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be365-my.sharepoint.com/personal/lea_berg_unibe_ch/Documents/Raissig Lab R/Brachy/PME53-cr/leaf_area_corrected/"/>
    </mc:Choice>
  </mc:AlternateContent>
  <xr:revisionPtr revIDLastSave="4" documentId="11_ACE071006F9312E1550CFEE5F56EFE130806926E" xr6:coauthVersionLast="47" xr6:coauthVersionMax="47" xr10:uidLastSave="{2DC76468-7727-451F-A58F-4F7685607850}"/>
  <bookViews>
    <workbookView xWindow="-108" yWindow="-108" windowWidth="23256" windowHeight="12576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94" i="1" l="1"/>
  <c r="BK94" i="1"/>
  <c r="BJ94" i="1"/>
  <c r="BI94" i="1"/>
  <c r="BH94" i="1"/>
  <c r="BG94" i="1"/>
  <c r="BF94" i="1"/>
  <c r="BE94" i="1"/>
  <c r="BD94" i="1"/>
  <c r="BA94" i="1"/>
  <c r="AY94" i="1"/>
  <c r="AV94" i="1"/>
  <c r="AX94" i="1" s="1"/>
  <c r="AT94" i="1"/>
  <c r="AO94" i="1"/>
  <c r="AN94" i="1"/>
  <c r="AJ94" i="1"/>
  <c r="AI94" i="1"/>
  <c r="AH94" i="1"/>
  <c r="I94" i="1" s="1"/>
  <c r="W94" i="1"/>
  <c r="V94" i="1"/>
  <c r="U94" i="1"/>
  <c r="Q94" i="1"/>
  <c r="N94" i="1"/>
  <c r="BL93" i="1"/>
  <c r="BK93" i="1"/>
  <c r="BJ93" i="1"/>
  <c r="AV93" i="1" s="1"/>
  <c r="AX93" i="1" s="1"/>
  <c r="BI93" i="1"/>
  <c r="BH93" i="1"/>
  <c r="BG93" i="1"/>
  <c r="BF93" i="1"/>
  <c r="BE93" i="1"/>
  <c r="BD93" i="1"/>
  <c r="BA93" i="1"/>
  <c r="AY93" i="1"/>
  <c r="AT93" i="1"/>
  <c r="AO93" i="1"/>
  <c r="AN93" i="1"/>
  <c r="AJ93" i="1"/>
  <c r="AI93" i="1"/>
  <c r="AH93" i="1"/>
  <c r="W93" i="1"/>
  <c r="V93" i="1"/>
  <c r="U93" i="1"/>
  <c r="Q93" i="1"/>
  <c r="N93" i="1"/>
  <c r="L93" i="1"/>
  <c r="I93" i="1"/>
  <c r="H93" i="1"/>
  <c r="AW93" i="1" s="1"/>
  <c r="G93" i="1"/>
  <c r="Y93" i="1" s="1"/>
  <c r="BL92" i="1"/>
  <c r="BK92" i="1"/>
  <c r="BJ92" i="1"/>
  <c r="BI92" i="1"/>
  <c r="BH92" i="1"/>
  <c r="BG92" i="1"/>
  <c r="BF92" i="1"/>
  <c r="BE92" i="1"/>
  <c r="BD92" i="1"/>
  <c r="BA92" i="1"/>
  <c r="AY92" i="1"/>
  <c r="AV92" i="1"/>
  <c r="AX92" i="1" s="1"/>
  <c r="AT92" i="1"/>
  <c r="AO92" i="1"/>
  <c r="AN92" i="1"/>
  <c r="AJ92" i="1"/>
  <c r="AI92" i="1"/>
  <c r="AH92" i="1"/>
  <c r="W92" i="1"/>
  <c r="V92" i="1"/>
  <c r="U92" i="1"/>
  <c r="Q92" i="1"/>
  <c r="N92" i="1"/>
  <c r="L92" i="1"/>
  <c r="I92" i="1"/>
  <c r="H92" i="1"/>
  <c r="AW92" i="1" s="1"/>
  <c r="AZ92" i="1" s="1"/>
  <c r="G92" i="1"/>
  <c r="Y92" i="1" s="1"/>
  <c r="BL91" i="1"/>
  <c r="BK91" i="1"/>
  <c r="BJ91" i="1"/>
  <c r="Q91" i="1" s="1"/>
  <c r="BI91" i="1"/>
  <c r="BH91" i="1"/>
  <c r="BG91" i="1"/>
  <c r="BF91" i="1"/>
  <c r="BE91" i="1"/>
  <c r="BD91" i="1"/>
  <c r="BA91" i="1"/>
  <c r="AY91" i="1"/>
  <c r="AV91" i="1"/>
  <c r="AX91" i="1" s="1"/>
  <c r="AT91" i="1"/>
  <c r="AO91" i="1"/>
  <c r="AN91" i="1"/>
  <c r="AJ91" i="1"/>
  <c r="AI91" i="1"/>
  <c r="AH91" i="1"/>
  <c r="W91" i="1"/>
  <c r="V91" i="1"/>
  <c r="U91" i="1"/>
  <c r="N91" i="1"/>
  <c r="L91" i="1"/>
  <c r="I91" i="1"/>
  <c r="H91" i="1"/>
  <c r="AW91" i="1" s="1"/>
  <c r="AZ91" i="1" s="1"/>
  <c r="G91" i="1"/>
  <c r="Y91" i="1" s="1"/>
  <c r="BL90" i="1"/>
  <c r="BK90" i="1"/>
  <c r="BJ90" i="1"/>
  <c r="BI90" i="1"/>
  <c r="BH90" i="1"/>
  <c r="BG90" i="1"/>
  <c r="BF90" i="1"/>
  <c r="BE90" i="1"/>
  <c r="BD90" i="1"/>
  <c r="BA90" i="1"/>
  <c r="AY90" i="1"/>
  <c r="AW90" i="1"/>
  <c r="AT90" i="1"/>
  <c r="AO90" i="1"/>
  <c r="AN90" i="1"/>
  <c r="AJ90" i="1"/>
  <c r="AI90" i="1"/>
  <c r="AH90" i="1"/>
  <c r="W90" i="1"/>
  <c r="V90" i="1"/>
  <c r="U90" i="1"/>
  <c r="N90" i="1"/>
  <c r="L90" i="1"/>
  <c r="I90" i="1"/>
  <c r="H90" i="1"/>
  <c r="G90" i="1"/>
  <c r="Y90" i="1" s="1"/>
  <c r="BL89" i="1"/>
  <c r="BK89" i="1"/>
  <c r="BJ89" i="1"/>
  <c r="AV89" i="1" s="1"/>
  <c r="BI89" i="1"/>
  <c r="BH89" i="1"/>
  <c r="BG89" i="1"/>
  <c r="BF89" i="1"/>
  <c r="BE89" i="1"/>
  <c r="BD89" i="1"/>
  <c r="BA89" i="1"/>
  <c r="AY89" i="1"/>
  <c r="AX89" i="1"/>
  <c r="AT89" i="1"/>
  <c r="AO89" i="1"/>
  <c r="AN89" i="1"/>
  <c r="AJ89" i="1"/>
  <c r="AH89" i="1"/>
  <c r="W89" i="1"/>
  <c r="V89" i="1"/>
  <c r="U89" i="1"/>
  <c r="Q89" i="1"/>
  <c r="N89" i="1"/>
  <c r="I89" i="1"/>
  <c r="BL88" i="1"/>
  <c r="BK88" i="1"/>
  <c r="BJ88" i="1" s="1"/>
  <c r="BI88" i="1"/>
  <c r="BH88" i="1"/>
  <c r="BG88" i="1"/>
  <c r="BF88" i="1"/>
  <c r="BE88" i="1"/>
  <c r="BD88" i="1"/>
  <c r="BA88" i="1"/>
  <c r="AY88" i="1"/>
  <c r="AT88" i="1"/>
  <c r="AN88" i="1"/>
  <c r="AO88" i="1" s="1"/>
  <c r="AJ88" i="1"/>
  <c r="AI88" i="1"/>
  <c r="AH88" i="1"/>
  <c r="W88" i="1"/>
  <c r="V88" i="1"/>
  <c r="U88" i="1"/>
  <c r="N88" i="1"/>
  <c r="L88" i="1"/>
  <c r="I88" i="1"/>
  <c r="H88" i="1"/>
  <c r="AW88" i="1" s="1"/>
  <c r="G88" i="1"/>
  <c r="Y88" i="1" s="1"/>
  <c r="BL87" i="1"/>
  <c r="BK87" i="1"/>
  <c r="BJ87" i="1"/>
  <c r="BI87" i="1"/>
  <c r="BH87" i="1"/>
  <c r="BG87" i="1"/>
  <c r="BF87" i="1"/>
  <c r="BE87" i="1"/>
  <c r="BD87" i="1"/>
  <c r="BA87" i="1"/>
  <c r="AY87" i="1"/>
  <c r="AV87" i="1"/>
  <c r="AX87" i="1" s="1"/>
  <c r="AT87" i="1"/>
  <c r="AO87" i="1"/>
  <c r="AN87" i="1"/>
  <c r="AJ87" i="1"/>
  <c r="AH87" i="1"/>
  <c r="AI87" i="1" s="1"/>
  <c r="W87" i="1"/>
  <c r="V87" i="1"/>
  <c r="U87" i="1"/>
  <c r="Q87" i="1"/>
  <c r="N87" i="1"/>
  <c r="H87" i="1"/>
  <c r="AW87" i="1" s="1"/>
  <c r="G87" i="1"/>
  <c r="BL86" i="1"/>
  <c r="BK86" i="1"/>
  <c r="BI86" i="1"/>
  <c r="BJ86" i="1" s="1"/>
  <c r="Q86" i="1" s="1"/>
  <c r="BH86" i="1"/>
  <c r="BG86" i="1"/>
  <c r="BF86" i="1"/>
  <c r="BE86" i="1"/>
  <c r="BD86" i="1"/>
  <c r="BA86" i="1"/>
  <c r="AY86" i="1"/>
  <c r="AV86" i="1"/>
  <c r="AX86" i="1" s="1"/>
  <c r="AT86" i="1"/>
  <c r="AO86" i="1"/>
  <c r="AN86" i="1"/>
  <c r="AJ86" i="1"/>
  <c r="AI86" i="1"/>
  <c r="AH86" i="1"/>
  <c r="I86" i="1" s="1"/>
  <c r="W86" i="1"/>
  <c r="V86" i="1"/>
  <c r="U86" i="1" s="1"/>
  <c r="N86" i="1"/>
  <c r="H86" i="1"/>
  <c r="AW86" i="1" s="1"/>
  <c r="AZ86" i="1" s="1"/>
  <c r="BL85" i="1"/>
  <c r="BK85" i="1"/>
  <c r="BJ85" i="1"/>
  <c r="BI85" i="1"/>
  <c r="BH85" i="1"/>
  <c r="BG85" i="1"/>
  <c r="BF85" i="1"/>
  <c r="BE85" i="1"/>
  <c r="BD85" i="1"/>
  <c r="BA85" i="1"/>
  <c r="AY85" i="1"/>
  <c r="AX85" i="1"/>
  <c r="AV85" i="1"/>
  <c r="AT85" i="1"/>
  <c r="AO85" i="1"/>
  <c r="AN85" i="1"/>
  <c r="AJ85" i="1"/>
  <c r="AI85" i="1"/>
  <c r="AH85" i="1"/>
  <c r="W85" i="1"/>
  <c r="V85" i="1"/>
  <c r="U85" i="1"/>
  <c r="Q85" i="1"/>
  <c r="N85" i="1"/>
  <c r="I85" i="1"/>
  <c r="BL84" i="1"/>
  <c r="BK84" i="1"/>
  <c r="BJ84" i="1"/>
  <c r="BI84" i="1"/>
  <c r="BH84" i="1"/>
  <c r="BG84" i="1"/>
  <c r="BF84" i="1"/>
  <c r="BE84" i="1"/>
  <c r="BD84" i="1"/>
  <c r="BA84" i="1"/>
  <c r="AY84" i="1"/>
  <c r="AV84" i="1"/>
  <c r="AX84" i="1" s="1"/>
  <c r="AT84" i="1"/>
  <c r="AO84" i="1"/>
  <c r="AN84" i="1"/>
  <c r="AJ84" i="1"/>
  <c r="AI84" i="1"/>
  <c r="AH84" i="1"/>
  <c r="W84" i="1"/>
  <c r="V84" i="1"/>
  <c r="U84" i="1"/>
  <c r="Q84" i="1"/>
  <c r="N84" i="1"/>
  <c r="L84" i="1"/>
  <c r="I84" i="1"/>
  <c r="H84" i="1"/>
  <c r="AW84" i="1" s="1"/>
  <c r="AZ84" i="1" s="1"/>
  <c r="G84" i="1"/>
  <c r="Y84" i="1" s="1"/>
  <c r="BL83" i="1"/>
  <c r="BK83" i="1"/>
  <c r="BJ83" i="1"/>
  <c r="Q83" i="1" s="1"/>
  <c r="BI83" i="1"/>
  <c r="BH83" i="1"/>
  <c r="BG83" i="1"/>
  <c r="BF83" i="1"/>
  <c r="BE83" i="1"/>
  <c r="BD83" i="1"/>
  <c r="BA83" i="1"/>
  <c r="AY83" i="1"/>
  <c r="AV83" i="1"/>
  <c r="AX83" i="1" s="1"/>
  <c r="AT83" i="1"/>
  <c r="AO83" i="1"/>
  <c r="AN83" i="1"/>
  <c r="AJ83" i="1"/>
  <c r="AH83" i="1" s="1"/>
  <c r="W83" i="1"/>
  <c r="U83" i="1" s="1"/>
  <c r="V83" i="1"/>
  <c r="N83" i="1"/>
  <c r="BL82" i="1"/>
  <c r="BK82" i="1"/>
  <c r="BJ82" i="1"/>
  <c r="BI82" i="1"/>
  <c r="BH82" i="1"/>
  <c r="BG82" i="1"/>
  <c r="BF82" i="1"/>
  <c r="BE82" i="1"/>
  <c r="BD82" i="1"/>
  <c r="BA82" i="1"/>
  <c r="AY82" i="1"/>
  <c r="AT82" i="1"/>
  <c r="AO82" i="1"/>
  <c r="AN82" i="1"/>
  <c r="AJ82" i="1"/>
  <c r="AI82" i="1"/>
  <c r="AH82" i="1"/>
  <c r="H82" i="1" s="1"/>
  <c r="AW82" i="1" s="1"/>
  <c r="W82" i="1"/>
  <c r="V82" i="1"/>
  <c r="U82" i="1"/>
  <c r="N82" i="1"/>
  <c r="L82" i="1"/>
  <c r="I82" i="1"/>
  <c r="G82" i="1"/>
  <c r="BL81" i="1"/>
  <c r="BK81" i="1"/>
  <c r="BJ81" i="1"/>
  <c r="AV81" i="1" s="1"/>
  <c r="BI81" i="1"/>
  <c r="BH81" i="1"/>
  <c r="BG81" i="1"/>
  <c r="BF81" i="1"/>
  <c r="BE81" i="1"/>
  <c r="BD81" i="1"/>
  <c r="BA81" i="1"/>
  <c r="AY81" i="1"/>
  <c r="AX81" i="1"/>
  <c r="AT81" i="1"/>
  <c r="AO81" i="1"/>
  <c r="AN81" i="1"/>
  <c r="AJ81" i="1"/>
  <c r="AH81" i="1"/>
  <c r="W81" i="1"/>
  <c r="V81" i="1"/>
  <c r="U81" i="1"/>
  <c r="Q81" i="1"/>
  <c r="N81" i="1"/>
  <c r="I81" i="1"/>
  <c r="BL80" i="1"/>
  <c r="BK80" i="1"/>
  <c r="BJ80" i="1" s="1"/>
  <c r="BI80" i="1"/>
  <c r="BH80" i="1"/>
  <c r="BG80" i="1"/>
  <c r="BF80" i="1"/>
  <c r="BE80" i="1"/>
  <c r="BD80" i="1"/>
  <c r="BA80" i="1"/>
  <c r="AY80" i="1"/>
  <c r="AT80" i="1"/>
  <c r="AN80" i="1"/>
  <c r="AO80" i="1" s="1"/>
  <c r="AJ80" i="1"/>
  <c r="AI80" i="1"/>
  <c r="AH80" i="1"/>
  <c r="W80" i="1"/>
  <c r="V80" i="1"/>
  <c r="U80" i="1"/>
  <c r="N80" i="1"/>
  <c r="L80" i="1"/>
  <c r="I80" i="1"/>
  <c r="H80" i="1"/>
  <c r="AW80" i="1" s="1"/>
  <c r="G80" i="1"/>
  <c r="Y80" i="1" s="1"/>
  <c r="BL79" i="1"/>
  <c r="BK79" i="1"/>
  <c r="BJ79" i="1"/>
  <c r="BI79" i="1"/>
  <c r="BH79" i="1"/>
  <c r="BG79" i="1"/>
  <c r="BF79" i="1"/>
  <c r="BE79" i="1"/>
  <c r="BD79" i="1"/>
  <c r="BA79" i="1"/>
  <c r="AY79" i="1"/>
  <c r="AV79" i="1"/>
  <c r="AX79" i="1" s="1"/>
  <c r="AT79" i="1"/>
  <c r="AO79" i="1"/>
  <c r="AN79" i="1"/>
  <c r="AJ79" i="1"/>
  <c r="AH79" i="1"/>
  <c r="AI79" i="1" s="1"/>
  <c r="W79" i="1"/>
  <c r="V79" i="1"/>
  <c r="U79" i="1"/>
  <c r="Q79" i="1"/>
  <c r="N79" i="1"/>
  <c r="H79" i="1"/>
  <c r="AW79" i="1" s="1"/>
  <c r="AZ79" i="1" s="1"/>
  <c r="G79" i="1"/>
  <c r="BL78" i="1"/>
  <c r="BK78" i="1"/>
  <c r="BI78" i="1"/>
  <c r="BJ78" i="1" s="1"/>
  <c r="Q78" i="1" s="1"/>
  <c r="BH78" i="1"/>
  <c r="BG78" i="1"/>
  <c r="BF78" i="1"/>
  <c r="BE78" i="1"/>
  <c r="BD78" i="1"/>
  <c r="BA78" i="1"/>
  <c r="AY78" i="1"/>
  <c r="AV78" i="1"/>
  <c r="AX78" i="1" s="1"/>
  <c r="AT78" i="1"/>
  <c r="AO78" i="1"/>
  <c r="AN78" i="1"/>
  <c r="AJ78" i="1"/>
  <c r="AI78" i="1"/>
  <c r="AH78" i="1"/>
  <c r="I78" i="1" s="1"/>
  <c r="W78" i="1"/>
  <c r="V78" i="1"/>
  <c r="U78" i="1" s="1"/>
  <c r="N78" i="1"/>
  <c r="H78" i="1"/>
  <c r="AW78" i="1" s="1"/>
  <c r="AZ78" i="1" s="1"/>
  <c r="BL77" i="1"/>
  <c r="BK77" i="1"/>
  <c r="BJ77" i="1"/>
  <c r="BI77" i="1"/>
  <c r="BH77" i="1"/>
  <c r="BG77" i="1"/>
  <c r="BF77" i="1"/>
  <c r="BE77" i="1"/>
  <c r="BD77" i="1"/>
  <c r="AY77" i="1" s="1"/>
  <c r="BA77" i="1"/>
  <c r="AX77" i="1"/>
  <c r="AV77" i="1"/>
  <c r="AT77" i="1"/>
  <c r="AO77" i="1"/>
  <c r="AN77" i="1"/>
  <c r="AJ77" i="1"/>
  <c r="AI77" i="1"/>
  <c r="AH77" i="1"/>
  <c r="W77" i="1"/>
  <c r="V77" i="1"/>
  <c r="U77" i="1"/>
  <c r="Q77" i="1"/>
  <c r="N77" i="1"/>
  <c r="I77" i="1"/>
  <c r="BL76" i="1"/>
  <c r="BK76" i="1"/>
  <c r="BJ76" i="1"/>
  <c r="BI76" i="1"/>
  <c r="BH76" i="1"/>
  <c r="BG76" i="1"/>
  <c r="BF76" i="1"/>
  <c r="BE76" i="1"/>
  <c r="BD76" i="1"/>
  <c r="BA76" i="1"/>
  <c r="AY76" i="1"/>
  <c r="AV76" i="1"/>
  <c r="AX76" i="1" s="1"/>
  <c r="AT76" i="1"/>
  <c r="AO76" i="1"/>
  <c r="AN76" i="1"/>
  <c r="AJ76" i="1"/>
  <c r="AI76" i="1"/>
  <c r="AH76" i="1"/>
  <c r="Y76" i="1"/>
  <c r="W76" i="1"/>
  <c r="V76" i="1"/>
  <c r="U76" i="1"/>
  <c r="Q76" i="1"/>
  <c r="R76" i="1" s="1"/>
  <c r="S76" i="1" s="1"/>
  <c r="N76" i="1"/>
  <c r="L76" i="1"/>
  <c r="I76" i="1"/>
  <c r="H76" i="1"/>
  <c r="AW76" i="1" s="1"/>
  <c r="AZ76" i="1" s="1"/>
  <c r="G76" i="1"/>
  <c r="BL75" i="1"/>
  <c r="BK75" i="1"/>
  <c r="BJ75" i="1"/>
  <c r="Q75" i="1" s="1"/>
  <c r="BI75" i="1"/>
  <c r="BH75" i="1"/>
  <c r="BG75" i="1"/>
  <c r="BF75" i="1"/>
  <c r="BE75" i="1"/>
  <c r="BD75" i="1"/>
  <c r="BA75" i="1"/>
  <c r="AY75" i="1"/>
  <c r="AT75" i="1"/>
  <c r="AO75" i="1"/>
  <c r="AN75" i="1"/>
  <c r="AJ75" i="1"/>
  <c r="AH75" i="1" s="1"/>
  <c r="W75" i="1"/>
  <c r="U75" i="1" s="1"/>
  <c r="V75" i="1"/>
  <c r="N75" i="1"/>
  <c r="BL74" i="1"/>
  <c r="BK74" i="1"/>
  <c r="BJ74" i="1"/>
  <c r="BI74" i="1"/>
  <c r="BH74" i="1"/>
  <c r="BG74" i="1"/>
  <c r="BF74" i="1"/>
  <c r="BE74" i="1"/>
  <c r="BD74" i="1"/>
  <c r="BA74" i="1"/>
  <c r="AY74" i="1"/>
  <c r="AT74" i="1"/>
  <c r="AO74" i="1"/>
  <c r="AN74" i="1"/>
  <c r="AJ74" i="1"/>
  <c r="AI74" i="1"/>
  <c r="AH74" i="1"/>
  <c r="H74" i="1" s="1"/>
  <c r="AW74" i="1" s="1"/>
  <c r="W74" i="1"/>
  <c r="V74" i="1"/>
  <c r="U74" i="1" s="1"/>
  <c r="N74" i="1"/>
  <c r="L74" i="1"/>
  <c r="I74" i="1"/>
  <c r="G74" i="1"/>
  <c r="Y74" i="1" s="1"/>
  <c r="BL73" i="1"/>
  <c r="Q73" i="1" s="1"/>
  <c r="BK73" i="1"/>
  <c r="BJ73" i="1"/>
  <c r="AV73" i="1" s="1"/>
  <c r="BI73" i="1"/>
  <c r="BH73" i="1"/>
  <c r="BG73" i="1"/>
  <c r="BF73" i="1"/>
  <c r="BE73" i="1"/>
  <c r="BD73" i="1"/>
  <c r="AY73" i="1" s="1"/>
  <c r="BA73" i="1"/>
  <c r="AX73" i="1"/>
  <c r="AT73" i="1"/>
  <c r="AO73" i="1"/>
  <c r="AN73" i="1"/>
  <c r="AJ73" i="1"/>
  <c r="AH73" i="1"/>
  <c r="W73" i="1"/>
  <c r="V73" i="1"/>
  <c r="U73" i="1"/>
  <c r="N73" i="1"/>
  <c r="I73" i="1"/>
  <c r="BL72" i="1"/>
  <c r="BK72" i="1"/>
  <c r="BJ72" i="1" s="1"/>
  <c r="BI72" i="1"/>
  <c r="BH72" i="1"/>
  <c r="BG72" i="1"/>
  <c r="BF72" i="1"/>
  <c r="BE72" i="1"/>
  <c r="BD72" i="1"/>
  <c r="AY72" i="1" s="1"/>
  <c r="BA72" i="1"/>
  <c r="AT72" i="1"/>
  <c r="AN72" i="1"/>
  <c r="AO72" i="1" s="1"/>
  <c r="AJ72" i="1"/>
  <c r="AH72" i="1"/>
  <c r="W72" i="1"/>
  <c r="V72" i="1"/>
  <c r="U72" i="1"/>
  <c r="N72" i="1"/>
  <c r="L72" i="1"/>
  <c r="BL71" i="1"/>
  <c r="BK71" i="1"/>
  <c r="BJ71" i="1"/>
  <c r="Q71" i="1" s="1"/>
  <c r="BI71" i="1"/>
  <c r="BH71" i="1"/>
  <c r="BG71" i="1"/>
  <c r="BF71" i="1"/>
  <c r="BE71" i="1"/>
  <c r="BD71" i="1"/>
  <c r="BA71" i="1"/>
  <c r="AY71" i="1"/>
  <c r="AV71" i="1"/>
  <c r="AX71" i="1" s="1"/>
  <c r="AT71" i="1"/>
  <c r="AO71" i="1"/>
  <c r="AN71" i="1"/>
  <c r="AJ71" i="1"/>
  <c r="AH71" i="1" s="1"/>
  <c r="H71" i="1" s="1"/>
  <c r="AW71" i="1" s="1"/>
  <c r="AZ71" i="1" s="1"/>
  <c r="W71" i="1"/>
  <c r="U71" i="1" s="1"/>
  <c r="V71" i="1"/>
  <c r="N71" i="1"/>
  <c r="G71" i="1"/>
  <c r="BL70" i="1"/>
  <c r="BK70" i="1"/>
  <c r="BI70" i="1"/>
  <c r="BJ70" i="1" s="1"/>
  <c r="Q70" i="1" s="1"/>
  <c r="BH70" i="1"/>
  <c r="BG70" i="1"/>
  <c r="BF70" i="1"/>
  <c r="BE70" i="1"/>
  <c r="BD70" i="1"/>
  <c r="BA70" i="1"/>
  <c r="AY70" i="1"/>
  <c r="AV70" i="1"/>
  <c r="AT70" i="1"/>
  <c r="AN70" i="1"/>
  <c r="AO70" i="1" s="1"/>
  <c r="AJ70" i="1"/>
  <c r="AH70" i="1" s="1"/>
  <c r="W70" i="1"/>
  <c r="V70" i="1"/>
  <c r="U70" i="1" s="1"/>
  <c r="N70" i="1"/>
  <c r="BL69" i="1"/>
  <c r="BK69" i="1"/>
  <c r="BI69" i="1"/>
  <c r="BJ69" i="1" s="1"/>
  <c r="AV69" i="1" s="1"/>
  <c r="AX69" i="1" s="1"/>
  <c r="BH69" i="1"/>
  <c r="BG69" i="1"/>
  <c r="BF69" i="1"/>
  <c r="BE69" i="1"/>
  <c r="BD69" i="1"/>
  <c r="BA69" i="1"/>
  <c r="AY69" i="1"/>
  <c r="AT69" i="1"/>
  <c r="AO69" i="1"/>
  <c r="AN69" i="1"/>
  <c r="AJ69" i="1"/>
  <c r="AH69" i="1"/>
  <c r="W69" i="1"/>
  <c r="V69" i="1"/>
  <c r="U69" i="1" s="1"/>
  <c r="N69" i="1"/>
  <c r="BL68" i="1"/>
  <c r="BK68" i="1"/>
  <c r="BI68" i="1"/>
  <c r="BJ68" i="1" s="1"/>
  <c r="BH68" i="1"/>
  <c r="BG68" i="1"/>
  <c r="BF68" i="1"/>
  <c r="BE68" i="1"/>
  <c r="BD68" i="1"/>
  <c r="BA68" i="1"/>
  <c r="AY68" i="1"/>
  <c r="AT68" i="1"/>
  <c r="AO68" i="1"/>
  <c r="AN68" i="1"/>
  <c r="AJ68" i="1"/>
  <c r="AI68" i="1"/>
  <c r="AH68" i="1"/>
  <c r="W68" i="1"/>
  <c r="V68" i="1"/>
  <c r="U68" i="1" s="1"/>
  <c r="N68" i="1"/>
  <c r="L68" i="1"/>
  <c r="I68" i="1"/>
  <c r="H68" i="1"/>
  <c r="AW68" i="1" s="1"/>
  <c r="G68" i="1"/>
  <c r="Y68" i="1" s="1"/>
  <c r="BL67" i="1"/>
  <c r="BK67" i="1"/>
  <c r="BJ67" i="1"/>
  <c r="Q67" i="1" s="1"/>
  <c r="BI67" i="1"/>
  <c r="BH67" i="1"/>
  <c r="BG67" i="1"/>
  <c r="BF67" i="1"/>
  <c r="BE67" i="1"/>
  <c r="BD67" i="1"/>
  <c r="AY67" i="1" s="1"/>
  <c r="BA67" i="1"/>
  <c r="AV67" i="1"/>
  <c r="AT67" i="1"/>
  <c r="AO67" i="1"/>
  <c r="AN67" i="1"/>
  <c r="AJ67" i="1"/>
  <c r="AH67" i="1" s="1"/>
  <c r="AI67" i="1" s="1"/>
  <c r="W67" i="1"/>
  <c r="V67" i="1"/>
  <c r="U67" i="1" s="1"/>
  <c r="N67" i="1"/>
  <c r="L67" i="1"/>
  <c r="I67" i="1"/>
  <c r="H67" i="1"/>
  <c r="AW67" i="1" s="1"/>
  <c r="AZ67" i="1" s="1"/>
  <c r="BL66" i="1"/>
  <c r="BK66" i="1"/>
  <c r="BJ66" i="1"/>
  <c r="BI66" i="1"/>
  <c r="BH66" i="1"/>
  <c r="BG66" i="1"/>
  <c r="BF66" i="1"/>
  <c r="BE66" i="1"/>
  <c r="BD66" i="1"/>
  <c r="AY66" i="1" s="1"/>
  <c r="BA66" i="1"/>
  <c r="AT66" i="1"/>
  <c r="AO66" i="1"/>
  <c r="AN66" i="1"/>
  <c r="AJ66" i="1"/>
  <c r="AH66" i="1"/>
  <c r="G66" i="1" s="1"/>
  <c r="W66" i="1"/>
  <c r="V66" i="1"/>
  <c r="U66" i="1" s="1"/>
  <c r="N66" i="1"/>
  <c r="BL65" i="1"/>
  <c r="BK65" i="1"/>
  <c r="BI65" i="1"/>
  <c r="BH65" i="1"/>
  <c r="BG65" i="1"/>
  <c r="BF65" i="1"/>
  <c r="BE65" i="1"/>
  <c r="BD65" i="1"/>
  <c r="BA65" i="1"/>
  <c r="AY65" i="1"/>
  <c r="AT65" i="1"/>
  <c r="AN65" i="1"/>
  <c r="AO65" i="1" s="1"/>
  <c r="AJ65" i="1"/>
  <c r="AI65" i="1"/>
  <c r="AH65" i="1"/>
  <c r="W65" i="1"/>
  <c r="V65" i="1"/>
  <c r="U65" i="1"/>
  <c r="N65" i="1"/>
  <c r="H65" i="1"/>
  <c r="AW65" i="1" s="1"/>
  <c r="BL64" i="1"/>
  <c r="BK64" i="1"/>
  <c r="BJ64" i="1" s="1"/>
  <c r="Q64" i="1" s="1"/>
  <c r="BI64" i="1"/>
  <c r="BH64" i="1"/>
  <c r="BG64" i="1"/>
  <c r="BF64" i="1"/>
  <c r="BE64" i="1"/>
  <c r="BD64" i="1"/>
  <c r="AY64" i="1" s="1"/>
  <c r="BA64" i="1"/>
  <c r="AT64" i="1"/>
  <c r="AN64" i="1"/>
  <c r="AO64" i="1" s="1"/>
  <c r="AJ64" i="1"/>
  <c r="AH64" i="1"/>
  <c r="I64" i="1" s="1"/>
  <c r="W64" i="1"/>
  <c r="V64" i="1"/>
  <c r="U64" i="1"/>
  <c r="N64" i="1"/>
  <c r="BL63" i="1"/>
  <c r="BK63" i="1"/>
  <c r="BI63" i="1"/>
  <c r="BJ63" i="1" s="1"/>
  <c r="Q63" i="1" s="1"/>
  <c r="BH63" i="1"/>
  <c r="BG63" i="1"/>
  <c r="BF63" i="1"/>
  <c r="BE63" i="1"/>
  <c r="BD63" i="1"/>
  <c r="BA63" i="1"/>
  <c r="AY63" i="1"/>
  <c r="AW63" i="1"/>
  <c r="AV63" i="1"/>
  <c r="AT63" i="1"/>
  <c r="AN63" i="1"/>
  <c r="AO63" i="1" s="1"/>
  <c r="AJ63" i="1"/>
  <c r="AI63" i="1"/>
  <c r="AH63" i="1"/>
  <c r="I63" i="1" s="1"/>
  <c r="W63" i="1"/>
  <c r="V63" i="1"/>
  <c r="U63" i="1" s="1"/>
  <c r="N63" i="1"/>
  <c r="L63" i="1"/>
  <c r="H63" i="1"/>
  <c r="BL62" i="1"/>
  <c r="BK62" i="1"/>
  <c r="BI62" i="1"/>
  <c r="BJ62" i="1" s="1"/>
  <c r="BH62" i="1"/>
  <c r="BG62" i="1"/>
  <c r="BF62" i="1"/>
  <c r="BE62" i="1"/>
  <c r="BD62" i="1"/>
  <c r="BA62" i="1"/>
  <c r="AY62" i="1"/>
  <c r="AT62" i="1"/>
  <c r="AO62" i="1"/>
  <c r="AN62" i="1"/>
  <c r="AJ62" i="1"/>
  <c r="AH62" i="1" s="1"/>
  <c r="AI62" i="1" s="1"/>
  <c r="W62" i="1"/>
  <c r="V62" i="1"/>
  <c r="U62" i="1" s="1"/>
  <c r="N62" i="1"/>
  <c r="I62" i="1"/>
  <c r="BL61" i="1"/>
  <c r="BK61" i="1"/>
  <c r="BI61" i="1"/>
  <c r="BJ61" i="1" s="1"/>
  <c r="AV61" i="1" s="1"/>
  <c r="BH61" i="1"/>
  <c r="BG61" i="1"/>
  <c r="BF61" i="1"/>
  <c r="BE61" i="1"/>
  <c r="BD61" i="1"/>
  <c r="BA61" i="1"/>
  <c r="AY61" i="1"/>
  <c r="AW61" i="1"/>
  <c r="AZ61" i="1" s="1"/>
  <c r="AT61" i="1"/>
  <c r="AX61" i="1" s="1"/>
  <c r="AO61" i="1"/>
  <c r="AN61" i="1"/>
  <c r="AJ61" i="1"/>
  <c r="AI61" i="1"/>
  <c r="AH61" i="1"/>
  <c r="W61" i="1"/>
  <c r="V61" i="1"/>
  <c r="U61" i="1" s="1"/>
  <c r="Q61" i="1"/>
  <c r="N61" i="1"/>
  <c r="L61" i="1"/>
  <c r="I61" i="1"/>
  <c r="H61" i="1"/>
  <c r="G61" i="1"/>
  <c r="Y61" i="1" s="1"/>
  <c r="BL60" i="1"/>
  <c r="BK60" i="1"/>
  <c r="BJ60" i="1"/>
  <c r="BI60" i="1"/>
  <c r="BH60" i="1"/>
  <c r="BG60" i="1"/>
  <c r="BF60" i="1"/>
  <c r="BE60" i="1"/>
  <c r="BD60" i="1"/>
  <c r="AY60" i="1" s="1"/>
  <c r="BA60" i="1"/>
  <c r="AT60" i="1"/>
  <c r="AO60" i="1"/>
  <c r="AN60" i="1"/>
  <c r="AJ60" i="1"/>
  <c r="AH60" i="1"/>
  <c r="I60" i="1" s="1"/>
  <c r="W60" i="1"/>
  <c r="U60" i="1" s="1"/>
  <c r="V60" i="1"/>
  <c r="N60" i="1"/>
  <c r="L60" i="1"/>
  <c r="BL59" i="1"/>
  <c r="BK59" i="1"/>
  <c r="BJ59" i="1"/>
  <c r="BI59" i="1"/>
  <c r="BH59" i="1"/>
  <c r="BG59" i="1"/>
  <c r="BF59" i="1"/>
  <c r="BE59" i="1"/>
  <c r="BD59" i="1"/>
  <c r="AY59" i="1" s="1"/>
  <c r="BA59" i="1"/>
  <c r="AT59" i="1"/>
  <c r="AN59" i="1"/>
  <c r="AO59" i="1" s="1"/>
  <c r="AJ59" i="1"/>
  <c r="AH59" i="1" s="1"/>
  <c r="W59" i="1"/>
  <c r="V59" i="1"/>
  <c r="U59" i="1" s="1"/>
  <c r="N59" i="1"/>
  <c r="L59" i="1"/>
  <c r="H59" i="1"/>
  <c r="AW59" i="1" s="1"/>
  <c r="G59" i="1"/>
  <c r="Y59" i="1" s="1"/>
  <c r="BL58" i="1"/>
  <c r="BK58" i="1"/>
  <c r="BJ58" i="1"/>
  <c r="Q58" i="1" s="1"/>
  <c r="BI58" i="1"/>
  <c r="BH58" i="1"/>
  <c r="BG58" i="1"/>
  <c r="BF58" i="1"/>
  <c r="BE58" i="1"/>
  <c r="BD58" i="1"/>
  <c r="AY58" i="1" s="1"/>
  <c r="BA58" i="1"/>
  <c r="AX58" i="1"/>
  <c r="AV58" i="1"/>
  <c r="AT58" i="1"/>
  <c r="AO58" i="1"/>
  <c r="AN58" i="1"/>
  <c r="AJ58" i="1"/>
  <c r="AH58" i="1" s="1"/>
  <c r="W58" i="1"/>
  <c r="V58" i="1"/>
  <c r="U58" i="1"/>
  <c r="N58" i="1"/>
  <c r="BL57" i="1"/>
  <c r="BK57" i="1"/>
  <c r="BI57" i="1"/>
  <c r="BH57" i="1"/>
  <c r="BG57" i="1"/>
  <c r="BF57" i="1"/>
  <c r="BE57" i="1"/>
  <c r="BD57" i="1"/>
  <c r="BA57" i="1"/>
  <c r="AY57" i="1"/>
  <c r="AT57" i="1"/>
  <c r="AN57" i="1"/>
  <c r="AO57" i="1" s="1"/>
  <c r="AJ57" i="1"/>
  <c r="AH57" i="1"/>
  <c r="W57" i="1"/>
  <c r="V57" i="1"/>
  <c r="U57" i="1"/>
  <c r="N57" i="1"/>
  <c r="BL56" i="1"/>
  <c r="BK56" i="1"/>
  <c r="BJ56" i="1" s="1"/>
  <c r="AV56" i="1" s="1"/>
  <c r="AX56" i="1" s="1"/>
  <c r="BI56" i="1"/>
  <c r="BH56" i="1"/>
  <c r="BG56" i="1"/>
  <c r="BF56" i="1"/>
  <c r="BE56" i="1"/>
  <c r="BD56" i="1"/>
  <c r="AY56" i="1" s="1"/>
  <c r="BA56" i="1"/>
  <c r="AT56" i="1"/>
  <c r="AO56" i="1"/>
  <c r="AN56" i="1"/>
  <c r="AJ56" i="1"/>
  <c r="AH56" i="1"/>
  <c r="W56" i="1"/>
  <c r="V56" i="1"/>
  <c r="U56" i="1"/>
  <c r="N56" i="1"/>
  <c r="I56" i="1"/>
  <c r="H56" i="1"/>
  <c r="AW56" i="1" s="1"/>
  <c r="BL55" i="1"/>
  <c r="BK55" i="1"/>
  <c r="BI55" i="1"/>
  <c r="BJ55" i="1" s="1"/>
  <c r="Q55" i="1" s="1"/>
  <c r="BH55" i="1"/>
  <c r="BG55" i="1"/>
  <c r="BF55" i="1"/>
  <c r="BE55" i="1"/>
  <c r="BD55" i="1"/>
  <c r="BA55" i="1"/>
  <c r="AY55" i="1"/>
  <c r="AV55" i="1"/>
  <c r="AT55" i="1"/>
  <c r="AN55" i="1"/>
  <c r="AO55" i="1" s="1"/>
  <c r="AJ55" i="1"/>
  <c r="AI55" i="1"/>
  <c r="AH55" i="1"/>
  <c r="I55" i="1" s="1"/>
  <c r="W55" i="1"/>
  <c r="V55" i="1"/>
  <c r="U55" i="1" s="1"/>
  <c r="N55" i="1"/>
  <c r="L55" i="1"/>
  <c r="H55" i="1"/>
  <c r="AW55" i="1" s="1"/>
  <c r="AZ55" i="1" s="1"/>
  <c r="BL54" i="1"/>
  <c r="BK54" i="1"/>
  <c r="BI54" i="1"/>
  <c r="BJ54" i="1" s="1"/>
  <c r="BH54" i="1"/>
  <c r="BG54" i="1"/>
  <c r="BF54" i="1"/>
  <c r="BE54" i="1"/>
  <c r="BD54" i="1"/>
  <c r="BA54" i="1"/>
  <c r="AY54" i="1"/>
  <c r="AT54" i="1"/>
  <c r="AO54" i="1"/>
  <c r="AN54" i="1"/>
  <c r="AJ54" i="1"/>
  <c r="AH54" i="1" s="1"/>
  <c r="L54" i="1" s="1"/>
  <c r="AI54" i="1"/>
  <c r="W54" i="1"/>
  <c r="V54" i="1"/>
  <c r="U54" i="1" s="1"/>
  <c r="N54" i="1"/>
  <c r="I54" i="1"/>
  <c r="BL53" i="1"/>
  <c r="BK53" i="1"/>
  <c r="BI53" i="1"/>
  <c r="BJ53" i="1" s="1"/>
  <c r="BH53" i="1"/>
  <c r="BG53" i="1"/>
  <c r="BF53" i="1"/>
  <c r="BE53" i="1"/>
  <c r="BD53" i="1"/>
  <c r="BA53" i="1"/>
  <c r="AY53" i="1"/>
  <c r="AV53" i="1"/>
  <c r="AT53" i="1"/>
  <c r="AO53" i="1"/>
  <c r="AN53" i="1"/>
  <c r="AJ53" i="1"/>
  <c r="AH53" i="1" s="1"/>
  <c r="G53" i="1" s="1"/>
  <c r="AI53" i="1"/>
  <c r="Y53" i="1"/>
  <c r="W53" i="1"/>
  <c r="V53" i="1"/>
  <c r="U53" i="1" s="1"/>
  <c r="Q53" i="1"/>
  <c r="N53" i="1"/>
  <c r="I53" i="1"/>
  <c r="H53" i="1"/>
  <c r="AW53" i="1" s="1"/>
  <c r="AZ53" i="1" s="1"/>
  <c r="BL52" i="1"/>
  <c r="BK52" i="1"/>
  <c r="BJ52" i="1"/>
  <c r="AV52" i="1" s="1"/>
  <c r="AX52" i="1" s="1"/>
  <c r="BI52" i="1"/>
  <c r="BH52" i="1"/>
  <c r="BG52" i="1"/>
  <c r="BF52" i="1"/>
  <c r="BE52" i="1"/>
  <c r="BD52" i="1"/>
  <c r="AY52" i="1" s="1"/>
  <c r="BA52" i="1"/>
  <c r="AT52" i="1"/>
  <c r="AO52" i="1"/>
  <c r="AN52" i="1"/>
  <c r="AJ52" i="1"/>
  <c r="AH52" i="1" s="1"/>
  <c r="W52" i="1"/>
  <c r="U52" i="1" s="1"/>
  <c r="V52" i="1"/>
  <c r="N52" i="1"/>
  <c r="BL51" i="1"/>
  <c r="BK51" i="1"/>
  <c r="BI51" i="1"/>
  <c r="BJ51" i="1" s="1"/>
  <c r="BH51" i="1"/>
  <c r="BG51" i="1"/>
  <c r="BF51" i="1"/>
  <c r="BE51" i="1"/>
  <c r="BD51" i="1"/>
  <c r="BA51" i="1"/>
  <c r="AY51" i="1"/>
  <c r="AT51" i="1"/>
  <c r="AN51" i="1"/>
  <c r="AO51" i="1" s="1"/>
  <c r="AJ51" i="1"/>
  <c r="AH51" i="1" s="1"/>
  <c r="AI51" i="1" s="1"/>
  <c r="W51" i="1"/>
  <c r="V51" i="1"/>
  <c r="U51" i="1" s="1"/>
  <c r="N51" i="1"/>
  <c r="I51" i="1"/>
  <c r="BL50" i="1"/>
  <c r="BK50" i="1"/>
  <c r="BJ50" i="1"/>
  <c r="BI50" i="1"/>
  <c r="BH50" i="1"/>
  <c r="BG50" i="1"/>
  <c r="BF50" i="1"/>
  <c r="BE50" i="1"/>
  <c r="BD50" i="1"/>
  <c r="AY50" i="1" s="1"/>
  <c r="BA50" i="1"/>
  <c r="AV50" i="1"/>
  <c r="AT50" i="1"/>
  <c r="AN50" i="1"/>
  <c r="AO50" i="1" s="1"/>
  <c r="AJ50" i="1"/>
  <c r="AH50" i="1" s="1"/>
  <c r="AI50" i="1" s="1"/>
  <c r="W50" i="1"/>
  <c r="V50" i="1"/>
  <c r="U50" i="1" s="1"/>
  <c r="N50" i="1"/>
  <c r="H50" i="1"/>
  <c r="AW50" i="1" s="1"/>
  <c r="AZ50" i="1" s="1"/>
  <c r="BL49" i="1"/>
  <c r="BK49" i="1"/>
  <c r="BI49" i="1"/>
  <c r="BJ49" i="1" s="1"/>
  <c r="Q49" i="1" s="1"/>
  <c r="BH49" i="1"/>
  <c r="BG49" i="1"/>
  <c r="BF49" i="1"/>
  <c r="BE49" i="1"/>
  <c r="BD49" i="1"/>
  <c r="AY49" i="1" s="1"/>
  <c r="BA49" i="1"/>
  <c r="AV49" i="1"/>
  <c r="AX49" i="1" s="1"/>
  <c r="AT49" i="1"/>
  <c r="AO49" i="1"/>
  <c r="AN49" i="1"/>
  <c r="AJ49" i="1"/>
  <c r="AI49" i="1"/>
  <c r="AH49" i="1"/>
  <c r="H49" i="1" s="1"/>
  <c r="AW49" i="1" s="1"/>
  <c r="W49" i="1"/>
  <c r="V49" i="1"/>
  <c r="U49" i="1" s="1"/>
  <c r="N49" i="1"/>
  <c r="L49" i="1"/>
  <c r="I49" i="1"/>
  <c r="BL48" i="1"/>
  <c r="BK48" i="1"/>
  <c r="BI48" i="1"/>
  <c r="BJ48" i="1" s="1"/>
  <c r="AV48" i="1" s="1"/>
  <c r="AX48" i="1" s="1"/>
  <c r="BH48" i="1"/>
  <c r="BG48" i="1"/>
  <c r="BF48" i="1"/>
  <c r="BE48" i="1"/>
  <c r="BD48" i="1"/>
  <c r="AY48" i="1" s="1"/>
  <c r="BA48" i="1"/>
  <c r="AT48" i="1"/>
  <c r="AO48" i="1"/>
  <c r="AN48" i="1"/>
  <c r="AJ48" i="1"/>
  <c r="AH48" i="1" s="1"/>
  <c r="AI48" i="1"/>
  <c r="W48" i="1"/>
  <c r="V48" i="1"/>
  <c r="U48" i="1" s="1"/>
  <c r="N48" i="1"/>
  <c r="L48" i="1"/>
  <c r="I48" i="1"/>
  <c r="BL47" i="1"/>
  <c r="Q47" i="1" s="1"/>
  <c r="BK47" i="1"/>
  <c r="BJ47" i="1"/>
  <c r="AV47" i="1" s="1"/>
  <c r="BI47" i="1"/>
  <c r="BH47" i="1"/>
  <c r="BG47" i="1"/>
  <c r="BF47" i="1"/>
  <c r="BE47" i="1"/>
  <c r="BD47" i="1"/>
  <c r="AY47" i="1" s="1"/>
  <c r="BA47" i="1"/>
  <c r="AT47" i="1"/>
  <c r="AX47" i="1" s="1"/>
  <c r="AO47" i="1"/>
  <c r="AN47" i="1"/>
  <c r="AJ47" i="1"/>
  <c r="AH47" i="1" s="1"/>
  <c r="I47" i="1" s="1"/>
  <c r="W47" i="1"/>
  <c r="U47" i="1" s="1"/>
  <c r="V47" i="1"/>
  <c r="N47" i="1"/>
  <c r="L47" i="1"/>
  <c r="BL46" i="1"/>
  <c r="BK46" i="1"/>
  <c r="BJ46" i="1"/>
  <c r="BI46" i="1"/>
  <c r="BH46" i="1"/>
  <c r="BG46" i="1"/>
  <c r="BF46" i="1"/>
  <c r="BE46" i="1"/>
  <c r="BD46" i="1"/>
  <c r="BA46" i="1"/>
  <c r="AY46" i="1"/>
  <c r="AT46" i="1"/>
  <c r="AN46" i="1"/>
  <c r="AO46" i="1" s="1"/>
  <c r="AJ46" i="1"/>
  <c r="AH46" i="1"/>
  <c r="W46" i="1"/>
  <c r="V46" i="1"/>
  <c r="U46" i="1"/>
  <c r="N46" i="1"/>
  <c r="BL45" i="1"/>
  <c r="BK45" i="1"/>
  <c r="BJ45" i="1"/>
  <c r="BI45" i="1"/>
  <c r="BH45" i="1"/>
  <c r="BG45" i="1"/>
  <c r="BF45" i="1"/>
  <c r="BE45" i="1"/>
  <c r="BD45" i="1"/>
  <c r="AY45" i="1" s="1"/>
  <c r="BA45" i="1"/>
  <c r="AT45" i="1"/>
  <c r="AN45" i="1"/>
  <c r="AO45" i="1" s="1"/>
  <c r="AJ45" i="1"/>
  <c r="AH45" i="1"/>
  <c r="W45" i="1"/>
  <c r="U45" i="1" s="1"/>
  <c r="V45" i="1"/>
  <c r="N45" i="1"/>
  <c r="BL44" i="1"/>
  <c r="BK44" i="1"/>
  <c r="BI44" i="1"/>
  <c r="BJ44" i="1" s="1"/>
  <c r="Q44" i="1" s="1"/>
  <c r="BH44" i="1"/>
  <c r="BG44" i="1"/>
  <c r="BF44" i="1"/>
  <c r="BE44" i="1"/>
  <c r="BD44" i="1"/>
  <c r="AY44" i="1" s="1"/>
  <c r="BA44" i="1"/>
  <c r="AW44" i="1"/>
  <c r="AT44" i="1"/>
  <c r="AN44" i="1"/>
  <c r="AO44" i="1" s="1"/>
  <c r="AJ44" i="1"/>
  <c r="AH44" i="1"/>
  <c r="W44" i="1"/>
  <c r="V44" i="1"/>
  <c r="U44" i="1"/>
  <c r="N44" i="1"/>
  <c r="L44" i="1"/>
  <c r="H44" i="1"/>
  <c r="BL43" i="1"/>
  <c r="BK43" i="1"/>
  <c r="BJ43" i="1" s="1"/>
  <c r="BI43" i="1"/>
  <c r="BH43" i="1"/>
  <c r="BG43" i="1"/>
  <c r="BF43" i="1"/>
  <c r="BE43" i="1"/>
  <c r="BD43" i="1"/>
  <c r="BA43" i="1"/>
  <c r="AY43" i="1"/>
  <c r="AT43" i="1"/>
  <c r="AN43" i="1"/>
  <c r="AO43" i="1" s="1"/>
  <c r="AJ43" i="1"/>
  <c r="AH43" i="1" s="1"/>
  <c r="W43" i="1"/>
  <c r="V43" i="1"/>
  <c r="U43" i="1"/>
  <c r="N43" i="1"/>
  <c r="BL42" i="1"/>
  <c r="BK42" i="1"/>
  <c r="BI42" i="1"/>
  <c r="BJ42" i="1" s="1"/>
  <c r="BH42" i="1"/>
  <c r="BG42" i="1"/>
  <c r="BF42" i="1"/>
  <c r="BE42" i="1"/>
  <c r="BD42" i="1"/>
  <c r="AY42" i="1" s="1"/>
  <c r="BA42" i="1"/>
  <c r="AT42" i="1"/>
  <c r="AO42" i="1"/>
  <c r="AN42" i="1"/>
  <c r="AJ42" i="1"/>
  <c r="AH42" i="1" s="1"/>
  <c r="I42" i="1" s="1"/>
  <c r="W42" i="1"/>
  <c r="V42" i="1"/>
  <c r="N42" i="1"/>
  <c r="BL41" i="1"/>
  <c r="BK41" i="1"/>
  <c r="BI41" i="1"/>
  <c r="BJ41" i="1" s="1"/>
  <c r="AV41" i="1" s="1"/>
  <c r="BH41" i="1"/>
  <c r="BG41" i="1"/>
  <c r="BF41" i="1"/>
  <c r="BE41" i="1"/>
  <c r="BD41" i="1"/>
  <c r="BA41" i="1"/>
  <c r="AY41" i="1"/>
  <c r="AT41" i="1"/>
  <c r="AX41" i="1" s="1"/>
  <c r="AO41" i="1"/>
  <c r="AN41" i="1"/>
  <c r="AJ41" i="1"/>
  <c r="AH41" i="1"/>
  <c r="I41" i="1" s="1"/>
  <c r="W41" i="1"/>
  <c r="V41" i="1"/>
  <c r="U41" i="1" s="1"/>
  <c r="Q41" i="1"/>
  <c r="N41" i="1"/>
  <c r="BL40" i="1"/>
  <c r="BK40" i="1"/>
  <c r="BJ40" i="1" s="1"/>
  <c r="BI40" i="1"/>
  <c r="BH40" i="1"/>
  <c r="BG40" i="1"/>
  <c r="BF40" i="1"/>
  <c r="BE40" i="1"/>
  <c r="BD40" i="1"/>
  <c r="BA40" i="1"/>
  <c r="AY40" i="1"/>
  <c r="AT40" i="1"/>
  <c r="AO40" i="1"/>
  <c r="AN40" i="1"/>
  <c r="AJ40" i="1"/>
  <c r="AH40" i="1" s="1"/>
  <c r="W40" i="1"/>
  <c r="V40" i="1"/>
  <c r="U40" i="1"/>
  <c r="N40" i="1"/>
  <c r="I40" i="1"/>
  <c r="BL39" i="1"/>
  <c r="BK39" i="1"/>
  <c r="BJ39" i="1"/>
  <c r="Q39" i="1" s="1"/>
  <c r="BI39" i="1"/>
  <c r="BH39" i="1"/>
  <c r="BG39" i="1"/>
  <c r="BF39" i="1"/>
  <c r="BE39" i="1"/>
  <c r="BD39" i="1"/>
  <c r="AY39" i="1" s="1"/>
  <c r="BA39" i="1"/>
  <c r="AT39" i="1"/>
  <c r="AO39" i="1"/>
  <c r="AN39" i="1"/>
  <c r="AJ39" i="1"/>
  <c r="AH39" i="1" s="1"/>
  <c r="AI39" i="1" s="1"/>
  <c r="W39" i="1"/>
  <c r="V39" i="1"/>
  <c r="N39" i="1"/>
  <c r="BL38" i="1"/>
  <c r="BK38" i="1"/>
  <c r="BI38" i="1"/>
  <c r="BJ38" i="1" s="1"/>
  <c r="BH38" i="1"/>
  <c r="BG38" i="1"/>
  <c r="BF38" i="1"/>
  <c r="BE38" i="1"/>
  <c r="BD38" i="1"/>
  <c r="BA38" i="1"/>
  <c r="AY38" i="1"/>
  <c r="AT38" i="1"/>
  <c r="AO38" i="1"/>
  <c r="AN38" i="1"/>
  <c r="AJ38" i="1"/>
  <c r="AI38" i="1"/>
  <c r="AH38" i="1"/>
  <c r="W38" i="1"/>
  <c r="U38" i="1" s="1"/>
  <c r="V38" i="1"/>
  <c r="N38" i="1"/>
  <c r="G38" i="1"/>
  <c r="Y38" i="1" s="1"/>
  <c r="BL37" i="1"/>
  <c r="BK37" i="1"/>
  <c r="BI37" i="1"/>
  <c r="BJ37" i="1" s="1"/>
  <c r="BH37" i="1"/>
  <c r="BG37" i="1"/>
  <c r="BF37" i="1"/>
  <c r="BE37" i="1"/>
  <c r="BD37" i="1"/>
  <c r="BA37" i="1"/>
  <c r="AY37" i="1"/>
  <c r="AT37" i="1"/>
  <c r="AO37" i="1"/>
  <c r="AN37" i="1"/>
  <c r="AJ37" i="1"/>
  <c r="AH37" i="1" s="1"/>
  <c r="W37" i="1"/>
  <c r="V37" i="1"/>
  <c r="U37" i="1"/>
  <c r="N37" i="1"/>
  <c r="BL36" i="1"/>
  <c r="BK36" i="1"/>
  <c r="BI36" i="1"/>
  <c r="BH36" i="1"/>
  <c r="BG36" i="1"/>
  <c r="BF36" i="1"/>
  <c r="BE36" i="1"/>
  <c r="BD36" i="1"/>
  <c r="AY36" i="1" s="1"/>
  <c r="BA36" i="1"/>
  <c r="AT36" i="1"/>
  <c r="AO36" i="1"/>
  <c r="AN36" i="1"/>
  <c r="AJ36" i="1"/>
  <c r="AH36" i="1"/>
  <c r="W36" i="1"/>
  <c r="V36" i="1"/>
  <c r="U36" i="1"/>
  <c r="N36" i="1"/>
  <c r="BL35" i="1"/>
  <c r="BK35" i="1"/>
  <c r="BJ35" i="1" s="1"/>
  <c r="BI35" i="1"/>
  <c r="BH35" i="1"/>
  <c r="BG35" i="1"/>
  <c r="BF35" i="1"/>
  <c r="BE35" i="1"/>
  <c r="BD35" i="1"/>
  <c r="BA35" i="1"/>
  <c r="AY35" i="1"/>
  <c r="AT35" i="1"/>
  <c r="AN35" i="1"/>
  <c r="AO35" i="1" s="1"/>
  <c r="AJ35" i="1"/>
  <c r="AH35" i="1"/>
  <c r="G35" i="1" s="1"/>
  <c r="W35" i="1"/>
  <c r="V35" i="1"/>
  <c r="U35" i="1"/>
  <c r="N35" i="1"/>
  <c r="H35" i="1"/>
  <c r="AW35" i="1" s="1"/>
  <c r="BL34" i="1"/>
  <c r="BK34" i="1"/>
  <c r="BI34" i="1"/>
  <c r="BJ34" i="1" s="1"/>
  <c r="Q34" i="1" s="1"/>
  <c r="BH34" i="1"/>
  <c r="BG34" i="1"/>
  <c r="BF34" i="1"/>
  <c r="BE34" i="1"/>
  <c r="BD34" i="1"/>
  <c r="BA34" i="1"/>
  <c r="AY34" i="1"/>
  <c r="AV34" i="1"/>
  <c r="AX34" i="1" s="1"/>
  <c r="AT34" i="1"/>
  <c r="AN34" i="1"/>
  <c r="AO34" i="1" s="1"/>
  <c r="AJ34" i="1"/>
  <c r="AH34" i="1" s="1"/>
  <c r="W34" i="1"/>
  <c r="V34" i="1"/>
  <c r="U34" i="1" s="1"/>
  <c r="N34" i="1"/>
  <c r="BL33" i="1"/>
  <c r="BK33" i="1"/>
  <c r="BI33" i="1"/>
  <c r="BJ33" i="1" s="1"/>
  <c r="BH33" i="1"/>
  <c r="BG33" i="1"/>
  <c r="BF33" i="1"/>
  <c r="BE33" i="1"/>
  <c r="BD33" i="1"/>
  <c r="BA33" i="1"/>
  <c r="AY33" i="1"/>
  <c r="AT33" i="1"/>
  <c r="AO33" i="1"/>
  <c r="AN33" i="1"/>
  <c r="AJ33" i="1"/>
  <c r="AI33" i="1"/>
  <c r="AH33" i="1"/>
  <c r="L33" i="1" s="1"/>
  <c r="W33" i="1"/>
  <c r="V33" i="1"/>
  <c r="U33" i="1" s="1"/>
  <c r="N33" i="1"/>
  <c r="I33" i="1"/>
  <c r="H33" i="1"/>
  <c r="AW33" i="1" s="1"/>
  <c r="BL32" i="1"/>
  <c r="Q32" i="1" s="1"/>
  <c r="BK32" i="1"/>
  <c r="BI32" i="1"/>
  <c r="BJ32" i="1" s="1"/>
  <c r="AV32" i="1" s="1"/>
  <c r="AX32" i="1" s="1"/>
  <c r="BH32" i="1"/>
  <c r="BG32" i="1"/>
  <c r="BF32" i="1"/>
  <c r="BE32" i="1"/>
  <c r="BD32" i="1"/>
  <c r="AY32" i="1" s="1"/>
  <c r="BA32" i="1"/>
  <c r="AT32" i="1"/>
  <c r="AO32" i="1"/>
  <c r="AN32" i="1"/>
  <c r="AJ32" i="1"/>
  <c r="AI32" i="1"/>
  <c r="AH32" i="1"/>
  <c r="H32" i="1" s="1"/>
  <c r="AW32" i="1" s="1"/>
  <c r="AZ32" i="1" s="1"/>
  <c r="W32" i="1"/>
  <c r="V32" i="1"/>
  <c r="U32" i="1" s="1"/>
  <c r="N32" i="1"/>
  <c r="L32" i="1"/>
  <c r="I32" i="1"/>
  <c r="BL31" i="1"/>
  <c r="BK31" i="1"/>
  <c r="BJ31" i="1"/>
  <c r="AV31" i="1" s="1"/>
  <c r="BI31" i="1"/>
  <c r="BH31" i="1"/>
  <c r="BG31" i="1"/>
  <c r="BF31" i="1"/>
  <c r="BE31" i="1"/>
  <c r="BD31" i="1"/>
  <c r="AY31" i="1" s="1"/>
  <c r="BA31" i="1"/>
  <c r="AT31" i="1"/>
  <c r="AO31" i="1"/>
  <c r="AN31" i="1"/>
  <c r="AJ31" i="1"/>
  <c r="AH31" i="1" s="1"/>
  <c r="W31" i="1"/>
  <c r="V31" i="1"/>
  <c r="U31" i="1" s="1"/>
  <c r="N31" i="1"/>
  <c r="L31" i="1"/>
  <c r="I31" i="1"/>
  <c r="G31" i="1"/>
  <c r="BL30" i="1"/>
  <c r="BK30" i="1"/>
  <c r="BJ30" i="1"/>
  <c r="BI30" i="1"/>
  <c r="BH30" i="1"/>
  <c r="BG30" i="1"/>
  <c r="BF30" i="1"/>
  <c r="BE30" i="1"/>
  <c r="BD30" i="1"/>
  <c r="AY30" i="1" s="1"/>
  <c r="BA30" i="1"/>
  <c r="AT30" i="1"/>
  <c r="AO30" i="1"/>
  <c r="AN30" i="1"/>
  <c r="AJ30" i="1"/>
  <c r="AH30" i="1" s="1"/>
  <c r="L30" i="1" s="1"/>
  <c r="W30" i="1"/>
  <c r="V30" i="1"/>
  <c r="N30" i="1"/>
  <c r="BL29" i="1"/>
  <c r="BK29" i="1"/>
  <c r="BJ29" i="1"/>
  <c r="BI29" i="1"/>
  <c r="BH29" i="1"/>
  <c r="BG29" i="1"/>
  <c r="BF29" i="1"/>
  <c r="BE29" i="1"/>
  <c r="BD29" i="1"/>
  <c r="BA29" i="1"/>
  <c r="AY29" i="1"/>
  <c r="AT29" i="1"/>
  <c r="AN29" i="1"/>
  <c r="AO29" i="1" s="1"/>
  <c r="AJ29" i="1"/>
  <c r="AH29" i="1" s="1"/>
  <c r="W29" i="1"/>
  <c r="V29" i="1"/>
  <c r="U29" i="1"/>
  <c r="N29" i="1"/>
  <c r="BL28" i="1"/>
  <c r="BK28" i="1"/>
  <c r="BJ28" i="1" s="1"/>
  <c r="AV28" i="1" s="1"/>
  <c r="BI28" i="1"/>
  <c r="BH28" i="1"/>
  <c r="BG28" i="1"/>
  <c r="BF28" i="1"/>
  <c r="BE28" i="1"/>
  <c r="BD28" i="1"/>
  <c r="AY28" i="1" s="1"/>
  <c r="BA28" i="1"/>
  <c r="AX28" i="1"/>
  <c r="AT28" i="1"/>
  <c r="AN28" i="1"/>
  <c r="AO28" i="1" s="1"/>
  <c r="AJ28" i="1"/>
  <c r="AH28" i="1"/>
  <c r="I28" i="1" s="1"/>
  <c r="W28" i="1"/>
  <c r="U28" i="1" s="1"/>
  <c r="V28" i="1"/>
  <c r="N28" i="1"/>
  <c r="G28" i="1"/>
  <c r="Y28" i="1" s="1"/>
  <c r="BL27" i="1"/>
  <c r="BK27" i="1"/>
  <c r="BI27" i="1"/>
  <c r="BJ27" i="1" s="1"/>
  <c r="Q27" i="1" s="1"/>
  <c r="BH27" i="1"/>
  <c r="BG27" i="1"/>
  <c r="BF27" i="1"/>
  <c r="BE27" i="1"/>
  <c r="BD27" i="1"/>
  <c r="BA27" i="1"/>
  <c r="AY27" i="1"/>
  <c r="AT27" i="1"/>
  <c r="AN27" i="1"/>
  <c r="AO27" i="1" s="1"/>
  <c r="AJ27" i="1"/>
  <c r="AH27" i="1"/>
  <c r="H27" i="1" s="1"/>
  <c r="AW27" i="1" s="1"/>
  <c r="W27" i="1"/>
  <c r="V27" i="1"/>
  <c r="U27" i="1"/>
  <c r="N27" i="1"/>
  <c r="BL26" i="1"/>
  <c r="BK26" i="1"/>
  <c r="BI26" i="1"/>
  <c r="BJ26" i="1" s="1"/>
  <c r="BH26" i="1"/>
  <c r="BG26" i="1"/>
  <c r="BF26" i="1"/>
  <c r="BE26" i="1"/>
  <c r="BD26" i="1"/>
  <c r="BA26" i="1"/>
  <c r="AY26" i="1"/>
  <c r="AT26" i="1"/>
  <c r="AN26" i="1"/>
  <c r="AO26" i="1" s="1"/>
  <c r="AJ26" i="1"/>
  <c r="AH26" i="1" s="1"/>
  <c r="W26" i="1"/>
  <c r="V26" i="1"/>
  <c r="U26" i="1" s="1"/>
  <c r="N26" i="1"/>
  <c r="BL25" i="1"/>
  <c r="BK25" i="1"/>
  <c r="BI25" i="1"/>
  <c r="BH25" i="1"/>
  <c r="BG25" i="1"/>
  <c r="BF25" i="1"/>
  <c r="BE25" i="1"/>
  <c r="BD25" i="1"/>
  <c r="BA25" i="1"/>
  <c r="AY25" i="1"/>
  <c r="AT25" i="1"/>
  <c r="AN25" i="1"/>
  <c r="AO25" i="1" s="1"/>
  <c r="AJ25" i="1"/>
  <c r="AI25" i="1"/>
  <c r="AH25" i="1"/>
  <c r="G25" i="1" s="1"/>
  <c r="Y25" i="1" s="1"/>
  <c r="W25" i="1"/>
  <c r="V25" i="1"/>
  <c r="U25" i="1" s="1"/>
  <c r="N25" i="1"/>
  <c r="L25" i="1"/>
  <c r="I25" i="1"/>
  <c r="H25" i="1"/>
  <c r="AW25" i="1" s="1"/>
  <c r="BL24" i="1"/>
  <c r="BK24" i="1"/>
  <c r="BI24" i="1"/>
  <c r="BJ24" i="1" s="1"/>
  <c r="Q24" i="1" s="1"/>
  <c r="BH24" i="1"/>
  <c r="BG24" i="1"/>
  <c r="BF24" i="1"/>
  <c r="BE24" i="1"/>
  <c r="BD24" i="1"/>
  <c r="AY24" i="1" s="1"/>
  <c r="BA24" i="1"/>
  <c r="AT24" i="1"/>
  <c r="AO24" i="1"/>
  <c r="AN24" i="1"/>
  <c r="AJ24" i="1"/>
  <c r="AH24" i="1"/>
  <c r="W24" i="1"/>
  <c r="V24" i="1"/>
  <c r="U24" i="1" s="1"/>
  <c r="N24" i="1"/>
  <c r="L24" i="1"/>
  <c r="I24" i="1"/>
  <c r="BL23" i="1"/>
  <c r="BK23" i="1"/>
  <c r="BI23" i="1"/>
  <c r="BJ23" i="1" s="1"/>
  <c r="BH23" i="1"/>
  <c r="BG23" i="1"/>
  <c r="BF23" i="1"/>
  <c r="BE23" i="1"/>
  <c r="BD23" i="1"/>
  <c r="BA23" i="1"/>
  <c r="AY23" i="1"/>
  <c r="AT23" i="1"/>
  <c r="AO23" i="1"/>
  <c r="AN23" i="1"/>
  <c r="AJ23" i="1"/>
  <c r="AH23" i="1" s="1"/>
  <c r="AI23" i="1"/>
  <c r="W23" i="1"/>
  <c r="V23" i="1"/>
  <c r="U23" i="1" s="1"/>
  <c r="N23" i="1"/>
  <c r="L23" i="1"/>
  <c r="I23" i="1"/>
  <c r="H23" i="1"/>
  <c r="AW23" i="1" s="1"/>
  <c r="G23" i="1"/>
  <c r="Y23" i="1" s="1"/>
  <c r="BL22" i="1"/>
  <c r="BK22" i="1"/>
  <c r="BJ22" i="1"/>
  <c r="Q22" i="1" s="1"/>
  <c r="BI22" i="1"/>
  <c r="BH22" i="1"/>
  <c r="BG22" i="1"/>
  <c r="BF22" i="1"/>
  <c r="BE22" i="1"/>
  <c r="BD22" i="1"/>
  <c r="BA22" i="1"/>
  <c r="AY22" i="1"/>
  <c r="AW22" i="1"/>
  <c r="AZ22" i="1" s="1"/>
  <c r="AV22" i="1"/>
  <c r="AX22" i="1" s="1"/>
  <c r="AT22" i="1"/>
  <c r="AO22" i="1"/>
  <c r="AN22" i="1"/>
  <c r="AJ22" i="1"/>
  <c r="AI22" i="1"/>
  <c r="AH22" i="1"/>
  <c r="H22" i="1" s="1"/>
  <c r="W22" i="1"/>
  <c r="V22" i="1"/>
  <c r="U22" i="1"/>
  <c r="N22" i="1"/>
  <c r="L22" i="1"/>
  <c r="I22" i="1"/>
  <c r="BL21" i="1"/>
  <c r="BK21" i="1"/>
  <c r="BI21" i="1"/>
  <c r="BJ21" i="1" s="1"/>
  <c r="BH21" i="1"/>
  <c r="BG21" i="1"/>
  <c r="BF21" i="1"/>
  <c r="BE21" i="1"/>
  <c r="BD21" i="1"/>
  <c r="BA21" i="1"/>
  <c r="AY21" i="1"/>
  <c r="AT21" i="1"/>
  <c r="AN21" i="1"/>
  <c r="AO21" i="1" s="1"/>
  <c r="AJ21" i="1"/>
  <c r="AH21" i="1"/>
  <c r="AI21" i="1" s="1"/>
  <c r="W21" i="1"/>
  <c r="U21" i="1" s="1"/>
  <c r="V21" i="1"/>
  <c r="N21" i="1"/>
  <c r="I21" i="1"/>
  <c r="H21" i="1"/>
  <c r="AW21" i="1" s="1"/>
  <c r="G21" i="1"/>
  <c r="Y21" i="1" s="1"/>
  <c r="BL20" i="1"/>
  <c r="BK20" i="1"/>
  <c r="BJ20" i="1" s="1"/>
  <c r="BI20" i="1"/>
  <c r="BH20" i="1"/>
  <c r="BG20" i="1"/>
  <c r="BF20" i="1"/>
  <c r="BE20" i="1"/>
  <c r="BD20" i="1"/>
  <c r="AY20" i="1" s="1"/>
  <c r="BA20" i="1"/>
  <c r="AT20" i="1"/>
  <c r="AO20" i="1"/>
  <c r="AN20" i="1"/>
  <c r="AJ20" i="1"/>
  <c r="AH20" i="1" s="1"/>
  <c r="W20" i="1"/>
  <c r="U20" i="1" s="1"/>
  <c r="V20" i="1"/>
  <c r="N20" i="1"/>
  <c r="BL19" i="1"/>
  <c r="BK19" i="1"/>
  <c r="BI19" i="1"/>
  <c r="BJ19" i="1" s="1"/>
  <c r="BH19" i="1"/>
  <c r="BG19" i="1"/>
  <c r="BF19" i="1"/>
  <c r="BE19" i="1"/>
  <c r="BD19" i="1"/>
  <c r="BA19" i="1"/>
  <c r="AY19" i="1"/>
  <c r="AT19" i="1"/>
  <c r="AO19" i="1"/>
  <c r="AN19" i="1"/>
  <c r="AJ19" i="1"/>
  <c r="AH19" i="1"/>
  <c r="H19" i="1" s="1"/>
  <c r="AW19" i="1" s="1"/>
  <c r="W19" i="1"/>
  <c r="V19" i="1"/>
  <c r="U19" i="1"/>
  <c r="N19" i="1"/>
  <c r="L19" i="1"/>
  <c r="BL18" i="1"/>
  <c r="BK18" i="1"/>
  <c r="BI18" i="1"/>
  <c r="BJ18" i="1" s="1"/>
  <c r="BH18" i="1"/>
  <c r="BG18" i="1"/>
  <c r="BF18" i="1"/>
  <c r="BE18" i="1"/>
  <c r="BD18" i="1"/>
  <c r="BA18" i="1"/>
  <c r="AY18" i="1"/>
  <c r="AT18" i="1"/>
  <c r="AN18" i="1"/>
  <c r="AO18" i="1" s="1"/>
  <c r="AJ18" i="1"/>
  <c r="AH18" i="1" s="1"/>
  <c r="W18" i="1"/>
  <c r="V18" i="1"/>
  <c r="U18" i="1" s="1"/>
  <c r="N18" i="1"/>
  <c r="BL17" i="1"/>
  <c r="Q17" i="1" s="1"/>
  <c r="BK17" i="1"/>
  <c r="BJ17" i="1"/>
  <c r="BI17" i="1"/>
  <c r="BH17" i="1"/>
  <c r="BG17" i="1"/>
  <c r="BF17" i="1"/>
  <c r="BE17" i="1"/>
  <c r="BD17" i="1"/>
  <c r="AY17" i="1" s="1"/>
  <c r="BA17" i="1"/>
  <c r="AV17" i="1"/>
  <c r="AT17" i="1"/>
  <c r="AX17" i="1" s="1"/>
  <c r="AO17" i="1"/>
  <c r="AN17" i="1"/>
  <c r="AJ17" i="1"/>
  <c r="AH17" i="1" s="1"/>
  <c r="W17" i="1"/>
  <c r="U17" i="1" s="1"/>
  <c r="V17" i="1"/>
  <c r="N17" i="1"/>
  <c r="R61" i="1" l="1"/>
  <c r="S61" i="1" s="1"/>
  <c r="O76" i="1"/>
  <c r="M76" i="1" s="1"/>
  <c r="P76" i="1" s="1"/>
  <c r="J76" i="1" s="1"/>
  <c r="K76" i="1" s="1"/>
  <c r="R91" i="1"/>
  <c r="S91" i="1" s="1"/>
  <c r="AV18" i="1"/>
  <c r="AX18" i="1" s="1"/>
  <c r="Q18" i="1"/>
  <c r="AZ19" i="1"/>
  <c r="AZ21" i="1"/>
  <c r="AX21" i="1"/>
  <c r="AV21" i="1"/>
  <c r="Q21" i="1"/>
  <c r="AV23" i="1"/>
  <c r="Q23" i="1"/>
  <c r="Q26" i="1"/>
  <c r="AV26" i="1"/>
  <c r="AX26" i="1" s="1"/>
  <c r="AI20" i="1"/>
  <c r="L20" i="1"/>
  <c r="I20" i="1"/>
  <c r="H20" i="1"/>
  <c r="AW20" i="1" s="1"/>
  <c r="AZ20" i="1" s="1"/>
  <c r="G20" i="1"/>
  <c r="I29" i="1"/>
  <c r="H29" i="1"/>
  <c r="AW29" i="1" s="1"/>
  <c r="AI29" i="1"/>
  <c r="L29" i="1"/>
  <c r="G29" i="1"/>
  <c r="AX20" i="1"/>
  <c r="Q20" i="1"/>
  <c r="AV20" i="1"/>
  <c r="AZ23" i="1"/>
  <c r="AI17" i="1"/>
  <c r="L17" i="1"/>
  <c r="H17" i="1"/>
  <c r="AW17" i="1" s="1"/>
  <c r="AZ17" i="1" s="1"/>
  <c r="G17" i="1"/>
  <c r="I17" i="1"/>
  <c r="Q19" i="1"/>
  <c r="AV19" i="1"/>
  <c r="AX19" i="1" s="1"/>
  <c r="G18" i="1"/>
  <c r="H18" i="1"/>
  <c r="AW18" i="1" s="1"/>
  <c r="AZ18" i="1" s="1"/>
  <c r="L18" i="1"/>
  <c r="AI18" i="1"/>
  <c r="I18" i="1"/>
  <c r="I26" i="1"/>
  <c r="L26" i="1"/>
  <c r="H26" i="1"/>
  <c r="AW26" i="1" s="1"/>
  <c r="G26" i="1"/>
  <c r="AI26" i="1"/>
  <c r="H24" i="1"/>
  <c r="AW24" i="1" s="1"/>
  <c r="G24" i="1"/>
  <c r="G30" i="1"/>
  <c r="AV30" i="1"/>
  <c r="Q30" i="1"/>
  <c r="Q31" i="1"/>
  <c r="AV35" i="1"/>
  <c r="AX35" i="1" s="1"/>
  <c r="Q35" i="1"/>
  <c r="I43" i="1"/>
  <c r="L43" i="1"/>
  <c r="AI43" i="1"/>
  <c r="H43" i="1"/>
  <c r="AW43" i="1" s="1"/>
  <c r="G43" i="1"/>
  <c r="AI19" i="1"/>
  <c r="I19" i="1"/>
  <c r="G22" i="1"/>
  <c r="AI24" i="1"/>
  <c r="BJ25" i="1"/>
  <c r="AV27" i="1"/>
  <c r="AX27" i="1" s="1"/>
  <c r="AX31" i="1"/>
  <c r="AV40" i="1"/>
  <c r="AX40" i="1" s="1"/>
  <c r="Q40" i="1"/>
  <c r="Q45" i="1"/>
  <c r="AV45" i="1"/>
  <c r="AX45" i="1" s="1"/>
  <c r="AI46" i="1"/>
  <c r="I46" i="1"/>
  <c r="H46" i="1"/>
  <c r="AW46" i="1" s="1"/>
  <c r="AZ46" i="1" s="1"/>
  <c r="L46" i="1"/>
  <c r="G46" i="1"/>
  <c r="Q54" i="1"/>
  <c r="AV54" i="1"/>
  <c r="AX54" i="1" s="1"/>
  <c r="AI30" i="1"/>
  <c r="I30" i="1"/>
  <c r="H30" i="1"/>
  <c r="AW30" i="1" s="1"/>
  <c r="AZ30" i="1" s="1"/>
  <c r="L37" i="1"/>
  <c r="I37" i="1"/>
  <c r="AI37" i="1"/>
  <c r="H37" i="1"/>
  <c r="AW37" i="1" s="1"/>
  <c r="AZ37" i="1" s="1"/>
  <c r="G37" i="1"/>
  <c r="Q38" i="1"/>
  <c r="AV38" i="1"/>
  <c r="AX38" i="1" s="1"/>
  <c r="AV62" i="1"/>
  <c r="AX62" i="1" s="1"/>
  <c r="Q62" i="1"/>
  <c r="AX23" i="1"/>
  <c r="Y31" i="1"/>
  <c r="Y35" i="1"/>
  <c r="Q43" i="1"/>
  <c r="AV43" i="1"/>
  <c r="AX43" i="1" s="1"/>
  <c r="Q29" i="1"/>
  <c r="AV29" i="1"/>
  <c r="AX29" i="1" s="1"/>
  <c r="L42" i="1"/>
  <c r="AI42" i="1"/>
  <c r="H42" i="1"/>
  <c r="AW42" i="1" s="1"/>
  <c r="G42" i="1"/>
  <c r="L21" i="1"/>
  <c r="AV24" i="1"/>
  <c r="AX24" i="1" s="1"/>
  <c r="Q28" i="1"/>
  <c r="L28" i="1"/>
  <c r="AI28" i="1"/>
  <c r="AX30" i="1"/>
  <c r="H31" i="1"/>
  <c r="AW31" i="1" s="1"/>
  <c r="AZ31" i="1" s="1"/>
  <c r="AI31" i="1"/>
  <c r="AV33" i="1"/>
  <c r="AX33" i="1" s="1"/>
  <c r="Q33" i="1"/>
  <c r="AV37" i="1"/>
  <c r="AX37" i="1" s="1"/>
  <c r="Q37" i="1"/>
  <c r="AI40" i="1"/>
  <c r="H40" i="1"/>
  <c r="AW40" i="1" s="1"/>
  <c r="AZ40" i="1" s="1"/>
  <c r="G40" i="1"/>
  <c r="L40" i="1"/>
  <c r="G27" i="1"/>
  <c r="AI27" i="1"/>
  <c r="I27" i="1"/>
  <c r="G19" i="1"/>
  <c r="L27" i="1"/>
  <c r="H28" i="1"/>
  <c r="AW28" i="1" s="1"/>
  <c r="AZ28" i="1" s="1"/>
  <c r="U30" i="1"/>
  <c r="I34" i="1"/>
  <c r="H34" i="1"/>
  <c r="AW34" i="1" s="1"/>
  <c r="AZ34" i="1" s="1"/>
  <c r="G34" i="1"/>
  <c r="R34" i="1" s="1"/>
  <c r="S34" i="1" s="1"/>
  <c r="AI34" i="1"/>
  <c r="L34" i="1"/>
  <c r="AI36" i="1"/>
  <c r="L36" i="1"/>
  <c r="I36" i="1"/>
  <c r="H36" i="1"/>
  <c r="AW36" i="1" s="1"/>
  <c r="G36" i="1"/>
  <c r="Q42" i="1"/>
  <c r="AV42" i="1"/>
  <c r="AX42" i="1" s="1"/>
  <c r="G33" i="1"/>
  <c r="I35" i="1"/>
  <c r="G39" i="1"/>
  <c r="R39" i="1" s="1"/>
  <c r="S39" i="1" s="1"/>
  <c r="AV39" i="1"/>
  <c r="AX39" i="1" s="1"/>
  <c r="U42" i="1"/>
  <c r="G47" i="1"/>
  <c r="L57" i="1"/>
  <c r="I57" i="1"/>
  <c r="G57" i="1"/>
  <c r="AI57" i="1"/>
  <c r="H57" i="1"/>
  <c r="AW57" i="1" s="1"/>
  <c r="Z61" i="1"/>
  <c r="H39" i="1"/>
  <c r="AW39" i="1" s="1"/>
  <c r="AZ39" i="1" s="1"/>
  <c r="AV44" i="1"/>
  <c r="AX44" i="1" s="1"/>
  <c r="I50" i="1"/>
  <c r="G50" i="1"/>
  <c r="L50" i="1"/>
  <c r="H52" i="1"/>
  <c r="AW52" i="1" s="1"/>
  <c r="AZ52" i="1" s="1"/>
  <c r="L52" i="1"/>
  <c r="AI52" i="1"/>
  <c r="I52" i="1"/>
  <c r="G52" i="1"/>
  <c r="AV60" i="1"/>
  <c r="AX60" i="1" s="1"/>
  <c r="Q60" i="1"/>
  <c r="AA61" i="1"/>
  <c r="AB61" i="1" s="1"/>
  <c r="T61" i="1"/>
  <c r="X61" i="1" s="1"/>
  <c r="I39" i="1"/>
  <c r="H41" i="1"/>
  <c r="AW41" i="1" s="1"/>
  <c r="AZ41" i="1" s="1"/>
  <c r="G41" i="1"/>
  <c r="I45" i="1"/>
  <c r="AI45" i="1"/>
  <c r="L45" i="1"/>
  <c r="AX46" i="1"/>
  <c r="AX51" i="1"/>
  <c r="AV51" i="1"/>
  <c r="Q51" i="1"/>
  <c r="R53" i="1"/>
  <c r="S53" i="1" s="1"/>
  <c r="L35" i="1"/>
  <c r="I38" i="1"/>
  <c r="H38" i="1"/>
  <c r="AW38" i="1" s="1"/>
  <c r="AZ38" i="1" s="1"/>
  <c r="AI41" i="1"/>
  <c r="H47" i="1"/>
  <c r="AW47" i="1" s="1"/>
  <c r="AZ47" i="1" s="1"/>
  <c r="AI47" i="1"/>
  <c r="AX50" i="1"/>
  <c r="I58" i="1"/>
  <c r="H58" i="1"/>
  <c r="AW58" i="1" s="1"/>
  <c r="AZ58" i="1" s="1"/>
  <c r="AI58" i="1"/>
  <c r="L58" i="1"/>
  <c r="Y66" i="1"/>
  <c r="L41" i="1"/>
  <c r="G32" i="1"/>
  <c r="AI35" i="1"/>
  <c r="BJ36" i="1"/>
  <c r="L39" i="1"/>
  <c r="U39" i="1"/>
  <c r="I44" i="1"/>
  <c r="G44" i="1"/>
  <c r="AI44" i="1"/>
  <c r="G45" i="1"/>
  <c r="AV46" i="1"/>
  <c r="Q46" i="1"/>
  <c r="H48" i="1"/>
  <c r="AW48" i="1" s="1"/>
  <c r="AZ48" i="1" s="1"/>
  <c r="G48" i="1"/>
  <c r="Q50" i="1"/>
  <c r="L38" i="1"/>
  <c r="H45" i="1"/>
  <c r="AW45" i="1" s="1"/>
  <c r="AZ45" i="1" s="1"/>
  <c r="Q48" i="1"/>
  <c r="AZ49" i="1"/>
  <c r="G58" i="1"/>
  <c r="Q52" i="1"/>
  <c r="O61" i="1"/>
  <c r="M61" i="1" s="1"/>
  <c r="P61" i="1" s="1"/>
  <c r="J61" i="1" s="1"/>
  <c r="K61" i="1" s="1"/>
  <c r="L69" i="1"/>
  <c r="H69" i="1"/>
  <c r="AW69" i="1" s="1"/>
  <c r="AZ69" i="1" s="1"/>
  <c r="G69" i="1"/>
  <c r="I69" i="1"/>
  <c r="AI69" i="1"/>
  <c r="G49" i="1"/>
  <c r="O53" i="1"/>
  <c r="M53" i="1" s="1"/>
  <c r="P53" i="1" s="1"/>
  <c r="J53" i="1" s="1"/>
  <c r="K53" i="1" s="1"/>
  <c r="G54" i="1"/>
  <c r="G60" i="1"/>
  <c r="H64" i="1"/>
  <c r="AW64" i="1" s="1"/>
  <c r="AV68" i="1"/>
  <c r="AX68" i="1" s="1"/>
  <c r="Q68" i="1"/>
  <c r="L51" i="1"/>
  <c r="L53" i="1"/>
  <c r="H54" i="1"/>
  <c r="AW54" i="1" s="1"/>
  <c r="AZ54" i="1" s="1"/>
  <c r="Q56" i="1"/>
  <c r="G56" i="1"/>
  <c r="AI56" i="1"/>
  <c r="L56" i="1"/>
  <c r="BJ57" i="1"/>
  <c r="AI59" i="1"/>
  <c r="I59" i="1"/>
  <c r="L65" i="1"/>
  <c r="I65" i="1"/>
  <c r="G65" i="1"/>
  <c r="Y71" i="1"/>
  <c r="AA76" i="1"/>
  <c r="Z76" i="1"/>
  <c r="T76" i="1"/>
  <c r="X76" i="1" s="1"/>
  <c r="Z91" i="1"/>
  <c r="T91" i="1"/>
  <c r="X91" i="1" s="1"/>
  <c r="AA91" i="1"/>
  <c r="L62" i="1"/>
  <c r="H62" i="1"/>
  <c r="AW62" i="1" s="1"/>
  <c r="AZ62" i="1" s="1"/>
  <c r="AX74" i="1"/>
  <c r="Y82" i="1"/>
  <c r="R84" i="1"/>
  <c r="S84" i="1" s="1"/>
  <c r="AX53" i="1"/>
  <c r="AZ56" i="1"/>
  <c r="AX63" i="1"/>
  <c r="AV64" i="1"/>
  <c r="AX64" i="1" s="1"/>
  <c r="I70" i="1"/>
  <c r="H70" i="1"/>
  <c r="AW70" i="1" s="1"/>
  <c r="AZ70" i="1" s="1"/>
  <c r="G70" i="1"/>
  <c r="L70" i="1"/>
  <c r="AI70" i="1"/>
  <c r="R77" i="1"/>
  <c r="S77" i="1" s="1"/>
  <c r="AV66" i="1"/>
  <c r="AX66" i="1" s="1"/>
  <c r="Q66" i="1"/>
  <c r="AV74" i="1"/>
  <c r="AZ74" i="1" s="1"/>
  <c r="Q74" i="1"/>
  <c r="G51" i="1"/>
  <c r="AV59" i="1"/>
  <c r="AX59" i="1" s="1"/>
  <c r="Q59" i="1"/>
  <c r="H60" i="1"/>
  <c r="AW60" i="1" s="1"/>
  <c r="AZ60" i="1" s="1"/>
  <c r="AI60" i="1"/>
  <c r="AZ63" i="1"/>
  <c r="I66" i="1"/>
  <c r="H66" i="1"/>
  <c r="AW66" i="1" s="1"/>
  <c r="AZ66" i="1" s="1"/>
  <c r="AI66" i="1"/>
  <c r="L66" i="1"/>
  <c r="I75" i="1"/>
  <c r="H75" i="1"/>
  <c r="AW75" i="1" s="1"/>
  <c r="AI75" i="1"/>
  <c r="L75" i="1"/>
  <c r="G75" i="1"/>
  <c r="R75" i="1" s="1"/>
  <c r="S75" i="1" s="1"/>
  <c r="I83" i="1"/>
  <c r="H83" i="1"/>
  <c r="AW83" i="1" s="1"/>
  <c r="AZ83" i="1" s="1"/>
  <c r="AI83" i="1"/>
  <c r="L83" i="1"/>
  <c r="G83" i="1"/>
  <c r="R83" i="1" s="1"/>
  <c r="S83" i="1" s="1"/>
  <c r="H51" i="1"/>
  <c r="AW51" i="1" s="1"/>
  <c r="AZ51" i="1" s="1"/>
  <c r="AX55" i="1"/>
  <c r="G62" i="1"/>
  <c r="G64" i="1"/>
  <c r="R64" i="1" s="1"/>
  <c r="S64" i="1" s="1"/>
  <c r="AI64" i="1"/>
  <c r="L64" i="1"/>
  <c r="BJ65" i="1"/>
  <c r="R67" i="1"/>
  <c r="S67" i="1" s="1"/>
  <c r="Z67" i="1" s="1"/>
  <c r="L85" i="1"/>
  <c r="H85" i="1"/>
  <c r="AW85" i="1" s="1"/>
  <c r="AZ85" i="1" s="1"/>
  <c r="G85" i="1"/>
  <c r="AV88" i="1"/>
  <c r="AX88" i="1" s="1"/>
  <c r="Q88" i="1"/>
  <c r="AX67" i="1"/>
  <c r="Q69" i="1"/>
  <c r="I72" i="1"/>
  <c r="G72" i="1"/>
  <c r="AI72" i="1"/>
  <c r="AZ87" i="1"/>
  <c r="AV90" i="1"/>
  <c r="Q90" i="1"/>
  <c r="AB91" i="1"/>
  <c r="G55" i="1"/>
  <c r="G63" i="1"/>
  <c r="R63" i="1" s="1"/>
  <c r="S63" i="1" s="1"/>
  <c r="Z63" i="1" s="1"/>
  <c r="R71" i="1"/>
  <c r="S71" i="1" s="1"/>
  <c r="H73" i="1"/>
  <c r="AW73" i="1" s="1"/>
  <c r="AZ73" i="1" s="1"/>
  <c r="G73" i="1"/>
  <c r="R73" i="1" s="1"/>
  <c r="S73" i="1" s="1"/>
  <c r="AI73" i="1"/>
  <c r="L73" i="1"/>
  <c r="R79" i="1"/>
  <c r="S79" i="1" s="1"/>
  <c r="Y79" i="1"/>
  <c r="H81" i="1"/>
  <c r="AW81" i="1" s="1"/>
  <c r="AZ81" i="1" s="1"/>
  <c r="G81" i="1"/>
  <c r="R81" i="1" s="1"/>
  <c r="S81" i="1" s="1"/>
  <c r="AI81" i="1"/>
  <c r="L81" i="1"/>
  <c r="O91" i="1"/>
  <c r="M91" i="1" s="1"/>
  <c r="P91" i="1" s="1"/>
  <c r="J91" i="1" s="1"/>
  <c r="K91" i="1" s="1"/>
  <c r="G67" i="1"/>
  <c r="R70" i="1"/>
  <c r="S70" i="1" s="1"/>
  <c r="Z70" i="1" s="1"/>
  <c r="AI71" i="1"/>
  <c r="L71" i="1"/>
  <c r="I71" i="1"/>
  <c r="L77" i="1"/>
  <c r="H77" i="1"/>
  <c r="AW77" i="1" s="1"/>
  <c r="AZ77" i="1" s="1"/>
  <c r="G77" i="1"/>
  <c r="R87" i="1"/>
  <c r="S87" i="1" s="1"/>
  <c r="Y87" i="1"/>
  <c r="H89" i="1"/>
  <c r="AW89" i="1" s="1"/>
  <c r="AZ89" i="1" s="1"/>
  <c r="G89" i="1"/>
  <c r="AI89" i="1"/>
  <c r="L89" i="1"/>
  <c r="R92" i="1"/>
  <c r="S92" i="1" s="1"/>
  <c r="O92" i="1" s="1"/>
  <c r="M92" i="1" s="1"/>
  <c r="P92" i="1" s="1"/>
  <c r="J92" i="1" s="1"/>
  <c r="K92" i="1" s="1"/>
  <c r="AX70" i="1"/>
  <c r="H72" i="1"/>
  <c r="AW72" i="1" s="1"/>
  <c r="AV72" i="1"/>
  <c r="AX72" i="1" s="1"/>
  <c r="Q72" i="1"/>
  <c r="AV75" i="1"/>
  <c r="AX75" i="1" s="1"/>
  <c r="AV80" i="1"/>
  <c r="AX80" i="1" s="1"/>
  <c r="Q80" i="1"/>
  <c r="AV82" i="1"/>
  <c r="AX82" i="1" s="1"/>
  <c r="Q82" i="1"/>
  <c r="O84" i="1"/>
  <c r="M84" i="1" s="1"/>
  <c r="P84" i="1" s="1"/>
  <c r="J84" i="1" s="1"/>
  <c r="K84" i="1" s="1"/>
  <c r="AZ93" i="1"/>
  <c r="L78" i="1"/>
  <c r="I79" i="1"/>
  <c r="L86" i="1"/>
  <c r="I87" i="1"/>
  <c r="L94" i="1"/>
  <c r="G78" i="1"/>
  <c r="L79" i="1"/>
  <c r="G86" i="1"/>
  <c r="R86" i="1" s="1"/>
  <c r="S86" i="1" s="1"/>
  <c r="L87" i="1"/>
  <c r="R93" i="1"/>
  <c r="S93" i="1" s="1"/>
  <c r="G94" i="1"/>
  <c r="H94" i="1"/>
  <c r="AW94" i="1" s="1"/>
  <c r="AZ94" i="1" s="1"/>
  <c r="AB76" i="1" l="1"/>
  <c r="T73" i="1"/>
  <c r="X73" i="1" s="1"/>
  <c r="AA73" i="1"/>
  <c r="Z73" i="1"/>
  <c r="Z75" i="1"/>
  <c r="T75" i="1"/>
  <c r="X75" i="1" s="1"/>
  <c r="AA75" i="1"/>
  <c r="T64" i="1"/>
  <c r="X64" i="1" s="1"/>
  <c r="Z64" i="1"/>
  <c r="AA64" i="1"/>
  <c r="Z83" i="1"/>
  <c r="AA83" i="1"/>
  <c r="T83" i="1"/>
  <c r="X83" i="1" s="1"/>
  <c r="T93" i="1"/>
  <c r="X93" i="1" s="1"/>
  <c r="AA93" i="1"/>
  <c r="AB93" i="1" s="1"/>
  <c r="Z93" i="1"/>
  <c r="R82" i="1"/>
  <c r="S82" i="1" s="1"/>
  <c r="Y78" i="1"/>
  <c r="R78" i="1"/>
  <c r="S78" i="1" s="1"/>
  <c r="Y55" i="1"/>
  <c r="Y65" i="1"/>
  <c r="AZ80" i="1"/>
  <c r="Y54" i="1"/>
  <c r="Y45" i="1"/>
  <c r="R51" i="1"/>
  <c r="S51" i="1" s="1"/>
  <c r="AZ57" i="1"/>
  <c r="R40" i="1"/>
  <c r="S40" i="1" s="1"/>
  <c r="Q25" i="1"/>
  <c r="AV25" i="1"/>
  <c r="AZ26" i="1"/>
  <c r="AZ29" i="1"/>
  <c r="R21" i="1"/>
  <c r="S21" i="1" s="1"/>
  <c r="T81" i="1"/>
  <c r="X81" i="1" s="1"/>
  <c r="AA81" i="1"/>
  <c r="Z81" i="1"/>
  <c r="R59" i="1"/>
  <c r="S59" i="1" s="1"/>
  <c r="T77" i="1"/>
  <c r="X77" i="1" s="1"/>
  <c r="AA77" i="1"/>
  <c r="Z77" i="1"/>
  <c r="AA84" i="1"/>
  <c r="Z84" i="1"/>
  <c r="T84" i="1"/>
  <c r="X84" i="1" s="1"/>
  <c r="Y56" i="1"/>
  <c r="R68" i="1"/>
  <c r="S68" i="1" s="1"/>
  <c r="Y32" i="1"/>
  <c r="Y41" i="1"/>
  <c r="Y52" i="1"/>
  <c r="Y39" i="1"/>
  <c r="O39" i="1"/>
  <c r="M39" i="1" s="1"/>
  <c r="P39" i="1" s="1"/>
  <c r="J39" i="1" s="1"/>
  <c r="K39" i="1" s="1"/>
  <c r="Y40" i="1"/>
  <c r="O40" i="1"/>
  <c r="M40" i="1" s="1"/>
  <c r="P40" i="1" s="1"/>
  <c r="J40" i="1" s="1"/>
  <c r="K40" i="1" s="1"/>
  <c r="AZ35" i="1"/>
  <c r="AZ33" i="1"/>
  <c r="R38" i="1"/>
  <c r="S38" i="1" s="1"/>
  <c r="Y46" i="1"/>
  <c r="Y30" i="1"/>
  <c r="R19" i="1"/>
  <c r="S19" i="1" s="1"/>
  <c r="R20" i="1"/>
  <c r="S20" i="1" s="1"/>
  <c r="Y85" i="1"/>
  <c r="R90" i="1"/>
  <c r="S90" i="1" s="1"/>
  <c r="Y72" i="1"/>
  <c r="AV65" i="1"/>
  <c r="Q65" i="1"/>
  <c r="AZ82" i="1"/>
  <c r="R56" i="1"/>
  <c r="S56" i="1" s="1"/>
  <c r="O56" i="1" s="1"/>
  <c r="M56" i="1" s="1"/>
  <c r="P56" i="1" s="1"/>
  <c r="J56" i="1" s="1"/>
  <c r="K56" i="1" s="1"/>
  <c r="Y49" i="1"/>
  <c r="R52" i="1"/>
  <c r="S52" i="1" s="1"/>
  <c r="O52" i="1" s="1"/>
  <c r="M52" i="1" s="1"/>
  <c r="P52" i="1" s="1"/>
  <c r="J52" i="1" s="1"/>
  <c r="K52" i="1" s="1"/>
  <c r="R50" i="1"/>
  <c r="S50" i="1" s="1"/>
  <c r="Y44" i="1"/>
  <c r="Y57" i="1"/>
  <c r="R33" i="1"/>
  <c r="S33" i="1" s="1"/>
  <c r="AZ59" i="1"/>
  <c r="Y22" i="1"/>
  <c r="Y20" i="1"/>
  <c r="O20" i="1"/>
  <c r="M20" i="1" s="1"/>
  <c r="P20" i="1" s="1"/>
  <c r="J20" i="1" s="1"/>
  <c r="K20" i="1" s="1"/>
  <c r="Y75" i="1"/>
  <c r="O75" i="1"/>
  <c r="M75" i="1" s="1"/>
  <c r="P75" i="1" s="1"/>
  <c r="J75" i="1" s="1"/>
  <c r="K75" i="1" s="1"/>
  <c r="AZ64" i="1"/>
  <c r="Y58" i="1"/>
  <c r="R58" i="1"/>
  <c r="S58" i="1" s="1"/>
  <c r="O58" i="1" s="1"/>
  <c r="M58" i="1" s="1"/>
  <c r="P58" i="1" s="1"/>
  <c r="J58" i="1" s="1"/>
  <c r="K58" i="1" s="1"/>
  <c r="Y48" i="1"/>
  <c r="Y33" i="1"/>
  <c r="Y42" i="1"/>
  <c r="R29" i="1"/>
  <c r="S29" i="1" s="1"/>
  <c r="Y37" i="1"/>
  <c r="T34" i="1"/>
  <c r="X34" i="1" s="1"/>
  <c r="AA34" i="1"/>
  <c r="R35" i="1"/>
  <c r="S35" i="1" s="1"/>
  <c r="Y17" i="1"/>
  <c r="R22" i="1"/>
  <c r="S22" i="1" s="1"/>
  <c r="O22" i="1" s="1"/>
  <c r="M22" i="1" s="1"/>
  <c r="P22" i="1" s="1"/>
  <c r="J22" i="1" s="1"/>
  <c r="K22" i="1" s="1"/>
  <c r="Y62" i="1"/>
  <c r="O73" i="1"/>
  <c r="M73" i="1" s="1"/>
  <c r="P73" i="1" s="1"/>
  <c r="J73" i="1" s="1"/>
  <c r="K73" i="1" s="1"/>
  <c r="Y73" i="1"/>
  <c r="T71" i="1"/>
  <c r="X71" i="1" s="1"/>
  <c r="Z71" i="1"/>
  <c r="AA71" i="1"/>
  <c r="R69" i="1"/>
  <c r="S69" i="1" s="1"/>
  <c r="Y83" i="1"/>
  <c r="O83" i="1"/>
  <c r="M83" i="1" s="1"/>
  <c r="P83" i="1" s="1"/>
  <c r="J83" i="1" s="1"/>
  <c r="K83" i="1" s="1"/>
  <c r="Y51" i="1"/>
  <c r="O51" i="1"/>
  <c r="M51" i="1" s="1"/>
  <c r="P51" i="1" s="1"/>
  <c r="J51" i="1" s="1"/>
  <c r="K51" i="1" s="1"/>
  <c r="Y60" i="1"/>
  <c r="O19" i="1"/>
  <c r="M19" i="1" s="1"/>
  <c r="P19" i="1" s="1"/>
  <c r="J19" i="1" s="1"/>
  <c r="K19" i="1" s="1"/>
  <c r="Y19" i="1"/>
  <c r="T39" i="1"/>
  <c r="X39" i="1" s="1"/>
  <c r="AA39" i="1"/>
  <c r="Z39" i="1"/>
  <c r="R28" i="1"/>
  <c r="S28" i="1" s="1"/>
  <c r="AZ42" i="1"/>
  <c r="R62" i="1"/>
  <c r="S62" i="1" s="1"/>
  <c r="Z34" i="1"/>
  <c r="Y24" i="1"/>
  <c r="R24" i="1"/>
  <c r="S24" i="1" s="1"/>
  <c r="O24" i="1" s="1"/>
  <c r="M24" i="1" s="1"/>
  <c r="P24" i="1" s="1"/>
  <c r="J24" i="1" s="1"/>
  <c r="K24" i="1" s="1"/>
  <c r="T67" i="1"/>
  <c r="X67" i="1" s="1"/>
  <c r="AA67" i="1"/>
  <c r="Y94" i="1"/>
  <c r="R94" i="1"/>
  <c r="S94" i="1" s="1"/>
  <c r="O94" i="1" s="1"/>
  <c r="M94" i="1" s="1"/>
  <c r="P94" i="1" s="1"/>
  <c r="J94" i="1" s="1"/>
  <c r="K94" i="1" s="1"/>
  <c r="Y89" i="1"/>
  <c r="R89" i="1"/>
  <c r="S89" i="1" s="1"/>
  <c r="O89" i="1" s="1"/>
  <c r="M89" i="1" s="1"/>
  <c r="P89" i="1" s="1"/>
  <c r="J89" i="1" s="1"/>
  <c r="K89" i="1" s="1"/>
  <c r="AA63" i="1"/>
  <c r="T63" i="1"/>
  <c r="X63" i="1" s="1"/>
  <c r="Y70" i="1"/>
  <c r="O70" i="1"/>
  <c r="M70" i="1" s="1"/>
  <c r="P70" i="1" s="1"/>
  <c r="J70" i="1" s="1"/>
  <c r="K70" i="1" s="1"/>
  <c r="R48" i="1"/>
  <c r="S48" i="1" s="1"/>
  <c r="AZ68" i="1"/>
  <c r="R54" i="1"/>
  <c r="S54" i="1" s="1"/>
  <c r="AZ24" i="1"/>
  <c r="Y29" i="1"/>
  <c r="R26" i="1"/>
  <c r="S26" i="1" s="1"/>
  <c r="R18" i="1"/>
  <c r="S18" i="1" s="1"/>
  <c r="O18" i="1" s="1"/>
  <c r="M18" i="1" s="1"/>
  <c r="P18" i="1" s="1"/>
  <c r="J18" i="1" s="1"/>
  <c r="K18" i="1" s="1"/>
  <c r="T86" i="1"/>
  <c r="X86" i="1" s="1"/>
  <c r="AA86" i="1"/>
  <c r="Z86" i="1"/>
  <c r="O81" i="1"/>
  <c r="M81" i="1" s="1"/>
  <c r="P81" i="1" s="1"/>
  <c r="J81" i="1" s="1"/>
  <c r="K81" i="1" s="1"/>
  <c r="Y81" i="1"/>
  <c r="R74" i="1"/>
  <c r="S74" i="1" s="1"/>
  <c r="Y86" i="1"/>
  <c r="O86" i="1"/>
  <c r="M86" i="1" s="1"/>
  <c r="P86" i="1" s="1"/>
  <c r="J86" i="1" s="1"/>
  <c r="K86" i="1" s="1"/>
  <c r="R80" i="1"/>
  <c r="S80" i="1" s="1"/>
  <c r="O93" i="1"/>
  <c r="M93" i="1" s="1"/>
  <c r="P93" i="1" s="1"/>
  <c r="J93" i="1" s="1"/>
  <c r="K93" i="1" s="1"/>
  <c r="T87" i="1"/>
  <c r="X87" i="1" s="1"/>
  <c r="Z87" i="1"/>
  <c r="AA87" i="1"/>
  <c r="O87" i="1"/>
  <c r="M87" i="1" s="1"/>
  <c r="P87" i="1" s="1"/>
  <c r="J87" i="1" s="1"/>
  <c r="K87" i="1" s="1"/>
  <c r="Y67" i="1"/>
  <c r="O67" i="1"/>
  <c r="M67" i="1" s="1"/>
  <c r="P67" i="1" s="1"/>
  <c r="J67" i="1" s="1"/>
  <c r="K67" i="1" s="1"/>
  <c r="R88" i="1"/>
  <c r="S88" i="1" s="1"/>
  <c r="O64" i="1"/>
  <c r="M64" i="1" s="1"/>
  <c r="P64" i="1" s="1"/>
  <c r="J64" i="1" s="1"/>
  <c r="K64" i="1" s="1"/>
  <c r="Y64" i="1"/>
  <c r="AZ75" i="1"/>
  <c r="O71" i="1"/>
  <c r="M71" i="1" s="1"/>
  <c r="P71" i="1" s="1"/>
  <c r="J71" i="1" s="1"/>
  <c r="K71" i="1" s="1"/>
  <c r="AV57" i="1"/>
  <c r="AX57" i="1" s="1"/>
  <c r="Q57" i="1"/>
  <c r="O69" i="1"/>
  <c r="M69" i="1" s="1"/>
  <c r="P69" i="1" s="1"/>
  <c r="J69" i="1" s="1"/>
  <c r="K69" i="1" s="1"/>
  <c r="Y69" i="1"/>
  <c r="R46" i="1"/>
  <c r="S46" i="1" s="1"/>
  <c r="O46" i="1" s="1"/>
  <c r="M46" i="1" s="1"/>
  <c r="P46" i="1" s="1"/>
  <c r="J46" i="1" s="1"/>
  <c r="K46" i="1" s="1"/>
  <c r="AA53" i="1"/>
  <c r="T53" i="1"/>
  <c r="X53" i="1" s="1"/>
  <c r="Z53" i="1"/>
  <c r="Y47" i="1"/>
  <c r="R42" i="1"/>
  <c r="S42" i="1" s="1"/>
  <c r="O42" i="1" s="1"/>
  <c r="M42" i="1" s="1"/>
  <c r="P42" i="1" s="1"/>
  <c r="J42" i="1" s="1"/>
  <c r="K42" i="1" s="1"/>
  <c r="Y34" i="1"/>
  <c r="O34" i="1"/>
  <c r="M34" i="1" s="1"/>
  <c r="P34" i="1" s="1"/>
  <c r="J34" i="1" s="1"/>
  <c r="K34" i="1" s="1"/>
  <c r="R43" i="1"/>
  <c r="S43" i="1" s="1"/>
  <c r="R49" i="1"/>
  <c r="S49" i="1" s="1"/>
  <c r="Y43" i="1"/>
  <c r="O43" i="1"/>
  <c r="M43" i="1" s="1"/>
  <c r="P43" i="1" s="1"/>
  <c r="J43" i="1" s="1"/>
  <c r="K43" i="1" s="1"/>
  <c r="R31" i="1"/>
  <c r="S31" i="1" s="1"/>
  <c r="AZ27" i="1"/>
  <c r="R23" i="1"/>
  <c r="S23" i="1" s="1"/>
  <c r="R72" i="1"/>
  <c r="S72" i="1" s="1"/>
  <c r="AZ72" i="1"/>
  <c r="AX90" i="1"/>
  <c r="AZ90" i="1"/>
  <c r="T70" i="1"/>
  <c r="X70" i="1" s="1"/>
  <c r="AA70" i="1"/>
  <c r="R85" i="1"/>
  <c r="S85" i="1" s="1"/>
  <c r="T92" i="1"/>
  <c r="X92" i="1" s="1"/>
  <c r="AA92" i="1"/>
  <c r="Z92" i="1"/>
  <c r="O77" i="1"/>
  <c r="M77" i="1" s="1"/>
  <c r="P77" i="1" s="1"/>
  <c r="J77" i="1" s="1"/>
  <c r="K77" i="1" s="1"/>
  <c r="Y77" i="1"/>
  <c r="T79" i="1"/>
  <c r="X79" i="1" s="1"/>
  <c r="Z79" i="1"/>
  <c r="AA79" i="1"/>
  <c r="O79" i="1"/>
  <c r="M79" i="1" s="1"/>
  <c r="P79" i="1" s="1"/>
  <c r="J79" i="1" s="1"/>
  <c r="K79" i="1" s="1"/>
  <c r="Y63" i="1"/>
  <c r="O63" i="1"/>
  <c r="M63" i="1" s="1"/>
  <c r="P63" i="1" s="1"/>
  <c r="J63" i="1" s="1"/>
  <c r="K63" i="1" s="1"/>
  <c r="R66" i="1"/>
  <c r="S66" i="1" s="1"/>
  <c r="AZ88" i="1"/>
  <c r="R55" i="1"/>
  <c r="S55" i="1" s="1"/>
  <c r="O55" i="1" s="1"/>
  <c r="M55" i="1" s="1"/>
  <c r="P55" i="1" s="1"/>
  <c r="J55" i="1" s="1"/>
  <c r="K55" i="1" s="1"/>
  <c r="AV36" i="1"/>
  <c r="AX36" i="1" s="1"/>
  <c r="Q36" i="1"/>
  <c r="R44" i="1"/>
  <c r="S44" i="1" s="1"/>
  <c r="AZ44" i="1"/>
  <c r="R60" i="1"/>
  <c r="S60" i="1" s="1"/>
  <c r="O60" i="1" s="1"/>
  <c r="M60" i="1" s="1"/>
  <c r="P60" i="1" s="1"/>
  <c r="J60" i="1" s="1"/>
  <c r="K60" i="1" s="1"/>
  <c r="Y50" i="1"/>
  <c r="O50" i="1"/>
  <c r="M50" i="1" s="1"/>
  <c r="P50" i="1" s="1"/>
  <c r="J50" i="1" s="1"/>
  <c r="K50" i="1" s="1"/>
  <c r="Y36" i="1"/>
  <c r="Y27" i="1"/>
  <c r="R27" i="1"/>
  <c r="S27" i="1" s="1"/>
  <c r="R37" i="1"/>
  <c r="S37" i="1" s="1"/>
  <c r="R41" i="1"/>
  <c r="S41" i="1" s="1"/>
  <c r="R47" i="1"/>
  <c r="S47" i="1" s="1"/>
  <c r="O47" i="1" s="1"/>
  <c r="M47" i="1" s="1"/>
  <c r="P47" i="1" s="1"/>
  <c r="J47" i="1" s="1"/>
  <c r="K47" i="1" s="1"/>
  <c r="R45" i="1"/>
  <c r="S45" i="1" s="1"/>
  <c r="O45" i="1" s="1"/>
  <c r="M45" i="1" s="1"/>
  <c r="P45" i="1" s="1"/>
  <c r="J45" i="1" s="1"/>
  <c r="K45" i="1" s="1"/>
  <c r="AZ43" i="1"/>
  <c r="R30" i="1"/>
  <c r="S30" i="1" s="1"/>
  <c r="Y26" i="1"/>
  <c r="O26" i="1"/>
  <c r="M26" i="1" s="1"/>
  <c r="P26" i="1" s="1"/>
  <c r="J26" i="1" s="1"/>
  <c r="K26" i="1" s="1"/>
  <c r="Y18" i="1"/>
  <c r="R32" i="1"/>
  <c r="S32" i="1" s="1"/>
  <c r="R17" i="1"/>
  <c r="S17" i="1" s="1"/>
  <c r="O17" i="1" s="1"/>
  <c r="M17" i="1" s="1"/>
  <c r="P17" i="1" s="1"/>
  <c r="J17" i="1" s="1"/>
  <c r="K17" i="1" s="1"/>
  <c r="AB70" i="1" l="1"/>
  <c r="AB67" i="1"/>
  <c r="AB39" i="1"/>
  <c r="AB53" i="1"/>
  <c r="AB71" i="1"/>
  <c r="AB86" i="1"/>
  <c r="T29" i="1"/>
  <c r="X29" i="1" s="1"/>
  <c r="AA29" i="1"/>
  <c r="Z29" i="1"/>
  <c r="AB77" i="1"/>
  <c r="AA47" i="1"/>
  <c r="Z47" i="1"/>
  <c r="T47" i="1"/>
  <c r="X47" i="1" s="1"/>
  <c r="AB79" i="1"/>
  <c r="T85" i="1"/>
  <c r="X85" i="1" s="1"/>
  <c r="AA85" i="1"/>
  <c r="Z85" i="1"/>
  <c r="T54" i="1"/>
  <c r="X54" i="1" s="1"/>
  <c r="AA54" i="1"/>
  <c r="Z54" i="1"/>
  <c r="AB63" i="1"/>
  <c r="T28" i="1"/>
  <c r="X28" i="1" s="1"/>
  <c r="AA28" i="1"/>
  <c r="AB28" i="1" s="1"/>
  <c r="Z28" i="1"/>
  <c r="O28" i="1"/>
  <c r="M28" i="1" s="1"/>
  <c r="P28" i="1" s="1"/>
  <c r="J28" i="1" s="1"/>
  <c r="K28" i="1" s="1"/>
  <c r="T58" i="1"/>
  <c r="X58" i="1" s="1"/>
  <c r="AA58" i="1"/>
  <c r="Z58" i="1"/>
  <c r="O85" i="1"/>
  <c r="M85" i="1" s="1"/>
  <c r="P85" i="1" s="1"/>
  <c r="J85" i="1" s="1"/>
  <c r="K85" i="1" s="1"/>
  <c r="AA68" i="1"/>
  <c r="T68" i="1"/>
  <c r="X68" i="1" s="1"/>
  <c r="Z68" i="1"/>
  <c r="O68" i="1"/>
  <c r="M68" i="1" s="1"/>
  <c r="P68" i="1" s="1"/>
  <c r="J68" i="1" s="1"/>
  <c r="K68" i="1" s="1"/>
  <c r="T49" i="1"/>
  <c r="X49" i="1" s="1"/>
  <c r="AA49" i="1"/>
  <c r="Z49" i="1"/>
  <c r="R57" i="1"/>
  <c r="S57" i="1" s="1"/>
  <c r="AA23" i="1"/>
  <c r="T23" i="1"/>
  <c r="X23" i="1" s="1"/>
  <c r="Z23" i="1"/>
  <c r="O23" i="1"/>
  <c r="M23" i="1" s="1"/>
  <c r="P23" i="1" s="1"/>
  <c r="J23" i="1" s="1"/>
  <c r="K23" i="1" s="1"/>
  <c r="AA43" i="1"/>
  <c r="T43" i="1"/>
  <c r="X43" i="1" s="1"/>
  <c r="Z43" i="1"/>
  <c r="T89" i="1"/>
  <c r="X89" i="1" s="1"/>
  <c r="AA89" i="1"/>
  <c r="Z89" i="1"/>
  <c r="AA24" i="1"/>
  <c r="T24" i="1"/>
  <c r="X24" i="1" s="1"/>
  <c r="Z24" i="1"/>
  <c r="T35" i="1"/>
  <c r="X35" i="1" s="1"/>
  <c r="AA35" i="1"/>
  <c r="Z35" i="1"/>
  <c r="O35" i="1"/>
  <c r="M35" i="1" s="1"/>
  <c r="P35" i="1" s="1"/>
  <c r="J35" i="1" s="1"/>
  <c r="K35" i="1" s="1"/>
  <c r="T50" i="1"/>
  <c r="X50" i="1" s="1"/>
  <c r="AA50" i="1"/>
  <c r="Z50" i="1"/>
  <c r="R65" i="1"/>
  <c r="S65" i="1" s="1"/>
  <c r="AA20" i="1"/>
  <c r="T20" i="1"/>
  <c r="X20" i="1" s="1"/>
  <c r="Z20" i="1"/>
  <c r="T38" i="1"/>
  <c r="X38" i="1" s="1"/>
  <c r="AA38" i="1"/>
  <c r="O38" i="1"/>
  <c r="M38" i="1" s="1"/>
  <c r="P38" i="1" s="1"/>
  <c r="J38" i="1" s="1"/>
  <c r="K38" i="1" s="1"/>
  <c r="Z38" i="1"/>
  <c r="AA51" i="1"/>
  <c r="T51" i="1"/>
  <c r="X51" i="1" s="1"/>
  <c r="Z51" i="1"/>
  <c r="AB75" i="1"/>
  <c r="T41" i="1"/>
  <c r="X41" i="1" s="1"/>
  <c r="AA41" i="1"/>
  <c r="Z41" i="1"/>
  <c r="AA55" i="1"/>
  <c r="T55" i="1"/>
  <c r="X55" i="1" s="1"/>
  <c r="Z55" i="1"/>
  <c r="T37" i="1"/>
  <c r="X37" i="1" s="1"/>
  <c r="AA37" i="1"/>
  <c r="AB37" i="1" s="1"/>
  <c r="Z37" i="1"/>
  <c r="AB87" i="1"/>
  <c r="T74" i="1"/>
  <c r="X74" i="1" s="1"/>
  <c r="AA74" i="1"/>
  <c r="AB74" i="1" s="1"/>
  <c r="Z74" i="1"/>
  <c r="O74" i="1"/>
  <c r="M74" i="1" s="1"/>
  <c r="P74" i="1" s="1"/>
  <c r="J74" i="1" s="1"/>
  <c r="K74" i="1" s="1"/>
  <c r="AA18" i="1"/>
  <c r="AB18" i="1" s="1"/>
  <c r="T18" i="1"/>
  <c r="X18" i="1" s="1"/>
  <c r="Z18" i="1"/>
  <c r="T33" i="1"/>
  <c r="X33" i="1" s="1"/>
  <c r="AA33" i="1"/>
  <c r="Z33" i="1"/>
  <c r="AZ65" i="1"/>
  <c r="AX65" i="1"/>
  <c r="AA59" i="1"/>
  <c r="AB59" i="1" s="1"/>
  <c r="T59" i="1"/>
  <c r="X59" i="1" s="1"/>
  <c r="Z59" i="1"/>
  <c r="O59" i="1"/>
  <c r="M59" i="1" s="1"/>
  <c r="P59" i="1" s="1"/>
  <c r="J59" i="1" s="1"/>
  <c r="K59" i="1" s="1"/>
  <c r="AZ25" i="1"/>
  <c r="AX25" i="1"/>
  <c r="AA72" i="1"/>
  <c r="Z72" i="1"/>
  <c r="T72" i="1"/>
  <c r="X72" i="1" s="1"/>
  <c r="AA80" i="1"/>
  <c r="AB80" i="1" s="1"/>
  <c r="Z80" i="1"/>
  <c r="T80" i="1"/>
  <c r="X80" i="1" s="1"/>
  <c r="O80" i="1"/>
  <c r="M80" i="1" s="1"/>
  <c r="P80" i="1" s="1"/>
  <c r="J80" i="1" s="1"/>
  <c r="K80" i="1" s="1"/>
  <c r="AA46" i="1"/>
  <c r="AB46" i="1" s="1"/>
  <c r="Z46" i="1"/>
  <c r="T46" i="1"/>
  <c r="X46" i="1" s="1"/>
  <c r="AB34" i="1"/>
  <c r="O33" i="1"/>
  <c r="M33" i="1" s="1"/>
  <c r="P33" i="1" s="1"/>
  <c r="J33" i="1" s="1"/>
  <c r="K33" i="1" s="1"/>
  <c r="AA52" i="1"/>
  <c r="T52" i="1"/>
  <c r="X52" i="1" s="1"/>
  <c r="Z52" i="1"/>
  <c r="O72" i="1"/>
  <c r="M72" i="1" s="1"/>
  <c r="P72" i="1" s="1"/>
  <c r="J72" i="1" s="1"/>
  <c r="K72" i="1" s="1"/>
  <c r="T19" i="1"/>
  <c r="X19" i="1" s="1"/>
  <c r="AA19" i="1"/>
  <c r="Z19" i="1"/>
  <c r="R25" i="1"/>
  <c r="S25" i="1" s="1"/>
  <c r="T78" i="1"/>
  <c r="X78" i="1" s="1"/>
  <c r="AA78" i="1"/>
  <c r="Z78" i="1"/>
  <c r="AA30" i="1"/>
  <c r="T30" i="1"/>
  <c r="X30" i="1" s="1"/>
  <c r="Z30" i="1"/>
  <c r="T27" i="1"/>
  <c r="X27" i="1" s="1"/>
  <c r="AA27" i="1"/>
  <c r="Z27" i="1"/>
  <c r="AA60" i="1"/>
  <c r="T60" i="1"/>
  <c r="X60" i="1" s="1"/>
  <c r="Z60" i="1"/>
  <c r="AA66" i="1"/>
  <c r="T66" i="1"/>
  <c r="X66" i="1" s="1"/>
  <c r="O66" i="1"/>
  <c r="M66" i="1" s="1"/>
  <c r="P66" i="1" s="1"/>
  <c r="J66" i="1" s="1"/>
  <c r="K66" i="1" s="1"/>
  <c r="Z66" i="1"/>
  <c r="AA31" i="1"/>
  <c r="T31" i="1"/>
  <c r="X31" i="1" s="1"/>
  <c r="O31" i="1"/>
  <c r="M31" i="1" s="1"/>
  <c r="P31" i="1" s="1"/>
  <c r="J31" i="1" s="1"/>
  <c r="K31" i="1" s="1"/>
  <c r="Z31" i="1"/>
  <c r="T42" i="1"/>
  <c r="X42" i="1" s="1"/>
  <c r="AA42" i="1"/>
  <c r="Z42" i="1"/>
  <c r="T26" i="1"/>
  <c r="X26" i="1" s="1"/>
  <c r="AA26" i="1"/>
  <c r="Z26" i="1"/>
  <c r="AA48" i="1"/>
  <c r="AB48" i="1" s="1"/>
  <c r="T48" i="1"/>
  <c r="X48" i="1" s="1"/>
  <c r="Z48" i="1"/>
  <c r="T94" i="1"/>
  <c r="X94" i="1" s="1"/>
  <c r="AA94" i="1"/>
  <c r="AB94" i="1" s="1"/>
  <c r="Z94" i="1"/>
  <c r="O41" i="1"/>
  <c r="M41" i="1" s="1"/>
  <c r="P41" i="1" s="1"/>
  <c r="J41" i="1" s="1"/>
  <c r="K41" i="1" s="1"/>
  <c r="AB81" i="1"/>
  <c r="O78" i="1"/>
  <c r="M78" i="1" s="1"/>
  <c r="P78" i="1" s="1"/>
  <c r="J78" i="1" s="1"/>
  <c r="K78" i="1" s="1"/>
  <c r="AB83" i="1"/>
  <c r="O29" i="1"/>
  <c r="M29" i="1" s="1"/>
  <c r="P29" i="1" s="1"/>
  <c r="J29" i="1" s="1"/>
  <c r="K29" i="1" s="1"/>
  <c r="T62" i="1"/>
  <c r="X62" i="1" s="1"/>
  <c r="AA62" i="1"/>
  <c r="AB62" i="1" s="1"/>
  <c r="Z62" i="1"/>
  <c r="T69" i="1"/>
  <c r="X69" i="1" s="1"/>
  <c r="AA69" i="1"/>
  <c r="Z69" i="1"/>
  <c r="O62" i="1"/>
  <c r="M62" i="1" s="1"/>
  <c r="P62" i="1" s="1"/>
  <c r="J62" i="1" s="1"/>
  <c r="K62" i="1" s="1"/>
  <c r="O37" i="1"/>
  <c r="M37" i="1" s="1"/>
  <c r="P37" i="1" s="1"/>
  <c r="J37" i="1" s="1"/>
  <c r="K37" i="1" s="1"/>
  <c r="O49" i="1"/>
  <c r="M49" i="1" s="1"/>
  <c r="P49" i="1" s="1"/>
  <c r="J49" i="1" s="1"/>
  <c r="K49" i="1" s="1"/>
  <c r="T90" i="1"/>
  <c r="X90" i="1" s="1"/>
  <c r="AA90" i="1"/>
  <c r="Z90" i="1"/>
  <c r="O90" i="1"/>
  <c r="M90" i="1" s="1"/>
  <c r="P90" i="1" s="1"/>
  <c r="J90" i="1" s="1"/>
  <c r="K90" i="1" s="1"/>
  <c r="O30" i="1"/>
  <c r="M30" i="1" s="1"/>
  <c r="P30" i="1" s="1"/>
  <c r="J30" i="1" s="1"/>
  <c r="K30" i="1" s="1"/>
  <c r="AB84" i="1"/>
  <c r="AA40" i="1"/>
  <c r="T40" i="1"/>
  <c r="X40" i="1" s="1"/>
  <c r="Z40" i="1"/>
  <c r="O54" i="1"/>
  <c r="M54" i="1" s="1"/>
  <c r="P54" i="1" s="1"/>
  <c r="J54" i="1" s="1"/>
  <c r="K54" i="1" s="1"/>
  <c r="AB73" i="1"/>
  <c r="R36" i="1"/>
  <c r="S36" i="1" s="1"/>
  <c r="Z17" i="1"/>
  <c r="AA17" i="1"/>
  <c r="AB17" i="1" s="1"/>
  <c r="T17" i="1"/>
  <c r="X17" i="1" s="1"/>
  <c r="T32" i="1"/>
  <c r="X32" i="1" s="1"/>
  <c r="AA32" i="1"/>
  <c r="Z32" i="1"/>
  <c r="T45" i="1"/>
  <c r="X45" i="1" s="1"/>
  <c r="AA45" i="1"/>
  <c r="Z45" i="1"/>
  <c r="O27" i="1"/>
  <c r="M27" i="1" s="1"/>
  <c r="P27" i="1" s="1"/>
  <c r="J27" i="1" s="1"/>
  <c r="K27" i="1" s="1"/>
  <c r="T44" i="1"/>
  <c r="X44" i="1" s="1"/>
  <c r="AA44" i="1"/>
  <c r="Z44" i="1"/>
  <c r="AB92" i="1"/>
  <c r="AA88" i="1"/>
  <c r="Z88" i="1"/>
  <c r="T88" i="1"/>
  <c r="X88" i="1" s="1"/>
  <c r="O88" i="1"/>
  <c r="M88" i="1" s="1"/>
  <c r="P88" i="1" s="1"/>
  <c r="J88" i="1" s="1"/>
  <c r="K88" i="1" s="1"/>
  <c r="T22" i="1"/>
  <c r="X22" i="1" s="1"/>
  <c r="AA22" i="1"/>
  <c r="Z22" i="1"/>
  <c r="O48" i="1"/>
  <c r="M48" i="1" s="1"/>
  <c r="P48" i="1" s="1"/>
  <c r="J48" i="1" s="1"/>
  <c r="K48" i="1" s="1"/>
  <c r="O44" i="1"/>
  <c r="M44" i="1" s="1"/>
  <c r="P44" i="1" s="1"/>
  <c r="J44" i="1" s="1"/>
  <c r="K44" i="1" s="1"/>
  <c r="T56" i="1"/>
  <c r="X56" i="1" s="1"/>
  <c r="Z56" i="1"/>
  <c r="AA56" i="1"/>
  <c r="AB56" i="1" s="1"/>
  <c r="O32" i="1"/>
  <c r="M32" i="1" s="1"/>
  <c r="P32" i="1" s="1"/>
  <c r="J32" i="1" s="1"/>
  <c r="K32" i="1" s="1"/>
  <c r="AA21" i="1"/>
  <c r="Z21" i="1"/>
  <c r="T21" i="1"/>
  <c r="X21" i="1" s="1"/>
  <c r="O21" i="1"/>
  <c r="M21" i="1" s="1"/>
  <c r="P21" i="1" s="1"/>
  <c r="J21" i="1" s="1"/>
  <c r="K21" i="1" s="1"/>
  <c r="AZ36" i="1"/>
  <c r="T82" i="1"/>
  <c r="X82" i="1" s="1"/>
  <c r="AA82" i="1"/>
  <c r="Z82" i="1"/>
  <c r="O82" i="1"/>
  <c r="M82" i="1" s="1"/>
  <c r="P82" i="1" s="1"/>
  <c r="J82" i="1" s="1"/>
  <c r="K82" i="1" s="1"/>
  <c r="AB64" i="1"/>
  <c r="AB21" i="1" l="1"/>
  <c r="AB22" i="1"/>
  <c r="AB44" i="1"/>
  <c r="AB42" i="1"/>
  <c r="AB49" i="1"/>
  <c r="AB58" i="1"/>
  <c r="AB54" i="1"/>
  <c r="AB47" i="1"/>
  <c r="AB66" i="1"/>
  <c r="AB43" i="1"/>
  <c r="AB33" i="1"/>
  <c r="AB50" i="1"/>
  <c r="AB24" i="1"/>
  <c r="AB45" i="1"/>
  <c r="AB69" i="1"/>
  <c r="AB60" i="1"/>
  <c r="AB78" i="1"/>
  <c r="AB41" i="1"/>
  <c r="AB38" i="1"/>
  <c r="AB31" i="1"/>
  <c r="AB89" i="1"/>
  <c r="AB68" i="1"/>
  <c r="AB40" i="1"/>
  <c r="AB19" i="1"/>
  <c r="AB20" i="1"/>
  <c r="AB35" i="1"/>
  <c r="T57" i="1"/>
  <c r="X57" i="1" s="1"/>
  <c r="AA57" i="1"/>
  <c r="Z57" i="1"/>
  <c r="O57" i="1"/>
  <c r="M57" i="1" s="1"/>
  <c r="P57" i="1" s="1"/>
  <c r="J57" i="1" s="1"/>
  <c r="K57" i="1" s="1"/>
  <c r="AB82" i="1"/>
  <c r="AB30" i="1"/>
  <c r="AB72" i="1"/>
  <c r="AB51" i="1"/>
  <c r="T65" i="1"/>
  <c r="X65" i="1" s="1"/>
  <c r="AA65" i="1"/>
  <c r="Z65" i="1"/>
  <c r="O65" i="1"/>
  <c r="M65" i="1" s="1"/>
  <c r="P65" i="1" s="1"/>
  <c r="J65" i="1" s="1"/>
  <c r="K65" i="1" s="1"/>
  <c r="T36" i="1"/>
  <c r="X36" i="1" s="1"/>
  <c r="AA36" i="1"/>
  <c r="AB36" i="1" s="1"/>
  <c r="Z36" i="1"/>
  <c r="O36" i="1"/>
  <c r="M36" i="1" s="1"/>
  <c r="P36" i="1" s="1"/>
  <c r="J36" i="1" s="1"/>
  <c r="K36" i="1" s="1"/>
  <c r="AB55" i="1"/>
  <c r="AB26" i="1"/>
  <c r="AB32" i="1"/>
  <c r="AB90" i="1"/>
  <c r="AB27" i="1"/>
  <c r="T25" i="1"/>
  <c r="X25" i="1" s="1"/>
  <c r="AA25" i="1"/>
  <c r="Z25" i="1"/>
  <c r="O25" i="1"/>
  <c r="M25" i="1" s="1"/>
  <c r="P25" i="1" s="1"/>
  <c r="J25" i="1" s="1"/>
  <c r="K25" i="1" s="1"/>
  <c r="AB52" i="1"/>
  <c r="AB85" i="1"/>
  <c r="AB29" i="1"/>
  <c r="AB88" i="1"/>
  <c r="AB23" i="1"/>
  <c r="AB65" i="1" l="1"/>
  <c r="AB57" i="1"/>
  <c r="AB25" i="1"/>
</calcChain>
</file>

<file path=xl/sharedStrings.xml><?xml version="1.0" encoding="utf-8"?>
<sst xmlns="http://schemas.openxmlformats.org/spreadsheetml/2006/main" count="1035" uniqueCount="489">
  <si>
    <t>File opened</t>
  </si>
  <si>
    <t>2023-05-26 09:59:25</t>
  </si>
  <si>
    <t>Console s/n</t>
  </si>
  <si>
    <t>68C-831546</t>
  </si>
  <si>
    <t>Console ver</t>
  </si>
  <si>
    <t>Bluestem v.1.3.4</t>
  </si>
  <si>
    <t>Scripts ver</t>
  </si>
  <si>
    <t>2018.05  1.3.4, Mar 2018</t>
  </si>
  <si>
    <t>Head s/n</t>
  </si>
  <si>
    <t>68H-891546</t>
  </si>
  <si>
    <t>Head ver</t>
  </si>
  <si>
    <t>1.3.0</t>
  </si>
  <si>
    <t>Head cal</t>
  </si>
  <si>
    <t>{"flowmeterzero": "0.987779", "flowazero": "0.31195", "co2bspanconc1": "2500", "co2aspan1": "0.999297", "h2obspanconc2": "0", "h2oaspanconc1": "12.27", "co2aspan2": "-0.0280352", "h2obspan2b": "0.0691233", "co2aspanconc1": "2500", "h2obzero": "1.10204", "h2obspan2a": "0.0692186", "tazero": "0.200024", "co2azero": "0.956047", "oxygen": "21", "h2obspan2": "0", "ssa_ref": "34202.9", "chamberpressurezero": "2.51199", "co2bspan2b": "0.287104", "co2aspan2b": "0.285496", "h2oazero": "1.09778", "h2obspan1": "0.998622", "flowbzero": "0.28845", "co2bspan1": "0.999307", "co2bspan2": "-0.0282607", "co2bzero": "0.956083", "h2oaspan1": "1.00238", "ssb_ref": "34260.8", "h2oaspan2": "0", "co2aspanconc2": "301.5", "h2oaspan2a": "0.0688822", "co2bspanconc2": "301.5", "tbzero": "0.305447", "co2bspan2a": "0.289677", "h2obspanconc1": "12.27", "h2oaspan2b": "0.0690461", "co2aspan2a": "0.288024", "h2oaspanconc2": "0"}</t>
  </si>
  <si>
    <t>Chamber type</t>
  </si>
  <si>
    <t>6800-01A</t>
  </si>
  <si>
    <t>Chamber s/n</t>
  </si>
  <si>
    <t>MPF-651423</t>
  </si>
  <si>
    <t>Chamber rev</t>
  </si>
  <si>
    <t>0</t>
  </si>
  <si>
    <t>Chamber cal</t>
  </si>
  <si>
    <t>Fluorometer</t>
  </si>
  <si>
    <t>Flr. Version</t>
  </si>
  <si>
    <t>1.3.1</t>
  </si>
  <si>
    <t>09:59:25</t>
  </si>
  <si>
    <t>Stability Definition:	ΔH2O (Meas2): Slp&lt;0.1	ΔCO2 (Meas2): Slp&lt;0.5	F (FlrLS): Slp&lt;1</t>
  </si>
  <si>
    <t>SysConst</t>
  </si>
  <si>
    <t>AvgTime</t>
  </si>
  <si>
    <t>Oxygen</t>
  </si>
  <si>
    <t>21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</si>
  <si>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</si>
  <si>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</si>
  <si>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</si>
  <si>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</si>
  <si>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</si>
  <si>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</si>
  <si>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</si>
  <si>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</si>
  <si>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</si>
  <si>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</si>
  <si>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</si>
  <si>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</si>
  <si>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</si>
  <si>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</si>
  <si>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</si>
  <si>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</si>
  <si>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</si>
  <si>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</si>
  <si>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</si>
  <si>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</si>
  <si>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</si>
  <si>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</si>
  <si>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</si>
  <si>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</si>
  <si>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</si>
  <si>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</si>
  <si>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</si>
  <si>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</si>
  <si>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</si>
  <si>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</si>
  <si>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</si>
  <si>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</si>
  <si>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</si>
  <si>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</si>
  <si>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</si>
  <si>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</si>
  <si>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</si>
  <si>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</si>
  <si>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</si>
  <si>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</si>
  <si>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1.93077 83.7712 382.632 623.229 865.287 1064.44 1254.53 1425.21</t>
  </si>
  <si>
    <t>Fs_true</t>
  </si>
  <si>
    <t>0.406176 101.51 401.807 601.197 800.511 1001.43 1201.05 1400.92</t>
  </si>
  <si>
    <t>leak_wt</t>
  </si>
  <si>
    <t>Sys</t>
  </si>
  <si>
    <t>GasEx</t>
  </si>
  <si>
    <t>Leak</t>
  </si>
  <si>
    <t>FLR</t>
  </si>
  <si>
    <t>LeafQ</t>
  </si>
  <si>
    <t>Meas</t>
  </si>
  <si>
    <t>FlrLS</t>
  </si>
  <si>
    <t>FlrStats</t>
  </si>
  <si>
    <t>Match</t>
  </si>
  <si>
    <t>Stability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</si>
  <si>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</si>
  <si>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</si>
  <si>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</si>
  <si>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</si>
  <si>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</si>
  <si>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</si>
  <si>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</si>
  <si>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</si>
  <si>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</si>
  <si>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</si>
  <si>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</si>
  <si>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</si>
  <si>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</si>
  <si>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</si>
  <si>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</si>
  <si>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</si>
  <si>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</si>
  <si>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</si>
  <si>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</si>
  <si>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</si>
  <si>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</si>
  <si>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</si>
  <si>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</si>
  <si>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</si>
  <si>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</si>
  <si>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</si>
  <si>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</si>
  <si>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</si>
  <si>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</si>
  <si>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</si>
  <si>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</si>
  <si>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</si>
  <si>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</si>
  <si>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</si>
  <si>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</si>
  <si>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</si>
  <si>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</si>
  <si>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</si>
  <si>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</si>
  <si>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</si>
  <si>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</si>
  <si>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</si>
  <si>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</si>
  <si>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</si>
  <si>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</si>
  <si>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</si>
  <si>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</si>
  <si>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</si>
  <si>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</si>
  <si>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</si>
  <si>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</si>
  <si>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</si>
  <si>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</si>
  <si>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</si>
  <si>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</si>
  <si>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</si>
  <si>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</si>
  <si>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</si>
  <si>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</si>
  <si>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</si>
  <si>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</si>
  <si>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</si>
  <si>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</si>
  <si>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</si>
  <si>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</si>
  <si>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</si>
  <si>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</si>
  <si>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</si>
  <si>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</si>
  <si>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</si>
  <si>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</si>
  <si>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</si>
  <si>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</si>
  <si>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</si>
  <si>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</si>
  <si>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</si>
  <si>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</si>
  <si>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</si>
  <si>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</si>
  <si>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</si>
  <si>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</si>
  <si>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</si>
  <si>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</si>
  <si>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</si>
  <si>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</si>
  <si>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</si>
  <si>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</si>
  <si>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</si>
  <si>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</si>
  <si>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</si>
  <si>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</si>
  <si>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</si>
  <si>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</si>
  <si>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</si>
  <si>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</si>
  <si>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</si>
  <si>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</si>
  <si>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</si>
  <si>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</si>
  <si>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</si>
  <si>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</si>
  <si>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</si>
  <si>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</si>
  <si>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</si>
  <si>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</si>
  <si>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</si>
  <si>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</si>
  <si>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</si>
  <si>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</si>
  <si>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</si>
  <si>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</si>
  <si>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</si>
  <si>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</si>
  <si>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</si>
  <si>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</si>
  <si>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</si>
  <si>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</si>
  <si>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</si>
  <si>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</si>
  <si>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</si>
  <si>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</si>
  <si>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</si>
  <si>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</si>
  <si>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</si>
  <si>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</si>
  <si>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</si>
  <si>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</si>
  <si>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</si>
  <si>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</si>
  <si>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</si>
  <si>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</si>
  <si>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</si>
  <si>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</si>
  <si>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</si>
  <si>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</si>
  <si>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</si>
  <si>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</si>
  <si>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</si>
  <si>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</si>
  <si>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</si>
  <si>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</si>
  <si>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</si>
  <si>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</si>
  <si>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</si>
  <si>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</si>
  <si>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</si>
  <si>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</si>
  <si>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</si>
  <si>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</si>
  <si>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</si>
  <si>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</si>
  <si>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</si>
  <si>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</si>
  <si>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</si>
  <si>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</si>
  <si>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</si>
  <si>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</si>
  <si>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</si>
  <si>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</si>
  <si>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</si>
  <si>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</si>
  <si>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</si>
  <si>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</si>
  <si>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</si>
  <si>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</si>
  <si>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20230526 10:02:57</t>
  </si>
  <si>
    <t>10:02:57</t>
  </si>
  <si>
    <t>MPF-12679-20230526-10_02_59</t>
  </si>
  <si>
    <t>-</t>
  </si>
  <si>
    <t>0: Broadleaf</t>
  </si>
  <si>
    <t>10:00:38</t>
  </si>
  <si>
    <t>3/3</t>
  </si>
  <si>
    <t>20230526 10:03:57</t>
  </si>
  <si>
    <t>10:03:57</t>
  </si>
  <si>
    <t>MPF-12680-20230526-10_03_59</t>
  </si>
  <si>
    <t>20230526 10:04:57</t>
  </si>
  <si>
    <t>10:04:57</t>
  </si>
  <si>
    <t>MPF-12681-20230526-10_04_59</t>
  </si>
  <si>
    <t>2/3</t>
  </si>
  <si>
    <t>20230526 10:05:57</t>
  </si>
  <si>
    <t>10:05:57</t>
  </si>
  <si>
    <t>MPF-12682-20230526-10_05_59</t>
  </si>
  <si>
    <t>20230526 10:06:57</t>
  </si>
  <si>
    <t>10:06:57</t>
  </si>
  <si>
    <t>MPF-12683-20230526-10_06_59</t>
  </si>
  <si>
    <t>20230526 10:07:57</t>
  </si>
  <si>
    <t>10:07:57</t>
  </si>
  <si>
    <t>MPF-12684-20230526-10_07_59</t>
  </si>
  <si>
    <t>20230526 10:08:57</t>
  </si>
  <si>
    <t>10:08:57</t>
  </si>
  <si>
    <t>MPF-12685-20230526-10_08_59</t>
  </si>
  <si>
    <t>20230526 10:09:57</t>
  </si>
  <si>
    <t>10:09:57</t>
  </si>
  <si>
    <t>MPF-12686-20230526-10_09_59</t>
  </si>
  <si>
    <t>20230526 10:10:57</t>
  </si>
  <si>
    <t>10:10:57</t>
  </si>
  <si>
    <t>MPF-12687-20230526-10_10_59</t>
  </si>
  <si>
    <t>20230526 10:11:57</t>
  </si>
  <si>
    <t>10:11:57</t>
  </si>
  <si>
    <t>MPF-12688-20230526-10_11_59</t>
  </si>
  <si>
    <t>20230526 10:12:58</t>
  </si>
  <si>
    <t>10:12:58</t>
  </si>
  <si>
    <t>MPF-12689-20230526-10_12_59</t>
  </si>
  <si>
    <t>20230526 10:13:58</t>
  </si>
  <si>
    <t>10:13:58</t>
  </si>
  <si>
    <t>MPF-12690-20230526-10_13_59</t>
  </si>
  <si>
    <t>20230526 10:14:58</t>
  </si>
  <si>
    <t>10:14:58</t>
  </si>
  <si>
    <t>MPF-12691-20230526-10_14_59</t>
  </si>
  <si>
    <t>20230526 10:15:58</t>
  </si>
  <si>
    <t>10:15:58</t>
  </si>
  <si>
    <t>MPF-12692-20230526-10_15_59</t>
  </si>
  <si>
    <t>20230526 10:16:58</t>
  </si>
  <si>
    <t>10:16:58</t>
  </si>
  <si>
    <t>MPF-12693-20230526-10_16_59</t>
  </si>
  <si>
    <t>20230526 10:17:58</t>
  </si>
  <si>
    <t>10:17:58</t>
  </si>
  <si>
    <t>MPF-12694-20230526-10_17_59</t>
  </si>
  <si>
    <t>20230526 10:18:58</t>
  </si>
  <si>
    <t>10:18:58</t>
  </si>
  <si>
    <t>MPF-12695-20230526-10_18_59</t>
  </si>
  <si>
    <t>1/3</t>
  </si>
  <si>
    <t>20230526 10:19:58</t>
  </si>
  <si>
    <t>10:19:58</t>
  </si>
  <si>
    <t>MPF-12696-20230526-10_19_59</t>
  </si>
  <si>
    <t>20230526 10:20:58</t>
  </si>
  <si>
    <t>10:20:58</t>
  </si>
  <si>
    <t>MPF-12697-20230526-10_20_59</t>
  </si>
  <si>
    <t>20230526 10:22:57</t>
  </si>
  <si>
    <t>10:22:57</t>
  </si>
  <si>
    <t>MPF-12698-20230526-10_22_59</t>
  </si>
  <si>
    <t>20230526 10:23:57</t>
  </si>
  <si>
    <t>10:23:57</t>
  </si>
  <si>
    <t>MPF-12699-20230526-10_23_59</t>
  </si>
  <si>
    <t>20230526 10:24:57</t>
  </si>
  <si>
    <t>10:24:57</t>
  </si>
  <si>
    <t>MPF-12700-20230526-10_24_59</t>
  </si>
  <si>
    <t>20230526 10:25:57</t>
  </si>
  <si>
    <t>10:25:57</t>
  </si>
  <si>
    <t>MPF-12701-20230526-10_25_59</t>
  </si>
  <si>
    <t>20230526 10:26:57</t>
  </si>
  <si>
    <t>10:26:57</t>
  </si>
  <si>
    <t>MPF-12702-20230526-10_26_59</t>
  </si>
  <si>
    <t>20230526 10:27:57</t>
  </si>
  <si>
    <t>10:27:57</t>
  </si>
  <si>
    <t>MPF-12703-20230526-10_27_59</t>
  </si>
  <si>
    <t>20230526 10:28:57</t>
  </si>
  <si>
    <t>10:28:57</t>
  </si>
  <si>
    <t>MPF-12704-20230526-10_28_59</t>
  </si>
  <si>
    <t>20230526 10:29:57</t>
  </si>
  <si>
    <t>10:29:57</t>
  </si>
  <si>
    <t>MPF-12705-20230526-10_29_59</t>
  </si>
  <si>
    <t>20230526 10:30:57</t>
  </si>
  <si>
    <t>10:30:57</t>
  </si>
  <si>
    <t>MPF-12706-20230526-10_30_59</t>
  </si>
  <si>
    <t>20230526 10:31:57</t>
  </si>
  <si>
    <t>10:31:57</t>
  </si>
  <si>
    <t>MPF-12707-20230526-10_31_59</t>
  </si>
  <si>
    <t>20230526 10:32:57</t>
  </si>
  <si>
    <t>10:32:57</t>
  </si>
  <si>
    <t>MPF-12708-20230526-10_32_59</t>
  </si>
  <si>
    <t>20230526 10:33:57</t>
  </si>
  <si>
    <t>10:33:57</t>
  </si>
  <si>
    <t>MPF-12709-20230526-10_33_59</t>
  </si>
  <si>
    <t>20230526 10:34:57</t>
  </si>
  <si>
    <t>10:34:57</t>
  </si>
  <si>
    <t>MPF-12710-20230526-10_34_59</t>
  </si>
  <si>
    <t>20230526 10:35:57</t>
  </si>
  <si>
    <t>10:35:57</t>
  </si>
  <si>
    <t>MPF-12711-20230526-10_35_59</t>
  </si>
  <si>
    <t>20230526 10:36:57</t>
  </si>
  <si>
    <t>10:36:57</t>
  </si>
  <si>
    <t>MPF-12712-20230526-10_36_59</t>
  </si>
  <si>
    <t>20230526 10:37:57</t>
  </si>
  <si>
    <t>10:37:57</t>
  </si>
  <si>
    <t>MPF-12713-20230526-10_37_59</t>
  </si>
  <si>
    <t>20230526 10:38:57</t>
  </si>
  <si>
    <t>10:38:57</t>
  </si>
  <si>
    <t>MPF-12714-20230526-10_38_59</t>
  </si>
  <si>
    <t>20230526 10:39:57</t>
  </si>
  <si>
    <t>10:39:57</t>
  </si>
  <si>
    <t>MPF-12715-20230526-10_39_59</t>
  </si>
  <si>
    <t>20230526 10:40:57</t>
  </si>
  <si>
    <t>10:40:57</t>
  </si>
  <si>
    <t>MPF-12716-20230526-10_40_59</t>
  </si>
  <si>
    <t>20230526 10:41:57</t>
  </si>
  <si>
    <t>10:41:57</t>
  </si>
  <si>
    <t>MPF-12717-20230526-10_41_59</t>
  </si>
  <si>
    <t>20230526 10:42:57</t>
  </si>
  <si>
    <t>10:42:57</t>
  </si>
  <si>
    <t>MPF-12718-20230526-10_42_59</t>
  </si>
  <si>
    <t>20230526 10:43:57</t>
  </si>
  <si>
    <t>10:43:57</t>
  </si>
  <si>
    <t>MPF-12719-20230526-10_43_59</t>
  </si>
  <si>
    <t>20230526 10:44:57</t>
  </si>
  <si>
    <t>10:44:57</t>
  </si>
  <si>
    <t>MPF-12720-20230526-10_44_59</t>
  </si>
  <si>
    <t>20230526 10:45:57</t>
  </si>
  <si>
    <t>10:45:57</t>
  </si>
  <si>
    <t>MPF-12721-20230526-10_45_59</t>
  </si>
  <si>
    <t>20230526 10:46:57</t>
  </si>
  <si>
    <t>10:46:57</t>
  </si>
  <si>
    <t>MPF-12722-20230526-10_46_59</t>
  </si>
  <si>
    <t>20230526 10:47:57</t>
  </si>
  <si>
    <t>10:47:57</t>
  </si>
  <si>
    <t>MPF-12723-20230526-10_47_59</t>
  </si>
  <si>
    <t>20230526 10:48:57</t>
  </si>
  <si>
    <t>10:48:57</t>
  </si>
  <si>
    <t>MPF-12724-20230526-10_48_59</t>
  </si>
  <si>
    <t>20230526 10:49:57</t>
  </si>
  <si>
    <t>10:49:57</t>
  </si>
  <si>
    <t>MPF-12725-20230526-10_49_59</t>
  </si>
  <si>
    <t>20230526 10:50:57</t>
  </si>
  <si>
    <t>10:50:57</t>
  </si>
  <si>
    <t>MPF-12726-20230526-10_50_59</t>
  </si>
  <si>
    <t>20230526 10:51:57</t>
  </si>
  <si>
    <t>10:51:57</t>
  </si>
  <si>
    <t>MPF-12727-20230526-10_51_59</t>
  </si>
  <si>
    <t>20230526 10:52:57</t>
  </si>
  <si>
    <t>10:52:57</t>
  </si>
  <si>
    <t>MPF-12728-20230526-10_52_59</t>
  </si>
  <si>
    <t>20230526 10:53:57</t>
  </si>
  <si>
    <t>10:53:57</t>
  </si>
  <si>
    <t>MPF-12729-20230526-10_53_59</t>
  </si>
  <si>
    <t>20230526 10:54:57</t>
  </si>
  <si>
    <t>10:54:57</t>
  </si>
  <si>
    <t>MPF-12730-20230526-10_54_59</t>
  </si>
  <si>
    <t>20230526 10:55:57</t>
  </si>
  <si>
    <t>10:55:57</t>
  </si>
  <si>
    <t>MPF-12731-20230526-10_55_59</t>
  </si>
  <si>
    <t>20230526 10:56:57</t>
  </si>
  <si>
    <t>10:56:57</t>
  </si>
  <si>
    <t>MPF-12732-20230526-10_56_59</t>
  </si>
  <si>
    <t>20230526 10:57:57</t>
  </si>
  <si>
    <t>10:57:57</t>
  </si>
  <si>
    <t>MPF-12733-20230526-10_57_59</t>
  </si>
  <si>
    <t>20230526 10:58:57</t>
  </si>
  <si>
    <t>10:58:57</t>
  </si>
  <si>
    <t>MPF-12734-20230526-10_58_59</t>
  </si>
  <si>
    <t>20230526 10:59:57</t>
  </si>
  <si>
    <t>10:59:57</t>
  </si>
  <si>
    <t>MPF-12735-20230526-10_59_59</t>
  </si>
  <si>
    <t>20230526 11:00:57</t>
  </si>
  <si>
    <t>11:00:57</t>
  </si>
  <si>
    <t>MPF-12736-20230526-11_00_59</t>
  </si>
  <si>
    <t>20230526 11:01:57</t>
  </si>
  <si>
    <t>11:01:57</t>
  </si>
  <si>
    <t>MPF-12737-20230526-11_01_59</t>
  </si>
  <si>
    <t>20230526 11:02:57</t>
  </si>
  <si>
    <t>11:02:57</t>
  </si>
  <si>
    <t>MPF-12738-20230526-11_02_59</t>
  </si>
  <si>
    <t>20230526 11:03:57</t>
  </si>
  <si>
    <t>11:03:57</t>
  </si>
  <si>
    <t>MPF-12739-20230526-11_03_59</t>
  </si>
  <si>
    <t>20230526 11:04:57</t>
  </si>
  <si>
    <t>11:04:57</t>
  </si>
  <si>
    <t>MPF-12740-20230526-11_04_59</t>
  </si>
  <si>
    <t>20230526 11:05:57</t>
  </si>
  <si>
    <t>11:05:57</t>
  </si>
  <si>
    <t>MPF-12741-20230526-11_05_59</t>
  </si>
  <si>
    <t>20230526 11:06:58</t>
  </si>
  <si>
    <t>11:06:58</t>
  </si>
  <si>
    <t>MPF-12742-20230526-11_07_00</t>
  </si>
  <si>
    <t>20230526 11:07:59</t>
  </si>
  <si>
    <t>11:07:59</t>
  </si>
  <si>
    <t>MPF-12743-20230526-11_08_00</t>
  </si>
  <si>
    <t>20230526 11:08:59</t>
  </si>
  <si>
    <t>11:08:59</t>
  </si>
  <si>
    <t>MPF-12744-20230526-11_09_00</t>
  </si>
  <si>
    <t>20230526 11:09:59</t>
  </si>
  <si>
    <t>11:09:59</t>
  </si>
  <si>
    <t>MPF-12745-20230526-11_10_00</t>
  </si>
  <si>
    <t>20230526 11:10:59</t>
  </si>
  <si>
    <t>11:10:59</t>
  </si>
  <si>
    <t>MPF-12746-20230526-11_11_00</t>
  </si>
  <si>
    <t>20230526 11:11:59</t>
  </si>
  <si>
    <t>11:11:59</t>
  </si>
  <si>
    <t>MPF-12747-20230526-11_12_00</t>
  </si>
  <si>
    <t>20230526 11:12:59</t>
  </si>
  <si>
    <t>11:12:59</t>
  </si>
  <si>
    <t>MPF-12748-20230526-11_13_00</t>
  </si>
  <si>
    <t>20230526 11:13:59</t>
  </si>
  <si>
    <t>11:13:59</t>
  </si>
  <si>
    <t>MPF-12749-20230526-11_14_00</t>
  </si>
  <si>
    <t>20230526 11:14:59</t>
  </si>
  <si>
    <t>11:14:59</t>
  </si>
  <si>
    <t>MPF-12750-20230526-11_15_00</t>
  </si>
  <si>
    <t>20230526 11:15:59</t>
  </si>
  <si>
    <t>11:15:59</t>
  </si>
  <si>
    <t>MPF-12751-20230526-11_16_00</t>
  </si>
  <si>
    <t>20230526 11:16:59</t>
  </si>
  <si>
    <t>11:16:59</t>
  </si>
  <si>
    <t>MPF-12752-20230526-11_17_00</t>
  </si>
  <si>
    <t>20230526 11:17:59</t>
  </si>
  <si>
    <t>11:17:59</t>
  </si>
  <si>
    <t>MPF-12753-20230526-11_18_00</t>
  </si>
  <si>
    <t>20230526 11:18:59</t>
  </si>
  <si>
    <t>11:18:59</t>
  </si>
  <si>
    <t>MPF-12754-20230526-11_19_00</t>
  </si>
  <si>
    <t>20230526 11:19:59</t>
  </si>
  <si>
    <t>11:19:59</t>
  </si>
  <si>
    <t>MPF-12755-20230526-11_20_00</t>
  </si>
  <si>
    <t>20230526 11:20:59</t>
  </si>
  <si>
    <t>11:20:59</t>
  </si>
  <si>
    <t>MPF-12756-20230526-11_21_00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</si>
</sst>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Q94"/>
  <sheetViews>
    <sheetView tabSelected="1" topLeftCell="D1" workbookViewId="0">
      <selection activeCell="BB77" sqref="BB77"/>
    </sheetView>
  </sheetViews>
  <sheetFormatPr baseColWidth="10" defaultColWidth="8.88671875" defaultRowHeight="14.4" x14ac:dyDescent="0.3"/>
  <sheetData>
    <row r="2" spans="1:147" x14ac:dyDescent="0.3">
      <c r="A2" t="s">
        <v>26</v>
      </c>
      <c r="B2" t="s">
        <v>27</v>
      </c>
      <c r="C2" t="s">
        <v>28</v>
      </c>
      <c r="D2" t="s">
        <v>30</v>
      </c>
    </row>
    <row r="3" spans="1:147" x14ac:dyDescent="0.3">
      <c r="B3" t="s">
        <v>19</v>
      </c>
      <c r="C3" t="s">
        <v>29</v>
      </c>
      <c r="D3" t="s">
        <v>31</v>
      </c>
    </row>
    <row r="4" spans="1:147" x14ac:dyDescent="0.3">
      <c r="A4" t="s">
        <v>32</v>
      </c>
      <c r="B4" t="s">
        <v>33</v>
      </c>
    </row>
    <row r="5" spans="1:147" x14ac:dyDescent="0.3">
      <c r="B5">
        <v>2</v>
      </c>
    </row>
    <row r="6" spans="1:147" x14ac:dyDescent="0.3">
      <c r="A6" t="s">
        <v>34</v>
      </c>
      <c r="B6" t="s">
        <v>35</v>
      </c>
      <c r="C6" t="s">
        <v>36</v>
      </c>
      <c r="D6" t="s">
        <v>37</v>
      </c>
      <c r="E6" t="s">
        <v>38</v>
      </c>
    </row>
    <row r="7" spans="1:147" x14ac:dyDescent="0.3">
      <c r="B7">
        <v>0</v>
      </c>
      <c r="C7">
        <v>1</v>
      </c>
      <c r="D7">
        <v>0</v>
      </c>
      <c r="E7">
        <v>0</v>
      </c>
    </row>
    <row r="8" spans="1:147" x14ac:dyDescent="0.3">
      <c r="A8" t="s">
        <v>39</v>
      </c>
      <c r="B8" t="s">
        <v>40</v>
      </c>
      <c r="C8" t="s">
        <v>42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</row>
    <row r="9" spans="1:147" x14ac:dyDescent="0.3">
      <c r="B9" t="s">
        <v>41</v>
      </c>
      <c r="C9" t="s">
        <v>43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7" x14ac:dyDescent="0.3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</row>
    <row r="11" spans="1:147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147" x14ac:dyDescent="0.3">
      <c r="A12" t="s">
        <v>64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71</v>
      </c>
      <c r="H12" t="s">
        <v>73</v>
      </c>
    </row>
    <row r="13" spans="1:147" x14ac:dyDescent="0.3">
      <c r="B13">
        <v>-6276</v>
      </c>
      <c r="C13">
        <v>6.6</v>
      </c>
      <c r="D13">
        <v>1.7090000000000001E-5</v>
      </c>
      <c r="E13">
        <v>3.11</v>
      </c>
      <c r="F13" t="s">
        <v>70</v>
      </c>
      <c r="G13" t="s">
        <v>72</v>
      </c>
      <c r="H13">
        <v>0</v>
      </c>
    </row>
    <row r="14" spans="1:147" x14ac:dyDescent="0.3">
      <c r="A14" t="s">
        <v>74</v>
      </c>
      <c r="B14" t="s">
        <v>74</v>
      </c>
      <c r="C14" t="s">
        <v>74</v>
      </c>
      <c r="D14" t="s">
        <v>74</v>
      </c>
      <c r="E14" t="s">
        <v>74</v>
      </c>
      <c r="F14" t="s">
        <v>75</v>
      </c>
      <c r="G14" t="s">
        <v>75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76</v>
      </c>
      <c r="AG14" t="s">
        <v>76</v>
      </c>
      <c r="AH14" t="s">
        <v>76</v>
      </c>
      <c r="AI14" t="s">
        <v>76</v>
      </c>
      <c r="AJ14" t="s">
        <v>76</v>
      </c>
      <c r="AK14" t="s">
        <v>77</v>
      </c>
      <c r="AL14" t="s">
        <v>77</v>
      </c>
      <c r="AM14" t="s">
        <v>77</v>
      </c>
      <c r="AN14" t="s">
        <v>77</v>
      </c>
      <c r="AO14" t="s">
        <v>77</v>
      </c>
      <c r="AP14" t="s">
        <v>77</v>
      </c>
      <c r="AQ14" t="s">
        <v>77</v>
      </c>
      <c r="AR14" t="s">
        <v>77</v>
      </c>
      <c r="AS14" t="s">
        <v>77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78</v>
      </c>
      <c r="BJ14" t="s">
        <v>78</v>
      </c>
      <c r="BK14" t="s">
        <v>78</v>
      </c>
      <c r="BL14" t="s">
        <v>78</v>
      </c>
      <c r="BM14" t="s">
        <v>32</v>
      </c>
      <c r="BN14" t="s">
        <v>32</v>
      </c>
      <c r="BO14" t="s">
        <v>32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79</v>
      </c>
      <c r="CB14" t="s">
        <v>79</v>
      </c>
      <c r="CC14" t="s">
        <v>79</v>
      </c>
      <c r="CD14" t="s">
        <v>80</v>
      </c>
      <c r="CE14" t="s">
        <v>80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80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82</v>
      </c>
      <c r="DA14" t="s">
        <v>82</v>
      </c>
      <c r="DB14" t="s">
        <v>82</v>
      </c>
      <c r="DC14" t="s">
        <v>82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83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  <c r="EQ14" t="s">
        <v>84</v>
      </c>
    </row>
    <row r="15" spans="1:147" x14ac:dyDescent="0.3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76</v>
      </c>
      <c r="AG15" t="s">
        <v>116</v>
      </c>
      <c r="AH15" t="s">
        <v>117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129</v>
      </c>
      <c r="AU15" t="s">
        <v>130</v>
      </c>
      <c r="AV15" t="s">
        <v>131</v>
      </c>
      <c r="AW15" t="s">
        <v>132</v>
      </c>
      <c r="AX15" t="s">
        <v>133</v>
      </c>
      <c r="AY15" t="s">
        <v>134</v>
      </c>
      <c r="AZ15" t="s">
        <v>135</v>
      </c>
      <c r="BA15" t="s">
        <v>136</v>
      </c>
      <c r="BB15" t="s">
        <v>137</v>
      </c>
      <c r="BC15" t="s">
        <v>138</v>
      </c>
      <c r="BD15" t="s">
        <v>139</v>
      </c>
      <c r="BE15" t="s">
        <v>140</v>
      </c>
      <c r="BF15" t="s">
        <v>141</v>
      </c>
      <c r="BG15" t="s">
        <v>142</v>
      </c>
      <c r="BH15" t="s">
        <v>143</v>
      </c>
      <c r="BI15" t="s">
        <v>144</v>
      </c>
      <c r="BJ15" t="s">
        <v>145</v>
      </c>
      <c r="BK15" t="s">
        <v>146</v>
      </c>
      <c r="BL15" t="s">
        <v>147</v>
      </c>
      <c r="BM15" t="s">
        <v>148</v>
      </c>
      <c r="BN15" t="s">
        <v>149</v>
      </c>
      <c r="BO15" t="s">
        <v>150</v>
      </c>
      <c r="BP15" t="s">
        <v>90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166</v>
      </c>
      <c r="CG15" t="s">
        <v>167</v>
      </c>
      <c r="CH15" t="s">
        <v>168</v>
      </c>
      <c r="CI15" t="s">
        <v>169</v>
      </c>
      <c r="CJ15" t="s">
        <v>170</v>
      </c>
      <c r="CK15" t="s">
        <v>171</v>
      </c>
      <c r="CL15" t="s">
        <v>172</v>
      </c>
      <c r="CM15" t="s">
        <v>173</v>
      </c>
      <c r="CN15" t="s">
        <v>174</v>
      </c>
      <c r="CO15" t="s">
        <v>175</v>
      </c>
      <c r="CP15" t="s">
        <v>176</v>
      </c>
      <c r="CQ15" t="s">
        <v>177</v>
      </c>
      <c r="CR15" t="s">
        <v>178</v>
      </c>
      <c r="CS15" t="s">
        <v>179</v>
      </c>
      <c r="CT15" t="s">
        <v>180</v>
      </c>
      <c r="CU15" t="s">
        <v>181</v>
      </c>
      <c r="CV15" t="s">
        <v>182</v>
      </c>
      <c r="CW15" t="s">
        <v>183</v>
      </c>
      <c r="CX15" t="s">
        <v>184</v>
      </c>
      <c r="CY15" t="s">
        <v>185</v>
      </c>
      <c r="CZ15" t="s">
        <v>86</v>
      </c>
      <c r="DA15" t="s">
        <v>89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  <c r="EQ15" t="s">
        <v>227</v>
      </c>
    </row>
    <row r="16" spans="1:147" x14ac:dyDescent="0.3">
      <c r="B16" t="s">
        <v>228</v>
      </c>
      <c r="C16" t="s">
        <v>228</v>
      </c>
      <c r="F16" t="s">
        <v>228</v>
      </c>
      <c r="G16" t="s">
        <v>229</v>
      </c>
      <c r="H16" t="s">
        <v>230</v>
      </c>
      <c r="I16" t="s">
        <v>231</v>
      </c>
      <c r="J16" t="s">
        <v>231</v>
      </c>
      <c r="K16" t="s">
        <v>156</v>
      </c>
      <c r="L16" t="s">
        <v>156</v>
      </c>
      <c r="M16" t="s">
        <v>229</v>
      </c>
      <c r="N16" t="s">
        <v>229</v>
      </c>
      <c r="O16" t="s">
        <v>229</v>
      </c>
      <c r="P16" t="s">
        <v>229</v>
      </c>
      <c r="Q16" t="s">
        <v>232</v>
      </c>
      <c r="R16" t="s">
        <v>233</v>
      </c>
      <c r="S16" t="s">
        <v>233</v>
      </c>
      <c r="T16" t="s">
        <v>234</v>
      </c>
      <c r="U16" t="s">
        <v>235</v>
      </c>
      <c r="V16" t="s">
        <v>234</v>
      </c>
      <c r="W16" t="s">
        <v>234</v>
      </c>
      <c r="X16" t="s">
        <v>234</v>
      </c>
      <c r="Y16" t="s">
        <v>232</v>
      </c>
      <c r="Z16" t="s">
        <v>232</v>
      </c>
      <c r="AA16" t="s">
        <v>232</v>
      </c>
      <c r="AB16" t="s">
        <v>232</v>
      </c>
      <c r="AF16" t="s">
        <v>236</v>
      </c>
      <c r="AG16" t="s">
        <v>235</v>
      </c>
      <c r="AI16" t="s">
        <v>235</v>
      </c>
      <c r="AJ16" t="s">
        <v>236</v>
      </c>
      <c r="AP16" t="s">
        <v>230</v>
      </c>
      <c r="AV16" t="s">
        <v>230</v>
      </c>
      <c r="AW16" t="s">
        <v>230</v>
      </c>
      <c r="AX16" t="s">
        <v>230</v>
      </c>
      <c r="AZ16" t="s">
        <v>237</v>
      </c>
      <c r="BI16" t="s">
        <v>230</v>
      </c>
      <c r="BJ16" t="s">
        <v>230</v>
      </c>
      <c r="BL16" t="s">
        <v>238</v>
      </c>
      <c r="BM16" t="s">
        <v>239</v>
      </c>
      <c r="BP16" t="s">
        <v>228</v>
      </c>
      <c r="BQ16" t="s">
        <v>231</v>
      </c>
      <c r="BR16" t="s">
        <v>231</v>
      </c>
      <c r="BS16" t="s">
        <v>240</v>
      </c>
      <c r="BT16" t="s">
        <v>240</v>
      </c>
      <c r="BU16" t="s">
        <v>236</v>
      </c>
      <c r="BV16" t="s">
        <v>234</v>
      </c>
      <c r="BW16" t="s">
        <v>234</v>
      </c>
      <c r="BX16" t="s">
        <v>233</v>
      </c>
      <c r="BY16" t="s">
        <v>233</v>
      </c>
      <c r="BZ16" t="s">
        <v>233</v>
      </c>
      <c r="CA16" t="s">
        <v>241</v>
      </c>
      <c r="CB16" t="s">
        <v>230</v>
      </c>
      <c r="CC16" t="s">
        <v>230</v>
      </c>
      <c r="CD16" t="s">
        <v>230</v>
      </c>
      <c r="CI16" t="s">
        <v>230</v>
      </c>
      <c r="CL16" t="s">
        <v>233</v>
      </c>
      <c r="CM16" t="s">
        <v>233</v>
      </c>
      <c r="CN16" t="s">
        <v>233</v>
      </c>
      <c r="CO16" t="s">
        <v>233</v>
      </c>
      <c r="CP16" t="s">
        <v>233</v>
      </c>
      <c r="CQ16" t="s">
        <v>230</v>
      </c>
      <c r="CR16" t="s">
        <v>230</v>
      </c>
      <c r="CS16" t="s">
        <v>230</v>
      </c>
      <c r="CT16" t="s">
        <v>228</v>
      </c>
      <c r="CV16" t="s">
        <v>242</v>
      </c>
      <c r="CW16" t="s">
        <v>242</v>
      </c>
      <c r="CY16" t="s">
        <v>228</v>
      </c>
      <c r="CZ16" t="s">
        <v>243</v>
      </c>
      <c r="DC16" t="s">
        <v>244</v>
      </c>
      <c r="DD16" t="s">
        <v>245</v>
      </c>
      <c r="DE16" t="s">
        <v>244</v>
      </c>
      <c r="DF16" t="s">
        <v>245</v>
      </c>
      <c r="DG16" t="s">
        <v>235</v>
      </c>
      <c r="DH16" t="s">
        <v>235</v>
      </c>
      <c r="DI16" t="s">
        <v>231</v>
      </c>
      <c r="DJ16" t="s">
        <v>246</v>
      </c>
      <c r="DK16" t="s">
        <v>231</v>
      </c>
      <c r="DN16" t="s">
        <v>247</v>
      </c>
      <c r="DQ16" t="s">
        <v>240</v>
      </c>
      <c r="DR16" t="s">
        <v>248</v>
      </c>
      <c r="DS16" t="s">
        <v>240</v>
      </c>
      <c r="DX16" t="s">
        <v>235</v>
      </c>
      <c r="DY16" t="s">
        <v>235</v>
      </c>
      <c r="DZ16" t="s">
        <v>244</v>
      </c>
      <c r="EA16" t="s">
        <v>245</v>
      </c>
      <c r="EC16" t="s">
        <v>236</v>
      </c>
      <c r="ED16" t="s">
        <v>236</v>
      </c>
      <c r="EE16" t="s">
        <v>233</v>
      </c>
      <c r="EF16" t="s">
        <v>233</v>
      </c>
      <c r="EG16" t="s">
        <v>233</v>
      </c>
      <c r="EH16" t="s">
        <v>233</v>
      </c>
      <c r="EI16" t="s">
        <v>233</v>
      </c>
      <c r="EJ16" t="s">
        <v>235</v>
      </c>
      <c r="EK16" t="s">
        <v>235</v>
      </c>
      <c r="EL16" t="s">
        <v>235</v>
      </c>
      <c r="EM16" t="s">
        <v>233</v>
      </c>
      <c r="EN16" t="s">
        <v>231</v>
      </c>
      <c r="EO16" t="s">
        <v>240</v>
      </c>
      <c r="EP16" t="s">
        <v>235</v>
      </c>
      <c r="EQ16" t="s">
        <v>235</v>
      </c>
    </row>
    <row r="17" spans="1:147" x14ac:dyDescent="0.3">
      <c r="A17">
        <v>1</v>
      </c>
      <c r="B17">
        <v>1685088177.5</v>
      </c>
      <c r="C17">
        <v>0</v>
      </c>
      <c r="D17" t="s">
        <v>249</v>
      </c>
      <c r="E17" t="s">
        <v>250</v>
      </c>
      <c r="F17">
        <v>1685088169.5</v>
      </c>
      <c r="G17">
        <f t="shared" ref="G17:G48" si="0">BU17*AH17*(BS17-BT17)/(100*BM17*(1000-AH17*BS17))</f>
        <v>3.7778049861620518E-3</v>
      </c>
      <c r="H17">
        <f t="shared" ref="H17:H48" si="1">BU17*AH17*(BR17-BQ17*(1000-AH17*BT17)/(1000-AH17*BS17))/(100*BM17)</f>
        <v>13.20507123866437</v>
      </c>
      <c r="I17">
        <f t="shared" ref="I17:I48" si="2">BQ17 - IF(AH17&gt;1, H17*BM17*100/(AJ17*CA17), 0)</f>
        <v>399.90606451612899</v>
      </c>
      <c r="J17">
        <f t="shared" ref="J17:J48" si="3">((P17-G17/2)*I17-H17)/(P17+G17/2)</f>
        <v>251.73912003840718</v>
      </c>
      <c r="K17">
        <f t="shared" ref="K17:K48" si="4">J17*(BV17+BW17)/1000</f>
        <v>24.207025651485285</v>
      </c>
      <c r="L17">
        <f t="shared" ref="L17:L48" si="5">(BQ17 - IF(AH17&gt;1, H17*BM17*100/(AJ17*CA17), 0))*(BV17+BW17)/1000</f>
        <v>38.454636531856991</v>
      </c>
      <c r="M17">
        <f t="shared" ref="M17:M48" si="6">2/((1/O17-1/N17)+SIGN(O17)*SQRT((1/O17-1/N17)*(1/O17-1/N17) + 4*BN17/((BN17+1)*(BN17+1))*(2*1/O17*1/N17-1/N17*1/N17)))</f>
        <v>0.15938352507204259</v>
      </c>
      <c r="N17">
        <f t="shared" ref="N17:N48" si="7">AE17+AD17*BM17+AC17*BM17*BM17</f>
        <v>3.3758796350233595</v>
      </c>
      <c r="O17">
        <f t="shared" ref="O17:O48" si="8">G17*(1000-(1000*0.61365*EXP(17.502*S17/(240.97+S17))/(BV17+BW17)+BS17)/2)/(1000*0.61365*EXP(17.502*S17/(240.97+S17))/(BV17+BW17)-BS17)</f>
        <v>0.1553180398473176</v>
      </c>
      <c r="P17">
        <f t="shared" ref="P17:P48" si="9">1/((BN17+1)/(M17/1.6)+1/(N17/1.37)) + BN17/((BN17+1)/(M17/1.6) + BN17/(N17/1.37))</f>
        <v>9.7430405298965031E-2</v>
      </c>
      <c r="Q17">
        <f t="shared" ref="Q17:Q48" si="10">(BJ17*BL17)</f>
        <v>161.84425334581462</v>
      </c>
      <c r="R17">
        <f t="shared" ref="R17:R48" si="11">(BX17+(Q17+2*0.95*0.0000000567*(((BX17+$B$7)+273)^4-(BX17+273)^4)-44100*G17)/(1.84*29.3*N17+8*0.95*0.0000000567*(BX17+273)^3))</f>
        <v>27.808949027028639</v>
      </c>
      <c r="S17">
        <f t="shared" ref="S17:S48" si="12">($C$7*BY17+$D$7*BZ17+$E$7*R17)</f>
        <v>28.006603225806401</v>
      </c>
      <c r="T17">
        <f t="shared" ref="T17:T48" si="13">0.61365*EXP(17.502*S17/(240.97+S17))</f>
        <v>3.7963007308879515</v>
      </c>
      <c r="U17">
        <f t="shared" ref="U17:U48" si="14">(V17/W17*100)</f>
        <v>40.501137230655701</v>
      </c>
      <c r="V17">
        <f t="shared" ref="V17:V48" si="15">BS17*(BV17+BW17)/1000</f>
        <v>1.522098279746305</v>
      </c>
      <c r="W17">
        <f t="shared" ref="W17:W48" si="16">0.61365*EXP(17.502*BX17/(240.97+BX17))</f>
        <v>3.7581618290812195</v>
      </c>
      <c r="X17">
        <f t="shared" ref="X17:X48" si="17">(T17-BS17*(BV17+BW17)/1000)</f>
        <v>2.2742024511416465</v>
      </c>
      <c r="Y17">
        <f t="shared" ref="Y17:Y48" si="18">(-G17*44100)</f>
        <v>-166.60119988974648</v>
      </c>
      <c r="Z17">
        <f t="shared" ref="Z17:Z48" si="19">2*29.3*N17*0.92*(BX17-S17)</f>
        <v>-31.504273201095153</v>
      </c>
      <c r="AA17">
        <f t="shared" ref="AA17:AA48" si="20">2*0.95*0.0000000567*(((BX17+$B$7)+273)^4-(S17+273)^4)</f>
        <v>-2.0325776455646034</v>
      </c>
      <c r="AB17">
        <f t="shared" ref="AB17:AB48" si="21">Q17+AA17+Y17+Z17</f>
        <v>-38.293797390591614</v>
      </c>
      <c r="AC17">
        <v>-3.9817145929691398E-2</v>
      </c>
      <c r="AD17">
        <v>4.4698234479642197E-2</v>
      </c>
      <c r="AE17">
        <v>3.3639475123841902</v>
      </c>
      <c r="AF17">
        <v>0</v>
      </c>
      <c r="AG17">
        <v>0</v>
      </c>
      <c r="AH17">
        <f t="shared" ref="AH17:AH48" si="22">IF(AF17*$H$13&gt;=AJ17,1,(AJ17/(AJ17-AF17*$H$13)))</f>
        <v>1</v>
      </c>
      <c r="AI17">
        <f t="shared" ref="AI17:AI48" si="23">(AH17-1)*100</f>
        <v>0</v>
      </c>
      <c r="AJ17">
        <f t="shared" ref="AJ17:AJ48" si="24">MAX(0,($B$13+$C$13*CA17)/(1+$D$13*CA17)*BV17/(BX17+273)*$E$13)</f>
        <v>50631.168149105848</v>
      </c>
      <c r="AK17">
        <v>0</v>
      </c>
      <c r="AL17">
        <v>0</v>
      </c>
      <c r="AM17">
        <v>0</v>
      </c>
      <c r="AN17">
        <f t="shared" ref="AN17:AN48" si="25">AM17-AL17</f>
        <v>0</v>
      </c>
      <c r="AO17" t="e">
        <f t="shared" ref="AO17:AO48" si="26">AN17/AM17</f>
        <v>#DIV/0!</v>
      </c>
      <c r="AP17">
        <v>-1</v>
      </c>
      <c r="AQ17" t="s">
        <v>251</v>
      </c>
      <c r="AR17">
        <v>2.1637461538461502</v>
      </c>
      <c r="AS17">
        <v>1.7843500000000001</v>
      </c>
      <c r="AT17">
        <f t="shared" ref="AT17:AT48" si="27">1-AR17/AS17</f>
        <v>-0.21262429111225378</v>
      </c>
      <c r="AU17">
        <v>0.5</v>
      </c>
      <c r="AV17">
        <f t="shared" ref="AV17:AV48" si="28">BJ17</f>
        <v>841.18863952198035</v>
      </c>
      <c r="AW17">
        <f t="shared" ref="AW17:AW48" si="29">H17</f>
        <v>13.20507123866437</v>
      </c>
      <c r="AX17">
        <f t="shared" ref="AX17:AX48" si="30">AT17*AU17*AV17</f>
        <v>-89.428569085021124</v>
      </c>
      <c r="AY17">
        <f t="shared" ref="AY17:AY48" si="31">BD17/AS17</f>
        <v>1</v>
      </c>
      <c r="AZ17">
        <f t="shared" ref="AZ17:AZ48" si="32">(AW17-AP17)/AV17</f>
        <v>1.6886903330906422E-2</v>
      </c>
      <c r="BA17">
        <f t="shared" ref="BA17:BA48" si="33">(AM17-AS17)/AS17</f>
        <v>-1</v>
      </c>
      <c r="BB17" t="s">
        <v>252</v>
      </c>
      <c r="BC17">
        <v>0</v>
      </c>
      <c r="BD17">
        <f t="shared" ref="BD17:BD48" si="34">AS17-BC17</f>
        <v>1.7843500000000001</v>
      </c>
      <c r="BE17">
        <f t="shared" ref="BE17:BE48" si="35">(AS17-AR17)/(AS17-BC17)</f>
        <v>-0.21262429111225381</v>
      </c>
      <c r="BF17" t="e">
        <f t="shared" ref="BF17:BF48" si="36">(AM17-AS17)/(AM17-BC17)</f>
        <v>#DIV/0!</v>
      </c>
      <c r="BG17">
        <f t="shared" ref="BG17:BG48" si="37">(AS17-AR17)/(AS17-AL17)</f>
        <v>-0.21262429111225381</v>
      </c>
      <c r="BH17" t="e">
        <f t="shared" ref="BH17:BH48" si="38">(AM17-AS17)/(AM17-AL17)</f>
        <v>#DIV/0!</v>
      </c>
      <c r="BI17">
        <f t="shared" ref="BI17:BI48" si="39">$B$11*CB17+$C$11*CC17+$F$11*CD17</f>
        <v>999.98680645161301</v>
      </c>
      <c r="BJ17">
        <f t="shared" ref="BJ17:BJ48" si="40">BI17*BK17</f>
        <v>841.18863952198035</v>
      </c>
      <c r="BK17">
        <f t="shared" ref="BK17:BK48" si="41">($B$11*$D$9+$C$11*$D$9+$F$11*((CQ17+CI17)/MAX(CQ17+CI17+CR17, 0.1)*$I$9+CR17/MAX(CQ17+CI17+CR17, 0.1)*$J$9))/($B$11+$C$11+$F$11)</f>
        <v>0.84119973793142588</v>
      </c>
      <c r="BL17">
        <f t="shared" ref="BL17:BL48" si="42">($B$11*$K$9+$C$11*$K$9+$F$11*((CQ17+CI17)/MAX(CQ17+CI17+CR17, 0.1)*$P$9+CR17/MAX(CQ17+CI17+CR17, 0.1)*$Q$9))/($B$11+$C$11+$F$11)</f>
        <v>0.19239947586285205</v>
      </c>
      <c r="BM17">
        <v>0.68530088305721071</v>
      </c>
      <c r="BN17">
        <v>0.5</v>
      </c>
      <c r="BO17" t="s">
        <v>253</v>
      </c>
      <c r="BP17">
        <v>1685088169.5</v>
      </c>
      <c r="BQ17">
        <v>399.90606451612899</v>
      </c>
      <c r="BR17">
        <v>401.922967741935</v>
      </c>
      <c r="BS17">
        <v>15.828945161290299</v>
      </c>
      <c r="BT17">
        <v>15.319367741935499</v>
      </c>
      <c r="BU17">
        <v>500.01293548387099</v>
      </c>
      <c r="BV17">
        <v>95.959074193548403</v>
      </c>
      <c r="BW17">
        <v>0.200099032258065</v>
      </c>
      <c r="BX17">
        <v>27.833503225806499</v>
      </c>
      <c r="BY17">
        <v>28.006603225806401</v>
      </c>
      <c r="BZ17">
        <v>999.9</v>
      </c>
      <c r="CA17">
        <v>10006.4516129032</v>
      </c>
      <c r="CB17">
        <v>0</v>
      </c>
      <c r="CC17">
        <v>67.576287096774195</v>
      </c>
      <c r="CD17">
        <v>999.98680645161301</v>
      </c>
      <c r="CE17">
        <v>0.96000616129032201</v>
      </c>
      <c r="CF17">
        <v>3.9993858064516101E-2</v>
      </c>
      <c r="CG17">
        <v>0</v>
      </c>
      <c r="CH17">
        <v>2.1691709677419402</v>
      </c>
      <c r="CI17">
        <v>0</v>
      </c>
      <c r="CJ17">
        <v>1121.19161290323</v>
      </c>
      <c r="CK17">
        <v>8120.7693548387097</v>
      </c>
      <c r="CL17">
        <v>29.0824838709677</v>
      </c>
      <c r="CM17">
        <v>33.659032258064499</v>
      </c>
      <c r="CN17">
        <v>30.308225806451599</v>
      </c>
      <c r="CO17">
        <v>33.308290322580604</v>
      </c>
      <c r="CP17">
        <v>30.2497096774194</v>
      </c>
      <c r="CQ17">
        <v>959.99387096774205</v>
      </c>
      <c r="CR17">
        <v>39.990645161290303</v>
      </c>
      <c r="CS17">
        <v>0</v>
      </c>
      <c r="CT17">
        <v>1528316724.4000001</v>
      </c>
      <c r="CU17">
        <v>2.1637461538461502</v>
      </c>
      <c r="CV17">
        <v>-0.56988718575529795</v>
      </c>
      <c r="CW17">
        <v>-6.9565811902741999</v>
      </c>
      <c r="CX17">
        <v>1121.16461538462</v>
      </c>
      <c r="CY17">
        <v>15</v>
      </c>
      <c r="CZ17">
        <v>1685088038</v>
      </c>
      <c r="DA17" t="s">
        <v>254</v>
      </c>
      <c r="DB17">
        <v>1</v>
      </c>
      <c r="DC17">
        <v>-3.2389999999999999</v>
      </c>
      <c r="DD17">
        <v>0.48899999999999999</v>
      </c>
      <c r="DE17">
        <v>403</v>
      </c>
      <c r="DF17">
        <v>16</v>
      </c>
      <c r="DG17">
        <v>1.65</v>
      </c>
      <c r="DH17">
        <v>0.54</v>
      </c>
      <c r="DI17">
        <v>-1.98224</v>
      </c>
      <c r="DJ17">
        <v>-0.26235167762315398</v>
      </c>
      <c r="DK17">
        <v>0.135347199581725</v>
      </c>
      <c r="DL17">
        <v>1</v>
      </c>
      <c r="DM17">
        <v>2.1643255813953499</v>
      </c>
      <c r="DN17">
        <v>-3.0279289085876199E-2</v>
      </c>
      <c r="DO17">
        <v>0.14756941621286601</v>
      </c>
      <c r="DP17">
        <v>1</v>
      </c>
      <c r="DQ17">
        <v>0.50093975000000002</v>
      </c>
      <c r="DR17">
        <v>7.68882557841713E-2</v>
      </c>
      <c r="DS17">
        <v>1.37205496384003E-2</v>
      </c>
      <c r="DT17">
        <v>1</v>
      </c>
      <c r="DU17">
        <v>3</v>
      </c>
      <c r="DV17">
        <v>3</v>
      </c>
      <c r="DW17" t="s">
        <v>255</v>
      </c>
      <c r="DX17">
        <v>100</v>
      </c>
      <c r="DY17">
        <v>100</v>
      </c>
      <c r="DZ17">
        <v>-3.2389999999999999</v>
      </c>
      <c r="EA17">
        <v>0.48899999999999999</v>
      </c>
      <c r="EB17">
        <v>2</v>
      </c>
      <c r="EC17">
        <v>502.23700000000002</v>
      </c>
      <c r="ED17">
        <v>455.55599999999998</v>
      </c>
      <c r="EE17">
        <v>27.776199999999999</v>
      </c>
      <c r="EF17">
        <v>24.546299999999999</v>
      </c>
      <c r="EG17">
        <v>30.0091</v>
      </c>
      <c r="EH17">
        <v>23.863499999999998</v>
      </c>
      <c r="EI17">
        <v>23.695</v>
      </c>
      <c r="EJ17">
        <v>19.883800000000001</v>
      </c>
      <c r="EK17">
        <v>23.041899999999998</v>
      </c>
      <c r="EL17">
        <v>40.928899999999999</v>
      </c>
      <c r="EM17">
        <v>29.115300000000001</v>
      </c>
      <c r="EN17">
        <v>401.791</v>
      </c>
      <c r="EO17">
        <v>15.127700000000001</v>
      </c>
      <c r="EP17">
        <v>100.77200000000001</v>
      </c>
      <c r="EQ17">
        <v>90.302300000000002</v>
      </c>
    </row>
    <row r="18" spans="1:147" x14ac:dyDescent="0.3">
      <c r="A18">
        <v>2</v>
      </c>
      <c r="B18">
        <v>1685088237.5</v>
      </c>
      <c r="C18">
        <v>60</v>
      </c>
      <c r="D18" t="s">
        <v>256</v>
      </c>
      <c r="E18" t="s">
        <v>257</v>
      </c>
      <c r="F18">
        <v>1685088229.5</v>
      </c>
      <c r="G18">
        <f t="shared" si="0"/>
        <v>3.9695392797816165E-3</v>
      </c>
      <c r="H18">
        <f t="shared" si="1"/>
        <v>14.441155062237407</v>
      </c>
      <c r="I18">
        <f t="shared" si="2"/>
        <v>399.96377419354798</v>
      </c>
      <c r="J18">
        <f t="shared" si="3"/>
        <v>247.61050363590169</v>
      </c>
      <c r="K18">
        <f t="shared" si="4"/>
        <v>23.812157119983848</v>
      </c>
      <c r="L18">
        <f t="shared" si="5"/>
        <v>38.463635805220321</v>
      </c>
      <c r="M18">
        <f t="shared" si="6"/>
        <v>0.16908751356458895</v>
      </c>
      <c r="N18">
        <f t="shared" si="7"/>
        <v>3.3740011624446296</v>
      </c>
      <c r="O18">
        <f t="shared" si="8"/>
        <v>0.16451707871817509</v>
      </c>
      <c r="P18">
        <f t="shared" si="9"/>
        <v>0.10322351972416018</v>
      </c>
      <c r="Q18">
        <f t="shared" si="10"/>
        <v>161.84643338192359</v>
      </c>
      <c r="R18">
        <f t="shared" si="11"/>
        <v>27.722535779941296</v>
      </c>
      <c r="S18">
        <f t="shared" si="12"/>
        <v>27.863158064516099</v>
      </c>
      <c r="T18">
        <f t="shared" si="13"/>
        <v>3.7646718115503104</v>
      </c>
      <c r="U18">
        <f t="shared" si="14"/>
        <v>40.223659761271605</v>
      </c>
      <c r="V18">
        <f t="shared" si="15"/>
        <v>1.5079030211162243</v>
      </c>
      <c r="W18">
        <f t="shared" si="16"/>
        <v>3.7487961813163331</v>
      </c>
      <c r="X18">
        <f t="shared" si="17"/>
        <v>2.2567687904340863</v>
      </c>
      <c r="Y18">
        <f t="shared" si="18"/>
        <v>-175.05668223836929</v>
      </c>
      <c r="Z18">
        <f t="shared" si="19"/>
        <v>-13.168911737024761</v>
      </c>
      <c r="AA18">
        <f t="shared" si="20"/>
        <v>-0.84930980248433219</v>
      </c>
      <c r="AB18">
        <f t="shared" si="21"/>
        <v>-27.22847039595479</v>
      </c>
      <c r="AC18">
        <v>-3.9789306283335997E-2</v>
      </c>
      <c r="AD18">
        <v>4.4666982037721299E-2</v>
      </c>
      <c r="AE18">
        <v>3.36207738259515</v>
      </c>
      <c r="AF18">
        <v>0</v>
      </c>
      <c r="AG18">
        <v>0</v>
      </c>
      <c r="AH18">
        <f t="shared" si="22"/>
        <v>1</v>
      </c>
      <c r="AI18">
        <f t="shared" si="23"/>
        <v>0</v>
      </c>
      <c r="AJ18">
        <f t="shared" si="24"/>
        <v>50604.593693013943</v>
      </c>
      <c r="AK18">
        <v>0</v>
      </c>
      <c r="AL18">
        <v>0</v>
      </c>
      <c r="AM18">
        <v>0</v>
      </c>
      <c r="AN18">
        <f t="shared" si="25"/>
        <v>0</v>
      </c>
      <c r="AO18" t="e">
        <f t="shared" si="26"/>
        <v>#DIV/0!</v>
      </c>
      <c r="AP18">
        <v>-1</v>
      </c>
      <c r="AQ18" t="s">
        <v>258</v>
      </c>
      <c r="AR18">
        <v>2.1739115384615402</v>
      </c>
      <c r="AS18">
        <v>1.4159999999999999</v>
      </c>
      <c r="AT18">
        <f t="shared" si="27"/>
        <v>-0.53524826162538153</v>
      </c>
      <c r="AU18">
        <v>0.5</v>
      </c>
      <c r="AV18">
        <f t="shared" si="28"/>
        <v>841.20222120115943</v>
      </c>
      <c r="AW18">
        <f t="shared" si="29"/>
        <v>14.441155062237407</v>
      </c>
      <c r="AX18">
        <f t="shared" si="30"/>
        <v>-225.12601328666511</v>
      </c>
      <c r="AY18">
        <f t="shared" si="31"/>
        <v>1</v>
      </c>
      <c r="AZ18">
        <f t="shared" si="32"/>
        <v>1.8356055979249386E-2</v>
      </c>
      <c r="BA18">
        <f t="shared" si="33"/>
        <v>-1</v>
      </c>
      <c r="BB18" t="s">
        <v>252</v>
      </c>
      <c r="BC18">
        <v>0</v>
      </c>
      <c r="BD18">
        <f t="shared" si="34"/>
        <v>1.4159999999999999</v>
      </c>
      <c r="BE18">
        <f t="shared" si="35"/>
        <v>-0.53524826162538153</v>
      </c>
      <c r="BF18" t="e">
        <f t="shared" si="36"/>
        <v>#DIV/0!</v>
      </c>
      <c r="BG18">
        <f t="shared" si="37"/>
        <v>-0.53524826162538153</v>
      </c>
      <c r="BH18" t="e">
        <f t="shared" si="38"/>
        <v>#DIV/0!</v>
      </c>
      <c r="BI18">
        <f t="shared" si="39"/>
        <v>1000.00325806452</v>
      </c>
      <c r="BJ18">
        <f t="shared" si="40"/>
        <v>841.20222120115943</v>
      </c>
      <c r="BK18">
        <f t="shared" si="41"/>
        <v>0.84119948051897775</v>
      </c>
      <c r="BL18">
        <f t="shared" si="42"/>
        <v>0.19239896103795562</v>
      </c>
      <c r="BM18">
        <v>0.68530088305721071</v>
      </c>
      <c r="BN18">
        <v>0.5</v>
      </c>
      <c r="BO18" t="s">
        <v>253</v>
      </c>
      <c r="BP18">
        <v>1685088229.5</v>
      </c>
      <c r="BQ18">
        <v>399.96377419354798</v>
      </c>
      <c r="BR18">
        <v>402.16067741935501</v>
      </c>
      <c r="BS18">
        <v>15.6799161290323</v>
      </c>
      <c r="BT18">
        <v>15.144383870967699</v>
      </c>
      <c r="BU18">
        <v>500.00241935483899</v>
      </c>
      <c r="BV18">
        <v>95.967777419354803</v>
      </c>
      <c r="BW18">
        <v>0.20002148387096799</v>
      </c>
      <c r="BX18">
        <v>27.7907612903226</v>
      </c>
      <c r="BY18">
        <v>27.863158064516099</v>
      </c>
      <c r="BZ18">
        <v>999.9</v>
      </c>
      <c r="CA18">
        <v>9998.5483870967691</v>
      </c>
      <c r="CB18">
        <v>0</v>
      </c>
      <c r="CC18">
        <v>64.714916129032204</v>
      </c>
      <c r="CD18">
        <v>1000.00325806452</v>
      </c>
      <c r="CE18">
        <v>0.96001583870967699</v>
      </c>
      <c r="CF18">
        <v>3.9984341935483898E-2</v>
      </c>
      <c r="CG18">
        <v>0</v>
      </c>
      <c r="CH18">
        <v>2.1889516129032298</v>
      </c>
      <c r="CI18">
        <v>0</v>
      </c>
      <c r="CJ18">
        <v>1116.5203225806499</v>
      </c>
      <c r="CK18">
        <v>8120.9306451612902</v>
      </c>
      <c r="CL18">
        <v>30.159032258064499</v>
      </c>
      <c r="CM18">
        <v>34.346516129032302</v>
      </c>
      <c r="CN18">
        <v>31.279967741935501</v>
      </c>
      <c r="CO18">
        <v>33.967516129032298</v>
      </c>
      <c r="CP18">
        <v>31.163032258064501</v>
      </c>
      <c r="CQ18">
        <v>960.02258064516104</v>
      </c>
      <c r="CR18">
        <v>39.982903225806503</v>
      </c>
      <c r="CS18">
        <v>0</v>
      </c>
      <c r="CT18">
        <v>59</v>
      </c>
      <c r="CU18">
        <v>2.1739115384615402</v>
      </c>
      <c r="CV18">
        <v>-0.26550770698539999</v>
      </c>
      <c r="CW18">
        <v>7.4547008626861597</v>
      </c>
      <c r="CX18">
        <v>1116.56576923077</v>
      </c>
      <c r="CY18">
        <v>15</v>
      </c>
      <c r="CZ18">
        <v>1685088038</v>
      </c>
      <c r="DA18" t="s">
        <v>254</v>
      </c>
      <c r="DB18">
        <v>1</v>
      </c>
      <c r="DC18">
        <v>-3.2389999999999999</v>
      </c>
      <c r="DD18">
        <v>0.48899999999999999</v>
      </c>
      <c r="DE18">
        <v>403</v>
      </c>
      <c r="DF18">
        <v>16</v>
      </c>
      <c r="DG18">
        <v>1.65</v>
      </c>
      <c r="DH18">
        <v>0.54</v>
      </c>
      <c r="DI18">
        <v>-2.22068019230769</v>
      </c>
      <c r="DJ18">
        <v>0.22678919149662599</v>
      </c>
      <c r="DK18">
        <v>0.13154298873942899</v>
      </c>
      <c r="DL18">
        <v>1</v>
      </c>
      <c r="DM18">
        <v>2.18354651162791</v>
      </c>
      <c r="DN18">
        <v>-0.17963609827055299</v>
      </c>
      <c r="DO18">
        <v>0.192429355625476</v>
      </c>
      <c r="DP18">
        <v>1</v>
      </c>
      <c r="DQ18">
        <v>0.53053046153846195</v>
      </c>
      <c r="DR18">
        <v>8.6288083326218207E-2</v>
      </c>
      <c r="DS18">
        <v>1.4529516758947E-2</v>
      </c>
      <c r="DT18">
        <v>1</v>
      </c>
      <c r="DU18">
        <v>3</v>
      </c>
      <c r="DV18">
        <v>3</v>
      </c>
      <c r="DW18" t="s">
        <v>255</v>
      </c>
      <c r="DX18">
        <v>100</v>
      </c>
      <c r="DY18">
        <v>100</v>
      </c>
      <c r="DZ18">
        <v>-3.2389999999999999</v>
      </c>
      <c r="EA18">
        <v>0.48899999999999999</v>
      </c>
      <c r="EB18">
        <v>2</v>
      </c>
      <c r="EC18">
        <v>502.33600000000001</v>
      </c>
      <c r="ED18">
        <v>454.447</v>
      </c>
      <c r="EE18">
        <v>28.336300000000001</v>
      </c>
      <c r="EF18">
        <v>24.9754</v>
      </c>
      <c r="EG18">
        <v>30.002500000000001</v>
      </c>
      <c r="EH18">
        <v>24.3093</v>
      </c>
      <c r="EI18">
        <v>24.142499999999998</v>
      </c>
      <c r="EJ18">
        <v>19.829999999999998</v>
      </c>
      <c r="EK18">
        <v>25.31</v>
      </c>
      <c r="EL18">
        <v>44.3748</v>
      </c>
      <c r="EM18">
        <v>28.392099999999999</v>
      </c>
      <c r="EN18">
        <v>402.13799999999998</v>
      </c>
      <c r="EO18">
        <v>15.0655</v>
      </c>
      <c r="EP18">
        <v>100.72199999999999</v>
      </c>
      <c r="EQ18">
        <v>90.255099999999999</v>
      </c>
    </row>
    <row r="19" spans="1:147" x14ac:dyDescent="0.3">
      <c r="A19">
        <v>3</v>
      </c>
      <c r="B19">
        <v>1685088297.5</v>
      </c>
      <c r="C19">
        <v>120</v>
      </c>
      <c r="D19" t="s">
        <v>259</v>
      </c>
      <c r="E19" t="s">
        <v>260</v>
      </c>
      <c r="F19">
        <v>1685088289.5</v>
      </c>
      <c r="G19">
        <f t="shared" si="0"/>
        <v>4.4864643615581401E-3</v>
      </c>
      <c r="H19">
        <f t="shared" si="1"/>
        <v>15.931615731480557</v>
      </c>
      <c r="I19">
        <f t="shared" si="2"/>
        <v>399.97141935483899</v>
      </c>
      <c r="J19">
        <f t="shared" si="3"/>
        <v>250.9077161524086</v>
      </c>
      <c r="K19">
        <f t="shared" si="4"/>
        <v>24.135091424794606</v>
      </c>
      <c r="L19">
        <f t="shared" si="5"/>
        <v>38.473694318632191</v>
      </c>
      <c r="M19">
        <f t="shared" si="6"/>
        <v>0.19170722303570828</v>
      </c>
      <c r="N19">
        <f t="shared" si="7"/>
        <v>3.376861945028002</v>
      </c>
      <c r="O19">
        <f t="shared" si="8"/>
        <v>0.18585975460030191</v>
      </c>
      <c r="P19">
        <f t="shared" si="9"/>
        <v>0.11667286120236756</v>
      </c>
      <c r="Q19">
        <f t="shared" si="10"/>
        <v>161.84896148610247</v>
      </c>
      <c r="R19">
        <f t="shared" si="11"/>
        <v>27.728125009896946</v>
      </c>
      <c r="S19">
        <f t="shared" si="12"/>
        <v>27.873164516128998</v>
      </c>
      <c r="T19">
        <f t="shared" si="13"/>
        <v>3.7668706982270592</v>
      </c>
      <c r="U19">
        <f t="shared" si="14"/>
        <v>39.953744077135475</v>
      </c>
      <c r="V19">
        <f t="shared" si="15"/>
        <v>1.5085878108662378</v>
      </c>
      <c r="W19">
        <f t="shared" si="16"/>
        <v>3.7758358965150518</v>
      </c>
      <c r="X19">
        <f t="shared" si="17"/>
        <v>2.2582828873608216</v>
      </c>
      <c r="Y19">
        <f t="shared" si="18"/>
        <v>-197.85307834471399</v>
      </c>
      <c r="Z19">
        <f t="shared" si="19"/>
        <v>7.4177943796564954</v>
      </c>
      <c r="AA19">
        <f t="shared" si="20"/>
        <v>0.4783119962801437</v>
      </c>
      <c r="AB19">
        <f t="shared" si="21"/>
        <v>-28.108010482674874</v>
      </c>
      <c r="AC19">
        <v>-3.9831706657664903E-2</v>
      </c>
      <c r="AD19">
        <v>4.47145801723823E-2</v>
      </c>
      <c r="AE19">
        <v>3.3649254589321398</v>
      </c>
      <c r="AF19">
        <v>0</v>
      </c>
      <c r="AG19">
        <v>0</v>
      </c>
      <c r="AH19">
        <f t="shared" si="22"/>
        <v>1</v>
      </c>
      <c r="AI19">
        <f t="shared" si="23"/>
        <v>0</v>
      </c>
      <c r="AJ19">
        <f t="shared" si="24"/>
        <v>50636.082502647267</v>
      </c>
      <c r="AK19">
        <v>0</v>
      </c>
      <c r="AL19">
        <v>0</v>
      </c>
      <c r="AM19">
        <v>0</v>
      </c>
      <c r="AN19">
        <f t="shared" si="25"/>
        <v>0</v>
      </c>
      <c r="AO19" t="e">
        <f t="shared" si="26"/>
        <v>#DIV/0!</v>
      </c>
      <c r="AP19">
        <v>-1</v>
      </c>
      <c r="AQ19" t="s">
        <v>261</v>
      </c>
      <c r="AR19">
        <v>2.20061538461538</v>
      </c>
      <c r="AS19">
        <v>1.6204000000000001</v>
      </c>
      <c r="AT19">
        <f t="shared" si="27"/>
        <v>-0.35806923266809432</v>
      </c>
      <c r="AU19">
        <v>0.5</v>
      </c>
      <c r="AV19">
        <f t="shared" si="28"/>
        <v>841.20702747017265</v>
      </c>
      <c r="AW19">
        <f t="shared" si="29"/>
        <v>15.931615731480557</v>
      </c>
      <c r="AX19">
        <f t="shared" si="30"/>
        <v>-150.60517742062663</v>
      </c>
      <c r="AY19">
        <f t="shared" si="31"/>
        <v>1</v>
      </c>
      <c r="AZ19">
        <f t="shared" si="32"/>
        <v>2.0127763057805545E-2</v>
      </c>
      <c r="BA19">
        <f t="shared" si="33"/>
        <v>-1</v>
      </c>
      <c r="BB19" t="s">
        <v>252</v>
      </c>
      <c r="BC19">
        <v>0</v>
      </c>
      <c r="BD19">
        <f t="shared" si="34"/>
        <v>1.6204000000000001</v>
      </c>
      <c r="BE19">
        <f t="shared" si="35"/>
        <v>-0.35806923266809421</v>
      </c>
      <c r="BF19" t="e">
        <f t="shared" si="36"/>
        <v>#DIV/0!</v>
      </c>
      <c r="BG19">
        <f t="shared" si="37"/>
        <v>-0.35806923266809421</v>
      </c>
      <c r="BH19" t="e">
        <f t="shared" si="38"/>
        <v>#DIV/0!</v>
      </c>
      <c r="BI19">
        <f t="shared" si="39"/>
        <v>1000.00783870968</v>
      </c>
      <c r="BJ19">
        <f t="shared" si="40"/>
        <v>841.20702747017265</v>
      </c>
      <c r="BK19">
        <f t="shared" si="41"/>
        <v>0.84120043354419138</v>
      </c>
      <c r="BL19">
        <f t="shared" si="42"/>
        <v>0.19240086708838303</v>
      </c>
      <c r="BM19">
        <v>0.68530088305721104</v>
      </c>
      <c r="BN19">
        <v>0.5</v>
      </c>
      <c r="BO19" t="s">
        <v>253</v>
      </c>
      <c r="BP19">
        <v>1685088289.5</v>
      </c>
      <c r="BQ19">
        <v>399.97141935483899</v>
      </c>
      <c r="BR19">
        <v>402.40090322580602</v>
      </c>
      <c r="BS19">
        <v>15.683235483871</v>
      </c>
      <c r="BT19">
        <v>15.0779774193548</v>
      </c>
      <c r="BU19">
        <v>500.01129032258098</v>
      </c>
      <c r="BV19">
        <v>95.991070967741905</v>
      </c>
      <c r="BW19">
        <v>0.20003783870967701</v>
      </c>
      <c r="BX19">
        <v>27.913909677419401</v>
      </c>
      <c r="BY19">
        <v>27.873164516128998</v>
      </c>
      <c r="BZ19">
        <v>999.9</v>
      </c>
      <c r="CA19">
        <v>10006.774193548399</v>
      </c>
      <c r="CB19">
        <v>0</v>
      </c>
      <c r="CC19">
        <v>56.718029032258102</v>
      </c>
      <c r="CD19">
        <v>1000.00783870968</v>
      </c>
      <c r="CE19">
        <v>0.95998899999999998</v>
      </c>
      <c r="CF19">
        <v>4.0010996774193598E-2</v>
      </c>
      <c r="CG19">
        <v>0</v>
      </c>
      <c r="CH19">
        <v>2.19852903225806</v>
      </c>
      <c r="CI19">
        <v>0</v>
      </c>
      <c r="CJ19">
        <v>1121.8854838709699</v>
      </c>
      <c r="CK19">
        <v>8120.89806451613</v>
      </c>
      <c r="CL19">
        <v>31.112645161290299</v>
      </c>
      <c r="CM19">
        <v>35.038032258064497</v>
      </c>
      <c r="CN19">
        <v>32.187290322580601</v>
      </c>
      <c r="CO19">
        <v>34.592451612903197</v>
      </c>
      <c r="CP19">
        <v>32.0077741935484</v>
      </c>
      <c r="CQ19">
        <v>959.99483870967697</v>
      </c>
      <c r="CR19">
        <v>40.014838709677399</v>
      </c>
      <c r="CS19">
        <v>0</v>
      </c>
      <c r="CT19">
        <v>59.400000095367403</v>
      </c>
      <c r="CU19">
        <v>2.20061538461538</v>
      </c>
      <c r="CV19">
        <v>0.68629058773746798</v>
      </c>
      <c r="CW19">
        <v>14.374700857872099</v>
      </c>
      <c r="CX19">
        <v>1122.05</v>
      </c>
      <c r="CY19">
        <v>15</v>
      </c>
      <c r="CZ19">
        <v>1685088038</v>
      </c>
      <c r="DA19" t="s">
        <v>254</v>
      </c>
      <c r="DB19">
        <v>1</v>
      </c>
      <c r="DC19">
        <v>-3.2389999999999999</v>
      </c>
      <c r="DD19">
        <v>0.48899999999999999</v>
      </c>
      <c r="DE19">
        <v>403</v>
      </c>
      <c r="DF19">
        <v>16</v>
      </c>
      <c r="DG19">
        <v>1.65</v>
      </c>
      <c r="DH19">
        <v>0.54</v>
      </c>
      <c r="DI19">
        <v>-2.4464428846153798</v>
      </c>
      <c r="DJ19">
        <v>5.2821975582686198E-2</v>
      </c>
      <c r="DK19">
        <v>0.108585858803362</v>
      </c>
      <c r="DL19">
        <v>1</v>
      </c>
      <c r="DM19">
        <v>2.19588372093023</v>
      </c>
      <c r="DN19">
        <v>-8.7407415344001094E-2</v>
      </c>
      <c r="DO19">
        <v>0.181859219676934</v>
      </c>
      <c r="DP19">
        <v>1</v>
      </c>
      <c r="DQ19">
        <v>0.59582242307692301</v>
      </c>
      <c r="DR19">
        <v>0.116881116707932</v>
      </c>
      <c r="DS19">
        <v>1.75777906596606E-2</v>
      </c>
      <c r="DT19">
        <v>0</v>
      </c>
      <c r="DU19">
        <v>2</v>
      </c>
      <c r="DV19">
        <v>3</v>
      </c>
      <c r="DW19" t="s">
        <v>262</v>
      </c>
      <c r="DX19">
        <v>100</v>
      </c>
      <c r="DY19">
        <v>100</v>
      </c>
      <c r="DZ19">
        <v>-3.2389999999999999</v>
      </c>
      <c r="EA19">
        <v>0.48899999999999999</v>
      </c>
      <c r="EB19">
        <v>2</v>
      </c>
      <c r="EC19">
        <v>503.90100000000001</v>
      </c>
      <c r="ED19">
        <v>454.19499999999999</v>
      </c>
      <c r="EE19">
        <v>29.1004</v>
      </c>
      <c r="EF19">
        <v>25.343499999999999</v>
      </c>
      <c r="EG19">
        <v>30.002500000000001</v>
      </c>
      <c r="EH19">
        <v>24.722000000000001</v>
      </c>
      <c r="EI19">
        <v>24.5627</v>
      </c>
      <c r="EJ19">
        <v>19.799499999999998</v>
      </c>
      <c r="EK19">
        <v>26.994199999999999</v>
      </c>
      <c r="EL19">
        <v>46.658299999999997</v>
      </c>
      <c r="EM19">
        <v>29.135899999999999</v>
      </c>
      <c r="EN19">
        <v>402.29700000000003</v>
      </c>
      <c r="EO19">
        <v>15.019600000000001</v>
      </c>
      <c r="EP19">
        <v>100.679</v>
      </c>
      <c r="EQ19">
        <v>90.214799999999997</v>
      </c>
    </row>
    <row r="20" spans="1:147" x14ac:dyDescent="0.3">
      <c r="A20">
        <v>4</v>
      </c>
      <c r="B20">
        <v>1685088357.5</v>
      </c>
      <c r="C20">
        <v>180</v>
      </c>
      <c r="D20" t="s">
        <v>263</v>
      </c>
      <c r="E20" t="s">
        <v>264</v>
      </c>
      <c r="F20">
        <v>1685088349.5</v>
      </c>
      <c r="G20">
        <f t="shared" si="0"/>
        <v>4.4722272440461397E-3</v>
      </c>
      <c r="H20">
        <f t="shared" si="1"/>
        <v>16.796428659994621</v>
      </c>
      <c r="I20">
        <f t="shared" si="2"/>
        <v>399.98306451612899</v>
      </c>
      <c r="J20">
        <f t="shared" si="3"/>
        <v>242.77624552433213</v>
      </c>
      <c r="K20">
        <f t="shared" si="4"/>
        <v>23.353466653927416</v>
      </c>
      <c r="L20">
        <f t="shared" si="5"/>
        <v>38.47572129282689</v>
      </c>
      <c r="M20">
        <f t="shared" si="6"/>
        <v>0.19055196849571629</v>
      </c>
      <c r="N20">
        <f t="shared" si="7"/>
        <v>3.3739813403969792</v>
      </c>
      <c r="O20">
        <f t="shared" si="8"/>
        <v>0.18476884747043909</v>
      </c>
      <c r="P20">
        <f t="shared" si="9"/>
        <v>0.11598550002980271</v>
      </c>
      <c r="Q20">
        <f t="shared" si="10"/>
        <v>161.8442998029777</v>
      </c>
      <c r="R20">
        <f t="shared" si="11"/>
        <v>27.959677650327333</v>
      </c>
      <c r="S20">
        <f t="shared" si="12"/>
        <v>27.980825806451598</v>
      </c>
      <c r="T20">
        <f t="shared" si="13"/>
        <v>3.7905999148540248</v>
      </c>
      <c r="U20">
        <f t="shared" si="14"/>
        <v>39.897121791965297</v>
      </c>
      <c r="V20">
        <f t="shared" si="15"/>
        <v>1.5266431788083477</v>
      </c>
      <c r="W20">
        <f t="shared" si="16"/>
        <v>3.8264494034649679</v>
      </c>
      <c r="X20">
        <f t="shared" si="17"/>
        <v>2.2639567360456772</v>
      </c>
      <c r="Y20">
        <f t="shared" si="18"/>
        <v>-197.22522146243477</v>
      </c>
      <c r="Z20">
        <f t="shared" si="19"/>
        <v>29.384168230883091</v>
      </c>
      <c r="AA20">
        <f t="shared" si="20"/>
        <v>1.8995382650556101</v>
      </c>
      <c r="AB20">
        <f t="shared" si="21"/>
        <v>-4.0972151635183707</v>
      </c>
      <c r="AC20">
        <v>-3.9789012547339499E-2</v>
      </c>
      <c r="AD20">
        <v>4.4666652293332498E-2</v>
      </c>
      <c r="AE20">
        <v>3.36205764857224</v>
      </c>
      <c r="AF20">
        <v>0</v>
      </c>
      <c r="AG20">
        <v>0</v>
      </c>
      <c r="AH20">
        <f t="shared" si="22"/>
        <v>1</v>
      </c>
      <c r="AI20">
        <f t="shared" si="23"/>
        <v>0</v>
      </c>
      <c r="AJ20">
        <f t="shared" si="24"/>
        <v>50545.701549600984</v>
      </c>
      <c r="AK20">
        <v>0</v>
      </c>
      <c r="AL20">
        <v>0</v>
      </c>
      <c r="AM20">
        <v>0</v>
      </c>
      <c r="AN20">
        <f t="shared" si="25"/>
        <v>0</v>
      </c>
      <c r="AO20" t="e">
        <f t="shared" si="26"/>
        <v>#DIV/0!</v>
      </c>
      <c r="AP20">
        <v>-1</v>
      </c>
      <c r="AQ20" t="s">
        <v>265</v>
      </c>
      <c r="AR20">
        <v>2.16656153846154</v>
      </c>
      <c r="AS20">
        <v>2.3284500000000001</v>
      </c>
      <c r="AT20">
        <f t="shared" si="27"/>
        <v>6.9526277797874236E-2</v>
      </c>
      <c r="AU20">
        <v>0.5</v>
      </c>
      <c r="AV20">
        <f t="shared" si="28"/>
        <v>841.18376980613925</v>
      </c>
      <c r="AW20">
        <f t="shared" si="29"/>
        <v>16.796428659994621</v>
      </c>
      <c r="AX20">
        <f t="shared" si="30"/>
        <v>29.242188229302364</v>
      </c>
      <c r="AY20">
        <f t="shared" si="31"/>
        <v>1</v>
      </c>
      <c r="AZ20">
        <f t="shared" si="32"/>
        <v>2.115640992942127E-2</v>
      </c>
      <c r="BA20">
        <f t="shared" si="33"/>
        <v>-1</v>
      </c>
      <c r="BB20" t="s">
        <v>252</v>
      </c>
      <c r="BC20">
        <v>0</v>
      </c>
      <c r="BD20">
        <f t="shared" si="34"/>
        <v>2.3284500000000001</v>
      </c>
      <c r="BE20">
        <f t="shared" si="35"/>
        <v>6.9526277797874181E-2</v>
      </c>
      <c r="BF20" t="e">
        <f t="shared" si="36"/>
        <v>#DIV/0!</v>
      </c>
      <c r="BG20">
        <f t="shared" si="37"/>
        <v>6.9526277797874181E-2</v>
      </c>
      <c r="BH20" t="e">
        <f t="shared" si="38"/>
        <v>#DIV/0!</v>
      </c>
      <c r="BI20">
        <f t="shared" si="39"/>
        <v>999.98032258064495</v>
      </c>
      <c r="BJ20">
        <f t="shared" si="40"/>
        <v>841.18376980613925</v>
      </c>
      <c r="BK20">
        <f t="shared" si="41"/>
        <v>0.84120032245764587</v>
      </c>
      <c r="BL20">
        <f t="shared" si="42"/>
        <v>0.19240064491529196</v>
      </c>
      <c r="BM20">
        <v>0.68530088305721104</v>
      </c>
      <c r="BN20">
        <v>0.5</v>
      </c>
      <c r="BO20" t="s">
        <v>253</v>
      </c>
      <c r="BP20">
        <v>1685088349.5</v>
      </c>
      <c r="BQ20">
        <v>399.98306451612899</v>
      </c>
      <c r="BR20">
        <v>402.53029032258098</v>
      </c>
      <c r="BS20">
        <v>15.870564516129001</v>
      </c>
      <c r="BT20">
        <v>15.267345161290301</v>
      </c>
      <c r="BU20">
        <v>500.01393548387102</v>
      </c>
      <c r="BV20">
        <v>95.993393548387104</v>
      </c>
      <c r="BW20">
        <v>0.19998238709677399</v>
      </c>
      <c r="BX20">
        <v>28.142367741935502</v>
      </c>
      <c r="BY20">
        <v>27.980825806451598</v>
      </c>
      <c r="BZ20">
        <v>999.9</v>
      </c>
      <c r="CA20">
        <v>9995.8064516128998</v>
      </c>
      <c r="CB20">
        <v>0</v>
      </c>
      <c r="CC20">
        <v>70.8450548387097</v>
      </c>
      <c r="CD20">
        <v>999.98032258064495</v>
      </c>
      <c r="CE20">
        <v>0.95999000000000001</v>
      </c>
      <c r="CF20">
        <v>4.0009599999999999E-2</v>
      </c>
      <c r="CG20">
        <v>0</v>
      </c>
      <c r="CH20">
        <v>2.1399645161290302</v>
      </c>
      <c r="CI20">
        <v>0</v>
      </c>
      <c r="CJ20">
        <v>1132.7006451612899</v>
      </c>
      <c r="CK20">
        <v>8120.6754838709703</v>
      </c>
      <c r="CL20">
        <v>31.995709677419399</v>
      </c>
      <c r="CM20">
        <v>35.693322580645201</v>
      </c>
      <c r="CN20">
        <v>33.050161290322599</v>
      </c>
      <c r="CO20">
        <v>35.193322580645201</v>
      </c>
      <c r="CP20">
        <v>32.7799032258064</v>
      </c>
      <c r="CQ20">
        <v>959.97129032258101</v>
      </c>
      <c r="CR20">
        <v>40.01</v>
      </c>
      <c r="CS20">
        <v>0</v>
      </c>
      <c r="CT20">
        <v>59.200000047683702</v>
      </c>
      <c r="CU20">
        <v>2.16656153846154</v>
      </c>
      <c r="CV20">
        <v>0.32890939760912302</v>
      </c>
      <c r="CW20">
        <v>16.644102535779801</v>
      </c>
      <c r="CX20">
        <v>1132.8376923076901</v>
      </c>
      <c r="CY20">
        <v>15</v>
      </c>
      <c r="CZ20">
        <v>1685088038</v>
      </c>
      <c r="DA20" t="s">
        <v>254</v>
      </c>
      <c r="DB20">
        <v>1</v>
      </c>
      <c r="DC20">
        <v>-3.2389999999999999</v>
      </c>
      <c r="DD20">
        <v>0.48899999999999999</v>
      </c>
      <c r="DE20">
        <v>403</v>
      </c>
      <c r="DF20">
        <v>16</v>
      </c>
      <c r="DG20">
        <v>1.65</v>
      </c>
      <c r="DH20">
        <v>0.54</v>
      </c>
      <c r="DI20">
        <v>-2.5643728846153802</v>
      </c>
      <c r="DJ20">
        <v>1.8815760266369299E-2</v>
      </c>
      <c r="DK20">
        <v>9.8178835811463902E-2</v>
      </c>
      <c r="DL20">
        <v>1</v>
      </c>
      <c r="DM20">
        <v>2.15695813953488</v>
      </c>
      <c r="DN20">
        <v>0.19697348960037001</v>
      </c>
      <c r="DO20">
        <v>0.20739258495474999</v>
      </c>
      <c r="DP20">
        <v>1</v>
      </c>
      <c r="DQ20">
        <v>0.59687078846153896</v>
      </c>
      <c r="DR20">
        <v>6.8016892341842494E-2</v>
      </c>
      <c r="DS20">
        <v>9.1123110539375798E-3</v>
      </c>
      <c r="DT20">
        <v>1</v>
      </c>
      <c r="DU20">
        <v>3</v>
      </c>
      <c r="DV20">
        <v>3</v>
      </c>
      <c r="DW20" t="s">
        <v>255</v>
      </c>
      <c r="DX20">
        <v>100</v>
      </c>
      <c r="DY20">
        <v>100</v>
      </c>
      <c r="DZ20">
        <v>-3.2389999999999999</v>
      </c>
      <c r="EA20">
        <v>0.48899999999999999</v>
      </c>
      <c r="EB20">
        <v>2</v>
      </c>
      <c r="EC20">
        <v>503.94600000000003</v>
      </c>
      <c r="ED20">
        <v>454.42899999999997</v>
      </c>
      <c r="EE20">
        <v>29.321400000000001</v>
      </c>
      <c r="EF20">
        <v>25.668099999999999</v>
      </c>
      <c r="EG20">
        <v>30.002099999999999</v>
      </c>
      <c r="EH20">
        <v>25.102</v>
      </c>
      <c r="EI20">
        <v>24.955100000000002</v>
      </c>
      <c r="EJ20">
        <v>19.822600000000001</v>
      </c>
      <c r="EK20">
        <v>26.147099999999998</v>
      </c>
      <c r="EL20">
        <v>49.018900000000002</v>
      </c>
      <c r="EM20">
        <v>29.317599999999999</v>
      </c>
      <c r="EN20">
        <v>402.55500000000001</v>
      </c>
      <c r="EO20">
        <v>15.2134</v>
      </c>
      <c r="EP20">
        <v>100.64100000000001</v>
      </c>
      <c r="EQ20">
        <v>90.180499999999995</v>
      </c>
    </row>
    <row r="21" spans="1:147" x14ac:dyDescent="0.3">
      <c r="A21">
        <v>5</v>
      </c>
      <c r="B21">
        <v>1685088417.5</v>
      </c>
      <c r="C21">
        <v>240</v>
      </c>
      <c r="D21" t="s">
        <v>266</v>
      </c>
      <c r="E21" t="s">
        <v>267</v>
      </c>
      <c r="F21">
        <v>1685088409.5</v>
      </c>
      <c r="G21">
        <f t="shared" si="0"/>
        <v>5.0894756221224469E-3</v>
      </c>
      <c r="H21">
        <f t="shared" si="1"/>
        <v>18.153850387932945</v>
      </c>
      <c r="I21">
        <f t="shared" si="2"/>
        <v>399.95677419354797</v>
      </c>
      <c r="J21">
        <f t="shared" si="3"/>
        <v>250.20621979380186</v>
      </c>
      <c r="K21">
        <f t="shared" si="4"/>
        <v>24.069091970938928</v>
      </c>
      <c r="L21">
        <f t="shared" si="5"/>
        <v>38.474648593460074</v>
      </c>
      <c r="M21">
        <f t="shared" si="6"/>
        <v>0.21813131376531242</v>
      </c>
      <c r="N21">
        <f t="shared" si="7"/>
        <v>3.3754681962695305</v>
      </c>
      <c r="O21">
        <f t="shared" si="8"/>
        <v>0.21059187719541514</v>
      </c>
      <c r="P21">
        <f t="shared" si="9"/>
        <v>0.132275602060268</v>
      </c>
      <c r="Q21">
        <f t="shared" si="10"/>
        <v>161.84468107349127</v>
      </c>
      <c r="R21">
        <f t="shared" si="11"/>
        <v>27.972540558545099</v>
      </c>
      <c r="S21">
        <f t="shared" si="12"/>
        <v>28.021525806451599</v>
      </c>
      <c r="T21">
        <f t="shared" si="13"/>
        <v>3.7996043577983611</v>
      </c>
      <c r="U21">
        <f t="shared" si="14"/>
        <v>39.870112841937164</v>
      </c>
      <c r="V21">
        <f t="shared" si="15"/>
        <v>1.5392782585448075</v>
      </c>
      <c r="W21">
        <f t="shared" si="16"/>
        <v>3.8607321344867778</v>
      </c>
      <c r="X21">
        <f t="shared" si="17"/>
        <v>2.2603260992535539</v>
      </c>
      <c r="Y21">
        <f t="shared" si="18"/>
        <v>-224.4458749355999</v>
      </c>
      <c r="Z21">
        <f t="shared" si="19"/>
        <v>49.879061913825517</v>
      </c>
      <c r="AA21">
        <f t="shared" si="20"/>
        <v>3.2261253995339501</v>
      </c>
      <c r="AB21">
        <f t="shared" si="21"/>
        <v>-9.4960065487491718</v>
      </c>
      <c r="AC21">
        <v>-3.9811047713062202E-2</v>
      </c>
      <c r="AD21">
        <v>4.4691388697242797E-2</v>
      </c>
      <c r="AE21">
        <v>3.3635379011010902</v>
      </c>
      <c r="AF21">
        <v>0</v>
      </c>
      <c r="AG21">
        <v>0</v>
      </c>
      <c r="AH21">
        <f t="shared" si="22"/>
        <v>1</v>
      </c>
      <c r="AI21">
        <f t="shared" si="23"/>
        <v>0</v>
      </c>
      <c r="AJ21">
        <f t="shared" si="24"/>
        <v>50546.904379990287</v>
      </c>
      <c r="AK21">
        <v>0</v>
      </c>
      <c r="AL21">
        <v>0</v>
      </c>
      <c r="AM21">
        <v>0</v>
      </c>
      <c r="AN21">
        <f t="shared" si="25"/>
        <v>0</v>
      </c>
      <c r="AO21" t="e">
        <f t="shared" si="26"/>
        <v>#DIV/0!</v>
      </c>
      <c r="AP21">
        <v>-1</v>
      </c>
      <c r="AQ21" t="s">
        <v>268</v>
      </c>
      <c r="AR21">
        <v>2.1229615384615399</v>
      </c>
      <c r="AS21">
        <v>1.8588</v>
      </c>
      <c r="AT21">
        <f t="shared" si="27"/>
        <v>-0.14211401897005582</v>
      </c>
      <c r="AU21">
        <v>0.5</v>
      </c>
      <c r="AV21">
        <f t="shared" si="28"/>
        <v>841.18816149680754</v>
      </c>
      <c r="AW21">
        <f t="shared" si="29"/>
        <v>18.153850387932945</v>
      </c>
      <c r="AX21">
        <f t="shared" si="30"/>
        <v>-59.772315170171844</v>
      </c>
      <c r="AY21">
        <f t="shared" si="31"/>
        <v>1</v>
      </c>
      <c r="AZ21">
        <f t="shared" si="32"/>
        <v>2.2769995186155075E-2</v>
      </c>
      <c r="BA21">
        <f t="shared" si="33"/>
        <v>-1</v>
      </c>
      <c r="BB21" t="s">
        <v>252</v>
      </c>
      <c r="BC21">
        <v>0</v>
      </c>
      <c r="BD21">
        <f t="shared" si="34"/>
        <v>1.8588</v>
      </c>
      <c r="BE21">
        <f t="shared" si="35"/>
        <v>-0.14211401897005588</v>
      </c>
      <c r="BF21" t="e">
        <f t="shared" si="36"/>
        <v>#DIV/0!</v>
      </c>
      <c r="BG21">
        <f t="shared" si="37"/>
        <v>-0.14211401897005588</v>
      </c>
      <c r="BH21" t="e">
        <f t="shared" si="38"/>
        <v>#DIV/0!</v>
      </c>
      <c r="BI21">
        <f t="shared" si="39"/>
        <v>999.98587096774202</v>
      </c>
      <c r="BJ21">
        <f t="shared" si="40"/>
        <v>841.18816149680754</v>
      </c>
      <c r="BK21">
        <f t="shared" si="41"/>
        <v>0.84120004683940475</v>
      </c>
      <c r="BL21">
        <f t="shared" si="42"/>
        <v>0.19240009367880945</v>
      </c>
      <c r="BM21">
        <v>0.68530088305721104</v>
      </c>
      <c r="BN21">
        <v>0.5</v>
      </c>
      <c r="BO21" t="s">
        <v>253</v>
      </c>
      <c r="BP21">
        <v>1685088409.5</v>
      </c>
      <c r="BQ21">
        <v>399.95677419354797</v>
      </c>
      <c r="BR21">
        <v>402.72383870967701</v>
      </c>
      <c r="BS21">
        <v>16.0013096774194</v>
      </c>
      <c r="BT21">
        <v>15.3149322580645</v>
      </c>
      <c r="BU21">
        <v>500.01825806451598</v>
      </c>
      <c r="BV21">
        <v>95.996987096774205</v>
      </c>
      <c r="BW21">
        <v>0.200029870967742</v>
      </c>
      <c r="BX21">
        <v>28.295619354838699</v>
      </c>
      <c r="BY21">
        <v>28.021525806451599</v>
      </c>
      <c r="BZ21">
        <v>999.9</v>
      </c>
      <c r="CA21">
        <v>10000.967741935499</v>
      </c>
      <c r="CB21">
        <v>0</v>
      </c>
      <c r="CC21">
        <v>70.543674193548398</v>
      </c>
      <c r="CD21">
        <v>999.98587096774202</v>
      </c>
      <c r="CE21">
        <v>0.95999696774193599</v>
      </c>
      <c r="CF21">
        <v>4.0002806451612902E-2</v>
      </c>
      <c r="CG21">
        <v>0</v>
      </c>
      <c r="CH21">
        <v>2.1312000000000002</v>
      </c>
      <c r="CI21">
        <v>0</v>
      </c>
      <c r="CJ21">
        <v>1147.0425806451599</v>
      </c>
      <c r="CK21">
        <v>8120.7445161290298</v>
      </c>
      <c r="CL21">
        <v>32.802225806451602</v>
      </c>
      <c r="CM21">
        <v>36.326419354838698</v>
      </c>
      <c r="CN21">
        <v>33.8445483870968</v>
      </c>
      <c r="CO21">
        <v>35.781967741935503</v>
      </c>
      <c r="CP21">
        <v>33.515903225806397</v>
      </c>
      <c r="CQ21">
        <v>959.984193548387</v>
      </c>
      <c r="CR21">
        <v>40.000967741935497</v>
      </c>
      <c r="CS21">
        <v>0</v>
      </c>
      <c r="CT21">
        <v>59</v>
      </c>
      <c r="CU21">
        <v>2.1229615384615399</v>
      </c>
      <c r="CV21">
        <v>3.8249578185354398E-2</v>
      </c>
      <c r="CW21">
        <v>21.034188032948901</v>
      </c>
      <c r="CX21">
        <v>1147.1734615384601</v>
      </c>
      <c r="CY21">
        <v>15</v>
      </c>
      <c r="CZ21">
        <v>1685088038</v>
      </c>
      <c r="DA21" t="s">
        <v>254</v>
      </c>
      <c r="DB21">
        <v>1</v>
      </c>
      <c r="DC21">
        <v>-3.2389999999999999</v>
      </c>
      <c r="DD21">
        <v>0.48899999999999999</v>
      </c>
      <c r="DE21">
        <v>403</v>
      </c>
      <c r="DF21">
        <v>16</v>
      </c>
      <c r="DG21">
        <v>1.65</v>
      </c>
      <c r="DH21">
        <v>0.54</v>
      </c>
      <c r="DI21">
        <v>-2.7651380769230798</v>
      </c>
      <c r="DJ21">
        <v>-0.105597746094078</v>
      </c>
      <c r="DK21">
        <v>0.10635274319341</v>
      </c>
      <c r="DL21">
        <v>1</v>
      </c>
      <c r="DM21">
        <v>2.1242209302325601</v>
      </c>
      <c r="DN21">
        <v>4.7461337576813901E-2</v>
      </c>
      <c r="DO21">
        <v>0.16512606538309499</v>
      </c>
      <c r="DP21">
        <v>1</v>
      </c>
      <c r="DQ21">
        <v>0.67745065384615399</v>
      </c>
      <c r="DR21">
        <v>0.108553139246991</v>
      </c>
      <c r="DS21">
        <v>1.6162334324077501E-2</v>
      </c>
      <c r="DT21">
        <v>0</v>
      </c>
      <c r="DU21">
        <v>2</v>
      </c>
      <c r="DV21">
        <v>3</v>
      </c>
      <c r="DW21" t="s">
        <v>262</v>
      </c>
      <c r="DX21">
        <v>100</v>
      </c>
      <c r="DY21">
        <v>100</v>
      </c>
      <c r="DZ21">
        <v>-3.2389999999999999</v>
      </c>
      <c r="EA21">
        <v>0.48899999999999999</v>
      </c>
      <c r="EB21">
        <v>2</v>
      </c>
      <c r="EC21">
        <v>504.89299999999997</v>
      </c>
      <c r="ED21">
        <v>453.952</v>
      </c>
      <c r="EE21">
        <v>29.0198</v>
      </c>
      <c r="EF21">
        <v>25.9617</v>
      </c>
      <c r="EG21">
        <v>30.001899999999999</v>
      </c>
      <c r="EH21">
        <v>25.4499</v>
      </c>
      <c r="EI21">
        <v>25.314</v>
      </c>
      <c r="EJ21">
        <v>19.833600000000001</v>
      </c>
      <c r="EK21">
        <v>27.8322</v>
      </c>
      <c r="EL21">
        <v>50.514299999999999</v>
      </c>
      <c r="EM21">
        <v>29.0198</v>
      </c>
      <c r="EN21">
        <v>402.697</v>
      </c>
      <c r="EO21">
        <v>15.251300000000001</v>
      </c>
      <c r="EP21">
        <v>100.61</v>
      </c>
      <c r="EQ21">
        <v>90.149900000000002</v>
      </c>
    </row>
    <row r="22" spans="1:147" x14ac:dyDescent="0.3">
      <c r="A22">
        <v>6</v>
      </c>
      <c r="B22">
        <v>1685088477.5</v>
      </c>
      <c r="C22">
        <v>300</v>
      </c>
      <c r="D22" t="s">
        <v>269</v>
      </c>
      <c r="E22" t="s">
        <v>270</v>
      </c>
      <c r="F22">
        <v>1685088469.5032301</v>
      </c>
      <c r="G22">
        <f t="shared" si="0"/>
        <v>5.0058782232463572E-3</v>
      </c>
      <c r="H22">
        <f t="shared" si="1"/>
        <v>18.573988881290681</v>
      </c>
      <c r="I22">
        <f t="shared" si="2"/>
        <v>400.00287096774201</v>
      </c>
      <c r="J22">
        <f t="shared" si="3"/>
        <v>246.50418647399769</v>
      </c>
      <c r="K22">
        <f t="shared" si="4"/>
        <v>23.71292770578107</v>
      </c>
      <c r="L22">
        <f t="shared" si="5"/>
        <v>38.47901853936051</v>
      </c>
      <c r="M22">
        <f t="shared" si="6"/>
        <v>0.21689872427997678</v>
      </c>
      <c r="N22">
        <f t="shared" si="7"/>
        <v>3.3719087384037687</v>
      </c>
      <c r="O22">
        <f t="shared" si="8"/>
        <v>0.20943510654371689</v>
      </c>
      <c r="P22">
        <f t="shared" si="9"/>
        <v>0.13154612202637425</v>
      </c>
      <c r="Q22">
        <f t="shared" si="10"/>
        <v>161.84581416940955</v>
      </c>
      <c r="R22">
        <f t="shared" si="11"/>
        <v>28.057219068031888</v>
      </c>
      <c r="S22">
        <f t="shared" si="12"/>
        <v>28.001745161290302</v>
      </c>
      <c r="T22">
        <f t="shared" si="13"/>
        <v>3.7952257719289939</v>
      </c>
      <c r="U22">
        <f t="shared" si="14"/>
        <v>40.250807010209741</v>
      </c>
      <c r="V22">
        <f t="shared" si="15"/>
        <v>1.5599459031356948</v>
      </c>
      <c r="W22">
        <f t="shared" si="16"/>
        <v>3.8755642905246841</v>
      </c>
      <c r="X22">
        <f t="shared" si="17"/>
        <v>2.2352798687932989</v>
      </c>
      <c r="Y22">
        <f t="shared" si="18"/>
        <v>-220.75922964516437</v>
      </c>
      <c r="Z22">
        <f t="shared" si="19"/>
        <v>65.408485759646666</v>
      </c>
      <c r="AA22">
        <f t="shared" si="20"/>
        <v>4.2359923847998582</v>
      </c>
      <c r="AB22">
        <f t="shared" si="21"/>
        <v>10.731062668691706</v>
      </c>
      <c r="AC22">
        <v>-3.9758303294187801E-2</v>
      </c>
      <c r="AD22">
        <v>4.4632178466391503E-2</v>
      </c>
      <c r="AE22">
        <v>3.3599942493123298</v>
      </c>
      <c r="AF22">
        <v>0</v>
      </c>
      <c r="AG22">
        <v>0</v>
      </c>
      <c r="AH22">
        <f t="shared" si="22"/>
        <v>1</v>
      </c>
      <c r="AI22">
        <f t="shared" si="23"/>
        <v>0</v>
      </c>
      <c r="AJ22">
        <f t="shared" si="24"/>
        <v>50471.612504896155</v>
      </c>
      <c r="AK22">
        <v>0</v>
      </c>
      <c r="AL22">
        <v>0</v>
      </c>
      <c r="AM22">
        <v>0</v>
      </c>
      <c r="AN22">
        <f t="shared" si="25"/>
        <v>0</v>
      </c>
      <c r="AO22" t="e">
        <f t="shared" si="26"/>
        <v>#DIV/0!</v>
      </c>
      <c r="AP22">
        <v>-1</v>
      </c>
      <c r="AQ22" t="s">
        <v>271</v>
      </c>
      <c r="AR22">
        <v>2.1715384615384599</v>
      </c>
      <c r="AS22">
        <v>2.2350400000000001</v>
      </c>
      <c r="AT22">
        <f t="shared" si="27"/>
        <v>2.8411812970479344E-2</v>
      </c>
      <c r="AU22">
        <v>0.5</v>
      </c>
      <c r="AV22">
        <f t="shared" si="28"/>
        <v>841.19633895433242</v>
      </c>
      <c r="AW22">
        <f t="shared" si="29"/>
        <v>18.573988881290681</v>
      </c>
      <c r="AX22">
        <f t="shared" si="30"/>
        <v>11.949956526911221</v>
      </c>
      <c r="AY22">
        <f t="shared" si="31"/>
        <v>1</v>
      </c>
      <c r="AZ22">
        <f t="shared" si="32"/>
        <v>2.3269227378738426E-2</v>
      </c>
      <c r="BA22">
        <f t="shared" si="33"/>
        <v>-1</v>
      </c>
      <c r="BB22" t="s">
        <v>252</v>
      </c>
      <c r="BC22">
        <v>0</v>
      </c>
      <c r="BD22">
        <f t="shared" si="34"/>
        <v>2.2350400000000001</v>
      </c>
      <c r="BE22">
        <f t="shared" si="35"/>
        <v>2.8411812970479396E-2</v>
      </c>
      <c r="BF22" t="e">
        <f t="shared" si="36"/>
        <v>#DIV/0!</v>
      </c>
      <c r="BG22">
        <f t="shared" si="37"/>
        <v>2.8411812970479396E-2</v>
      </c>
      <c r="BH22" t="e">
        <f t="shared" si="38"/>
        <v>#DIV/0!</v>
      </c>
      <c r="BI22">
        <f t="shared" si="39"/>
        <v>999.99590322580605</v>
      </c>
      <c r="BJ22">
        <f t="shared" si="40"/>
        <v>841.19633895433242</v>
      </c>
      <c r="BK22">
        <f t="shared" si="41"/>
        <v>0.84119978515990423</v>
      </c>
      <c r="BL22">
        <f t="shared" si="42"/>
        <v>0.1923995703198085</v>
      </c>
      <c r="BM22">
        <v>0.68530088305721104</v>
      </c>
      <c r="BN22">
        <v>0.5</v>
      </c>
      <c r="BO22" t="s">
        <v>253</v>
      </c>
      <c r="BP22">
        <v>1685088469.5032301</v>
      </c>
      <c r="BQ22">
        <v>400.00287096774201</v>
      </c>
      <c r="BR22">
        <v>402.82293548387099</v>
      </c>
      <c r="BS22">
        <v>16.216183870967701</v>
      </c>
      <c r="BT22">
        <v>15.541235483871001</v>
      </c>
      <c r="BU22">
        <v>500.02380645161298</v>
      </c>
      <c r="BV22">
        <v>95.996754838709705</v>
      </c>
      <c r="BW22">
        <v>0.200101064516129</v>
      </c>
      <c r="BX22">
        <v>28.361554838709701</v>
      </c>
      <c r="BY22">
        <v>28.001745161290302</v>
      </c>
      <c r="BZ22">
        <v>999.9</v>
      </c>
      <c r="CA22">
        <v>9987.7419354838694</v>
      </c>
      <c r="CB22">
        <v>0</v>
      </c>
      <c r="CC22">
        <v>69.710935483870998</v>
      </c>
      <c r="CD22">
        <v>999.99590322580605</v>
      </c>
      <c r="CE22">
        <v>0.96000432258064505</v>
      </c>
      <c r="CF22">
        <v>3.9995616129032199E-2</v>
      </c>
      <c r="CG22">
        <v>0</v>
      </c>
      <c r="CH22">
        <v>2.1887322580645199</v>
      </c>
      <c r="CI22">
        <v>0</v>
      </c>
      <c r="CJ22">
        <v>1161.4067741935501</v>
      </c>
      <c r="CK22">
        <v>8120.8432258064504</v>
      </c>
      <c r="CL22">
        <v>33.556290322580701</v>
      </c>
      <c r="CM22">
        <v>36.957419354838699</v>
      </c>
      <c r="CN22">
        <v>34.606548387096801</v>
      </c>
      <c r="CO22">
        <v>36.348548387096798</v>
      </c>
      <c r="CP22">
        <v>34.2033548387097</v>
      </c>
      <c r="CQ22">
        <v>960.00096774193503</v>
      </c>
      <c r="CR22">
        <v>39.992580645161297</v>
      </c>
      <c r="CS22">
        <v>0</v>
      </c>
      <c r="CT22">
        <v>59.399999856948902</v>
      </c>
      <c r="CU22">
        <v>2.1715384615384599</v>
      </c>
      <c r="CV22">
        <v>0.37960341892392901</v>
      </c>
      <c r="CW22">
        <v>21.860170946992199</v>
      </c>
      <c r="CX22">
        <v>1161.6326923076899</v>
      </c>
      <c r="CY22">
        <v>15</v>
      </c>
      <c r="CZ22">
        <v>1685088038</v>
      </c>
      <c r="DA22" t="s">
        <v>254</v>
      </c>
      <c r="DB22">
        <v>1</v>
      </c>
      <c r="DC22">
        <v>-3.2389999999999999</v>
      </c>
      <c r="DD22">
        <v>0.48899999999999999</v>
      </c>
      <c r="DE22">
        <v>403</v>
      </c>
      <c r="DF22">
        <v>16</v>
      </c>
      <c r="DG22">
        <v>1.65</v>
      </c>
      <c r="DH22">
        <v>0.54</v>
      </c>
      <c r="DI22">
        <v>-2.8254167307692302</v>
      </c>
      <c r="DJ22">
        <v>-4.6610564268105602E-3</v>
      </c>
      <c r="DK22">
        <v>7.97450583644084E-2</v>
      </c>
      <c r="DL22">
        <v>1</v>
      </c>
      <c r="DM22">
        <v>2.1698511627907</v>
      </c>
      <c r="DN22">
        <v>8.3145130235404693E-2</v>
      </c>
      <c r="DO22">
        <v>0.161312022320593</v>
      </c>
      <c r="DP22">
        <v>1</v>
      </c>
      <c r="DQ22">
        <v>0.66605586538461503</v>
      </c>
      <c r="DR22">
        <v>9.3778315104772095E-2</v>
      </c>
      <c r="DS22">
        <v>1.2153789209746701E-2</v>
      </c>
      <c r="DT22">
        <v>1</v>
      </c>
      <c r="DU22">
        <v>3</v>
      </c>
      <c r="DV22">
        <v>3</v>
      </c>
      <c r="DW22" t="s">
        <v>255</v>
      </c>
      <c r="DX22">
        <v>100</v>
      </c>
      <c r="DY22">
        <v>100</v>
      </c>
      <c r="DZ22">
        <v>-3.2389999999999999</v>
      </c>
      <c r="EA22">
        <v>0.48899999999999999</v>
      </c>
      <c r="EB22">
        <v>2</v>
      </c>
      <c r="EC22">
        <v>505.714</v>
      </c>
      <c r="ED22">
        <v>454.13600000000002</v>
      </c>
      <c r="EE22">
        <v>28.8584</v>
      </c>
      <c r="EF22">
        <v>26.232399999999998</v>
      </c>
      <c r="EG22">
        <v>30.001799999999999</v>
      </c>
      <c r="EH22">
        <v>25.771100000000001</v>
      </c>
      <c r="EI22">
        <v>25.648499999999999</v>
      </c>
      <c r="EJ22">
        <v>19.86</v>
      </c>
      <c r="EK22">
        <v>26.6267</v>
      </c>
      <c r="EL22">
        <v>52.030900000000003</v>
      </c>
      <c r="EM22">
        <v>28.9132</v>
      </c>
      <c r="EN22">
        <v>402.88799999999998</v>
      </c>
      <c r="EO22">
        <v>15.450699999999999</v>
      </c>
      <c r="EP22">
        <v>100.577</v>
      </c>
      <c r="EQ22">
        <v>90.122</v>
      </c>
    </row>
    <row r="23" spans="1:147" x14ac:dyDescent="0.3">
      <c r="A23">
        <v>7</v>
      </c>
      <c r="B23">
        <v>1685088537.5</v>
      </c>
      <c r="C23">
        <v>360</v>
      </c>
      <c r="D23" t="s">
        <v>272</v>
      </c>
      <c r="E23" t="s">
        <v>273</v>
      </c>
      <c r="F23">
        <v>1685088529.5193501</v>
      </c>
      <c r="G23">
        <f t="shared" si="0"/>
        <v>5.575446692863268E-3</v>
      </c>
      <c r="H23">
        <f t="shared" si="1"/>
        <v>19.326695700978696</v>
      </c>
      <c r="I23">
        <f t="shared" si="2"/>
        <v>399.96587096774198</v>
      </c>
      <c r="J23">
        <f t="shared" si="3"/>
        <v>255.92162645500048</v>
      </c>
      <c r="K23">
        <f t="shared" si="4"/>
        <v>24.619804094792247</v>
      </c>
      <c r="L23">
        <f t="shared" si="5"/>
        <v>38.476941258265271</v>
      </c>
      <c r="M23">
        <f t="shared" si="6"/>
        <v>0.243008424315975</v>
      </c>
      <c r="N23">
        <f t="shared" si="7"/>
        <v>3.3764349307258024</v>
      </c>
      <c r="O23">
        <f t="shared" si="8"/>
        <v>0.2336933038139038</v>
      </c>
      <c r="P23">
        <f t="shared" si="9"/>
        <v>0.14686549026473183</v>
      </c>
      <c r="Q23">
        <f t="shared" si="10"/>
        <v>161.84723381144562</v>
      </c>
      <c r="R23">
        <f t="shared" si="11"/>
        <v>27.995490680171056</v>
      </c>
      <c r="S23">
        <f t="shared" si="12"/>
        <v>27.983983870967698</v>
      </c>
      <c r="T23">
        <f t="shared" si="13"/>
        <v>3.791297936231552</v>
      </c>
      <c r="U23">
        <f t="shared" si="14"/>
        <v>40.094268564483386</v>
      </c>
      <c r="V23">
        <f t="shared" si="15"/>
        <v>1.5599836459718095</v>
      </c>
      <c r="W23">
        <f t="shared" si="16"/>
        <v>3.8907896360870047</v>
      </c>
      <c r="X23">
        <f t="shared" si="17"/>
        <v>2.2313142902597427</v>
      </c>
      <c r="Y23">
        <f t="shared" si="18"/>
        <v>-245.87719915527012</v>
      </c>
      <c r="Z23">
        <f t="shared" si="19"/>
        <v>81.008207751147253</v>
      </c>
      <c r="AA23">
        <f t="shared" si="20"/>
        <v>5.240528522551311</v>
      </c>
      <c r="AB23">
        <f t="shared" si="21"/>
        <v>2.2187709298740543</v>
      </c>
      <c r="AC23">
        <v>-3.9825376833695199E-2</v>
      </c>
      <c r="AD23">
        <v>4.4707474390453202E-2</v>
      </c>
      <c r="AE23">
        <v>3.3645003415071302</v>
      </c>
      <c r="AF23">
        <v>0</v>
      </c>
      <c r="AG23">
        <v>0</v>
      </c>
      <c r="AH23">
        <f t="shared" si="22"/>
        <v>1</v>
      </c>
      <c r="AI23">
        <f t="shared" si="23"/>
        <v>0</v>
      </c>
      <c r="AJ23">
        <f t="shared" si="24"/>
        <v>50542.054014048212</v>
      </c>
      <c r="AK23">
        <v>0</v>
      </c>
      <c r="AL23">
        <v>0</v>
      </c>
      <c r="AM23">
        <v>0</v>
      </c>
      <c r="AN23">
        <f t="shared" si="25"/>
        <v>0</v>
      </c>
      <c r="AO23" t="e">
        <f t="shared" si="26"/>
        <v>#DIV/0!</v>
      </c>
      <c r="AP23">
        <v>-1</v>
      </c>
      <c r="AQ23" t="s">
        <v>274</v>
      </c>
      <c r="AR23">
        <v>2.2527653846153801</v>
      </c>
      <c r="AS23">
        <v>2.15686</v>
      </c>
      <c r="AT23">
        <f t="shared" si="27"/>
        <v>-4.4465280368396698E-2</v>
      </c>
      <c r="AU23">
        <v>0.5</v>
      </c>
      <c r="AV23">
        <f t="shared" si="28"/>
        <v>841.20452314840361</v>
      </c>
      <c r="AW23">
        <f t="shared" si="29"/>
        <v>19.326695700978696</v>
      </c>
      <c r="AX23">
        <f t="shared" si="30"/>
        <v>-18.70219748447861</v>
      </c>
      <c r="AY23">
        <f t="shared" si="31"/>
        <v>1</v>
      </c>
      <c r="AZ23">
        <f t="shared" si="32"/>
        <v>2.4163797437633014E-2</v>
      </c>
      <c r="BA23">
        <f t="shared" si="33"/>
        <v>-1</v>
      </c>
      <c r="BB23" t="s">
        <v>252</v>
      </c>
      <c r="BC23">
        <v>0</v>
      </c>
      <c r="BD23">
        <f t="shared" si="34"/>
        <v>2.15686</v>
      </c>
      <c r="BE23">
        <f t="shared" si="35"/>
        <v>-4.4465280368396705E-2</v>
      </c>
      <c r="BF23" t="e">
        <f t="shared" si="36"/>
        <v>#DIV/0!</v>
      </c>
      <c r="BG23">
        <f t="shared" si="37"/>
        <v>-4.4465280368396705E-2</v>
      </c>
      <c r="BH23" t="e">
        <f t="shared" si="38"/>
        <v>#DIV/0!</v>
      </c>
      <c r="BI23">
        <f t="shared" si="39"/>
        <v>1000.00574193548</v>
      </c>
      <c r="BJ23">
        <f t="shared" si="40"/>
        <v>841.20452314840361</v>
      </c>
      <c r="BK23">
        <f t="shared" si="41"/>
        <v>0.84119969303404041</v>
      </c>
      <c r="BL23">
        <f t="shared" si="42"/>
        <v>0.19239938606808091</v>
      </c>
      <c r="BM23">
        <v>0.68530088305721104</v>
      </c>
      <c r="BN23">
        <v>0.5</v>
      </c>
      <c r="BO23" t="s">
        <v>253</v>
      </c>
      <c r="BP23">
        <v>1685088529.5193501</v>
      </c>
      <c r="BQ23">
        <v>399.96587096774198</v>
      </c>
      <c r="BR23">
        <v>402.92032258064501</v>
      </c>
      <c r="BS23">
        <v>16.215951612903201</v>
      </c>
      <c r="BT23">
        <v>15.4642</v>
      </c>
      <c r="BU23">
        <v>500.01883870967703</v>
      </c>
      <c r="BV23">
        <v>96.000574193548402</v>
      </c>
      <c r="BW23">
        <v>0.199987032258065</v>
      </c>
      <c r="BX23">
        <v>28.429009677419401</v>
      </c>
      <c r="BY23">
        <v>27.983983870967698</v>
      </c>
      <c r="BZ23">
        <v>999.9</v>
      </c>
      <c r="CA23">
        <v>10004.1935483871</v>
      </c>
      <c r="CB23">
        <v>0</v>
      </c>
      <c r="CC23">
        <v>69.733735483871001</v>
      </c>
      <c r="CD23">
        <v>1000.00574193548</v>
      </c>
      <c r="CE23">
        <v>0.96001283870967802</v>
      </c>
      <c r="CF23">
        <v>3.9987241935483898E-2</v>
      </c>
      <c r="CG23">
        <v>0</v>
      </c>
      <c r="CH23">
        <v>2.2477806451612898</v>
      </c>
      <c r="CI23">
        <v>0</v>
      </c>
      <c r="CJ23">
        <v>1172.39032258065</v>
      </c>
      <c r="CK23">
        <v>8120.9432258064498</v>
      </c>
      <c r="CL23">
        <v>34.255741935483897</v>
      </c>
      <c r="CM23">
        <v>37.548161290322597</v>
      </c>
      <c r="CN23">
        <v>35.310290322580599</v>
      </c>
      <c r="CO23">
        <v>36.892870967741899</v>
      </c>
      <c r="CP23">
        <v>34.852548387096803</v>
      </c>
      <c r="CQ23">
        <v>960.015806451613</v>
      </c>
      <c r="CR23">
        <v>39.99</v>
      </c>
      <c r="CS23">
        <v>0</v>
      </c>
      <c r="CT23">
        <v>59.200000047683702</v>
      </c>
      <c r="CU23">
        <v>2.2527653846153801</v>
      </c>
      <c r="CV23">
        <v>0.42904957746290101</v>
      </c>
      <c r="CW23">
        <v>16.957948703283101</v>
      </c>
      <c r="CX23">
        <v>1172.4953846153801</v>
      </c>
      <c r="CY23">
        <v>15</v>
      </c>
      <c r="CZ23">
        <v>1685088038</v>
      </c>
      <c r="DA23" t="s">
        <v>254</v>
      </c>
      <c r="DB23">
        <v>1</v>
      </c>
      <c r="DC23">
        <v>-3.2389999999999999</v>
      </c>
      <c r="DD23">
        <v>0.48899999999999999</v>
      </c>
      <c r="DE23">
        <v>403</v>
      </c>
      <c r="DF23">
        <v>16</v>
      </c>
      <c r="DG23">
        <v>1.65</v>
      </c>
      <c r="DH23">
        <v>0.54</v>
      </c>
      <c r="DI23">
        <v>-2.9563657692307701</v>
      </c>
      <c r="DJ23">
        <v>-6.8043397371400402E-2</v>
      </c>
      <c r="DK23">
        <v>0.101745062426903</v>
      </c>
      <c r="DL23">
        <v>1</v>
      </c>
      <c r="DM23">
        <v>2.2358348837209299</v>
      </c>
      <c r="DN23">
        <v>0.418126268732183</v>
      </c>
      <c r="DO23">
        <v>0.17272764942576299</v>
      </c>
      <c r="DP23">
        <v>1</v>
      </c>
      <c r="DQ23">
        <v>0.75036169230769201</v>
      </c>
      <c r="DR23">
        <v>1.5824757449329801E-2</v>
      </c>
      <c r="DS23">
        <v>3.0444947701261499E-3</v>
      </c>
      <c r="DT23">
        <v>1</v>
      </c>
      <c r="DU23">
        <v>3</v>
      </c>
      <c r="DV23">
        <v>3</v>
      </c>
      <c r="DW23" t="s">
        <v>255</v>
      </c>
      <c r="DX23">
        <v>100</v>
      </c>
      <c r="DY23">
        <v>100</v>
      </c>
      <c r="DZ23">
        <v>-3.2389999999999999</v>
      </c>
      <c r="EA23">
        <v>0.48899999999999999</v>
      </c>
      <c r="EB23">
        <v>2</v>
      </c>
      <c r="EC23">
        <v>506.78399999999999</v>
      </c>
      <c r="ED23">
        <v>453.02699999999999</v>
      </c>
      <c r="EE23">
        <v>28.851299999999998</v>
      </c>
      <c r="EF23">
        <v>26.479299999999999</v>
      </c>
      <c r="EG23">
        <v>30.0015</v>
      </c>
      <c r="EH23">
        <v>26.067399999999999</v>
      </c>
      <c r="EI23">
        <v>25.955400000000001</v>
      </c>
      <c r="EJ23">
        <v>19.8703</v>
      </c>
      <c r="EK23">
        <v>28.4054</v>
      </c>
      <c r="EL23">
        <v>52.401400000000002</v>
      </c>
      <c r="EM23">
        <v>28.8536</v>
      </c>
      <c r="EN23">
        <v>402.94499999999999</v>
      </c>
      <c r="EO23">
        <v>15.391400000000001</v>
      </c>
      <c r="EP23">
        <v>100.556</v>
      </c>
      <c r="EQ23">
        <v>90.102199999999996</v>
      </c>
    </row>
    <row r="24" spans="1:147" x14ac:dyDescent="0.3">
      <c r="A24">
        <v>8</v>
      </c>
      <c r="B24">
        <v>1685088597.5999999</v>
      </c>
      <c r="C24">
        <v>420.09999990463302</v>
      </c>
      <c r="D24" t="s">
        <v>275</v>
      </c>
      <c r="E24" t="s">
        <v>276</v>
      </c>
      <c r="F24">
        <v>1685088589.5129001</v>
      </c>
      <c r="G24">
        <f t="shared" si="0"/>
        <v>5.9768553955330244E-3</v>
      </c>
      <c r="H24">
        <f t="shared" si="1"/>
        <v>19.686034095645887</v>
      </c>
      <c r="I24">
        <f t="shared" si="2"/>
        <v>400.00751612903201</v>
      </c>
      <c r="J24">
        <f t="shared" si="3"/>
        <v>262.77536530277018</v>
      </c>
      <c r="K24">
        <f t="shared" si="4"/>
        <v>25.277880755393937</v>
      </c>
      <c r="L24">
        <f t="shared" si="5"/>
        <v>38.479034297300601</v>
      </c>
      <c r="M24">
        <f t="shared" si="6"/>
        <v>0.26191088635203286</v>
      </c>
      <c r="N24">
        <f t="shared" si="7"/>
        <v>3.3755642145393798</v>
      </c>
      <c r="O24">
        <f t="shared" si="8"/>
        <v>0.25112217448245977</v>
      </c>
      <c r="P24">
        <f t="shared" si="9"/>
        <v>0.15788364960884849</v>
      </c>
      <c r="Q24">
        <f t="shared" si="10"/>
        <v>161.84688279682271</v>
      </c>
      <c r="R24">
        <f t="shared" si="11"/>
        <v>27.973008261690385</v>
      </c>
      <c r="S24">
        <f t="shared" si="12"/>
        <v>27.9814935483871</v>
      </c>
      <c r="T24">
        <f t="shared" si="13"/>
        <v>3.7907474953171754</v>
      </c>
      <c r="U24">
        <f t="shared" si="14"/>
        <v>40.061521905242223</v>
      </c>
      <c r="V24">
        <f t="shared" si="15"/>
        <v>1.5649659824851303</v>
      </c>
      <c r="W24">
        <f t="shared" si="16"/>
        <v>3.9064067166163938</v>
      </c>
      <c r="X24">
        <f t="shared" si="17"/>
        <v>2.2257815128320448</v>
      </c>
      <c r="Y24">
        <f t="shared" si="18"/>
        <v>-263.57932294300639</v>
      </c>
      <c r="Z24">
        <f t="shared" si="19"/>
        <v>93.988564930204987</v>
      </c>
      <c r="AA24">
        <f t="shared" si="20"/>
        <v>6.0838277471600533</v>
      </c>
      <c r="AB24">
        <f t="shared" si="21"/>
        <v>-1.6600474688186324</v>
      </c>
      <c r="AC24">
        <v>-3.9812470838511797E-2</v>
      </c>
      <c r="AD24">
        <v>4.4692986280232598E-2</v>
      </c>
      <c r="AE24">
        <v>3.3636334928987002</v>
      </c>
      <c r="AF24">
        <v>0</v>
      </c>
      <c r="AG24">
        <v>0</v>
      </c>
      <c r="AH24">
        <f t="shared" si="22"/>
        <v>1</v>
      </c>
      <c r="AI24">
        <f t="shared" si="23"/>
        <v>0</v>
      </c>
      <c r="AJ24">
        <f t="shared" si="24"/>
        <v>50514.686961698746</v>
      </c>
      <c r="AK24">
        <v>0</v>
      </c>
      <c r="AL24">
        <v>0</v>
      </c>
      <c r="AM24">
        <v>0</v>
      </c>
      <c r="AN24">
        <f t="shared" si="25"/>
        <v>0</v>
      </c>
      <c r="AO24" t="e">
        <f t="shared" si="26"/>
        <v>#DIV/0!</v>
      </c>
      <c r="AP24">
        <v>-1</v>
      </c>
      <c r="AQ24" t="s">
        <v>277</v>
      </c>
      <c r="AR24">
        <v>2.1565846153846202</v>
      </c>
      <c r="AS24">
        <v>2.3028300000000002</v>
      </c>
      <c r="AT24">
        <f t="shared" si="27"/>
        <v>6.350680884623694E-2</v>
      </c>
      <c r="AU24">
        <v>0.5</v>
      </c>
      <c r="AV24">
        <f t="shared" si="28"/>
        <v>841.19897876135872</v>
      </c>
      <c r="AW24">
        <f t="shared" si="29"/>
        <v>19.686034095645887</v>
      </c>
      <c r="AX24">
        <f t="shared" si="30"/>
        <v>26.710931372923667</v>
      </c>
      <c r="AY24">
        <f t="shared" si="31"/>
        <v>1</v>
      </c>
      <c r="AZ24">
        <f t="shared" si="32"/>
        <v>2.4591130776341973E-2</v>
      </c>
      <c r="BA24">
        <f t="shared" si="33"/>
        <v>-1</v>
      </c>
      <c r="BB24" t="s">
        <v>252</v>
      </c>
      <c r="BC24">
        <v>0</v>
      </c>
      <c r="BD24">
        <f t="shared" si="34"/>
        <v>2.3028300000000002</v>
      </c>
      <c r="BE24">
        <f t="shared" si="35"/>
        <v>6.3506808846236995E-2</v>
      </c>
      <c r="BF24" t="e">
        <f t="shared" si="36"/>
        <v>#DIV/0!</v>
      </c>
      <c r="BG24">
        <f t="shared" si="37"/>
        <v>6.3506808846236995E-2</v>
      </c>
      <c r="BH24" t="e">
        <f t="shared" si="38"/>
        <v>#DIV/0!</v>
      </c>
      <c r="BI24">
        <f t="shared" si="39"/>
        <v>999.99864516129003</v>
      </c>
      <c r="BJ24">
        <f t="shared" si="40"/>
        <v>841.19897876135872</v>
      </c>
      <c r="BK24">
        <f t="shared" si="41"/>
        <v>0.84120011845184206</v>
      </c>
      <c r="BL24">
        <f t="shared" si="42"/>
        <v>0.1924002369036843</v>
      </c>
      <c r="BM24">
        <v>0.68530088305721104</v>
      </c>
      <c r="BN24">
        <v>0.5</v>
      </c>
      <c r="BO24" t="s">
        <v>253</v>
      </c>
      <c r="BP24">
        <v>1685088589.5129001</v>
      </c>
      <c r="BQ24">
        <v>400.00751612903201</v>
      </c>
      <c r="BR24">
        <v>403.03325806451602</v>
      </c>
      <c r="BS24">
        <v>16.268551612903199</v>
      </c>
      <c r="BT24">
        <v>15.462719354838701</v>
      </c>
      <c r="BU24">
        <v>500.01835483871002</v>
      </c>
      <c r="BV24">
        <v>95.995774193548399</v>
      </c>
      <c r="BW24">
        <v>0.20000399999999999</v>
      </c>
      <c r="BX24">
        <v>28.4979612903226</v>
      </c>
      <c r="BY24">
        <v>27.9814935483871</v>
      </c>
      <c r="BZ24">
        <v>999.9</v>
      </c>
      <c r="CA24">
        <v>10001.4516129032</v>
      </c>
      <c r="CB24">
        <v>0</v>
      </c>
      <c r="CC24">
        <v>71.039112903225799</v>
      </c>
      <c r="CD24">
        <v>999.99864516129003</v>
      </c>
      <c r="CE24">
        <v>0.95999590322580597</v>
      </c>
      <c r="CF24">
        <v>4.0004374193548402E-2</v>
      </c>
      <c r="CG24">
        <v>0</v>
      </c>
      <c r="CH24">
        <v>2.1678193548387101</v>
      </c>
      <c r="CI24">
        <v>0</v>
      </c>
      <c r="CJ24">
        <v>1179.11193548387</v>
      </c>
      <c r="CK24">
        <v>8120.84</v>
      </c>
      <c r="CL24">
        <v>34.911096774193503</v>
      </c>
      <c r="CM24">
        <v>38.130741935483897</v>
      </c>
      <c r="CN24">
        <v>35.9533548387097</v>
      </c>
      <c r="CO24">
        <v>37.419161290322599</v>
      </c>
      <c r="CP24">
        <v>35.443290322580602</v>
      </c>
      <c r="CQ24">
        <v>959.99419354838699</v>
      </c>
      <c r="CR24">
        <v>40.003870967741904</v>
      </c>
      <c r="CS24">
        <v>0</v>
      </c>
      <c r="CT24">
        <v>59.5</v>
      </c>
      <c r="CU24">
        <v>2.1565846153846202</v>
      </c>
      <c r="CV24">
        <v>-0.408170943062661</v>
      </c>
      <c r="CW24">
        <v>13.8413675285582</v>
      </c>
      <c r="CX24">
        <v>1179.29307692308</v>
      </c>
      <c r="CY24">
        <v>15</v>
      </c>
      <c r="CZ24">
        <v>1685088038</v>
      </c>
      <c r="DA24" t="s">
        <v>254</v>
      </c>
      <c r="DB24">
        <v>1</v>
      </c>
      <c r="DC24">
        <v>-3.2389999999999999</v>
      </c>
      <c r="DD24">
        <v>0.48899999999999999</v>
      </c>
      <c r="DE24">
        <v>403</v>
      </c>
      <c r="DF24">
        <v>16</v>
      </c>
      <c r="DG24">
        <v>1.65</v>
      </c>
      <c r="DH24">
        <v>0.54</v>
      </c>
      <c r="DI24">
        <v>-3.0332661538461498</v>
      </c>
      <c r="DJ24">
        <v>3.2786085602892499E-2</v>
      </c>
      <c r="DK24">
        <v>9.6992957796585302E-2</v>
      </c>
      <c r="DL24">
        <v>1</v>
      </c>
      <c r="DM24">
        <v>2.17424418604651</v>
      </c>
      <c r="DN24">
        <v>-0.27244957014049198</v>
      </c>
      <c r="DO24">
        <v>0.18734338488867699</v>
      </c>
      <c r="DP24">
        <v>1</v>
      </c>
      <c r="DQ24">
        <v>0.79639536538461497</v>
      </c>
      <c r="DR24">
        <v>0.10185373582879099</v>
      </c>
      <c r="DS24">
        <v>1.43275859177978E-2</v>
      </c>
      <c r="DT24">
        <v>0</v>
      </c>
      <c r="DU24">
        <v>2</v>
      </c>
      <c r="DV24">
        <v>3</v>
      </c>
      <c r="DW24" t="s">
        <v>262</v>
      </c>
      <c r="DX24">
        <v>100</v>
      </c>
      <c r="DY24">
        <v>100</v>
      </c>
      <c r="DZ24">
        <v>-3.2389999999999999</v>
      </c>
      <c r="EA24">
        <v>0.48899999999999999</v>
      </c>
      <c r="EB24">
        <v>2</v>
      </c>
      <c r="EC24">
        <v>507.64299999999997</v>
      </c>
      <c r="ED24">
        <v>452.60599999999999</v>
      </c>
      <c r="EE24">
        <v>28.876200000000001</v>
      </c>
      <c r="EF24">
        <v>26.7044</v>
      </c>
      <c r="EG24">
        <v>30.0015</v>
      </c>
      <c r="EH24">
        <v>26.339600000000001</v>
      </c>
      <c r="EI24">
        <v>26.2392</v>
      </c>
      <c r="EJ24">
        <v>19.879899999999999</v>
      </c>
      <c r="EK24">
        <v>28.6861</v>
      </c>
      <c r="EL24">
        <v>52.772300000000001</v>
      </c>
      <c r="EM24">
        <v>28.8809</v>
      </c>
      <c r="EN24">
        <v>403.03</v>
      </c>
      <c r="EO24">
        <v>15.408899999999999</v>
      </c>
      <c r="EP24">
        <v>100.532</v>
      </c>
      <c r="EQ24">
        <v>90.082999999999998</v>
      </c>
    </row>
    <row r="25" spans="1:147" x14ac:dyDescent="0.3">
      <c r="A25">
        <v>9</v>
      </c>
      <c r="B25">
        <v>1685088657.5</v>
      </c>
      <c r="C25">
        <v>480</v>
      </c>
      <c r="D25" t="s">
        <v>278</v>
      </c>
      <c r="E25" t="s">
        <v>279</v>
      </c>
      <c r="F25">
        <v>1685088649.50968</v>
      </c>
      <c r="G25">
        <f t="shared" si="0"/>
        <v>6.1739525132563687E-3</v>
      </c>
      <c r="H25">
        <f t="shared" si="1"/>
        <v>20.26783792339095</v>
      </c>
      <c r="I25">
        <f t="shared" si="2"/>
        <v>399.96187096774202</v>
      </c>
      <c r="J25">
        <f t="shared" si="3"/>
        <v>263.08912951557249</v>
      </c>
      <c r="K25">
        <f t="shared" si="4"/>
        <v>25.301416108925242</v>
      </c>
      <c r="L25">
        <f t="shared" si="5"/>
        <v>38.464537640503764</v>
      </c>
      <c r="M25">
        <f t="shared" si="6"/>
        <v>0.27076915000992458</v>
      </c>
      <c r="N25">
        <f t="shared" si="7"/>
        <v>3.3777171468036791</v>
      </c>
      <c r="O25">
        <f t="shared" si="8"/>
        <v>0.25926256233252309</v>
      </c>
      <c r="P25">
        <f t="shared" si="9"/>
        <v>0.16303217413537674</v>
      </c>
      <c r="Q25">
        <f t="shared" si="10"/>
        <v>161.84624339578554</v>
      </c>
      <c r="R25">
        <f t="shared" si="11"/>
        <v>27.998686198923366</v>
      </c>
      <c r="S25">
        <f t="shared" si="12"/>
        <v>27.995387096774198</v>
      </c>
      <c r="T25">
        <f t="shared" si="13"/>
        <v>3.7938193045495314</v>
      </c>
      <c r="U25">
        <f t="shared" si="14"/>
        <v>39.963167461162641</v>
      </c>
      <c r="V25">
        <f t="shared" si="15"/>
        <v>1.5674974345097141</v>
      </c>
      <c r="W25">
        <f t="shared" si="16"/>
        <v>3.9223553439127499</v>
      </c>
      <c r="X25">
        <f t="shared" si="17"/>
        <v>2.2263218700398175</v>
      </c>
      <c r="Y25">
        <f t="shared" si="18"/>
        <v>-272.27130583460587</v>
      </c>
      <c r="Z25">
        <f t="shared" si="19"/>
        <v>104.29601253104128</v>
      </c>
      <c r="AA25">
        <f t="shared" si="20"/>
        <v>6.749545620145339</v>
      </c>
      <c r="AB25">
        <f t="shared" si="21"/>
        <v>0.6204957123662922</v>
      </c>
      <c r="AC25">
        <v>-3.9844384686395097E-2</v>
      </c>
      <c r="AD25">
        <v>4.47288123702883E-2</v>
      </c>
      <c r="AE25">
        <v>3.3657768614452102</v>
      </c>
      <c r="AF25">
        <v>0</v>
      </c>
      <c r="AG25">
        <v>0</v>
      </c>
      <c r="AH25">
        <f t="shared" si="22"/>
        <v>1</v>
      </c>
      <c r="AI25">
        <f t="shared" si="23"/>
        <v>0</v>
      </c>
      <c r="AJ25">
        <f t="shared" si="24"/>
        <v>50541.210407305291</v>
      </c>
      <c r="AK25">
        <v>0</v>
      </c>
      <c r="AL25">
        <v>0</v>
      </c>
      <c r="AM25">
        <v>0</v>
      </c>
      <c r="AN25">
        <f t="shared" si="25"/>
        <v>0</v>
      </c>
      <c r="AO25" t="e">
        <f t="shared" si="26"/>
        <v>#DIV/0!</v>
      </c>
      <c r="AP25">
        <v>-1</v>
      </c>
      <c r="AQ25" t="s">
        <v>280</v>
      </c>
      <c r="AR25">
        <v>2.1799692307692302</v>
      </c>
      <c r="AS25">
        <v>2.1413000000000002</v>
      </c>
      <c r="AT25">
        <f t="shared" si="27"/>
        <v>-1.8058763727282434E-2</v>
      </c>
      <c r="AU25">
        <v>0.5</v>
      </c>
      <c r="AV25">
        <f t="shared" si="28"/>
        <v>841.19398672265072</v>
      </c>
      <c r="AW25">
        <f t="shared" si="29"/>
        <v>20.26783792339095</v>
      </c>
      <c r="AX25">
        <f t="shared" si="30"/>
        <v>-7.5954617275175531</v>
      </c>
      <c r="AY25">
        <f t="shared" si="31"/>
        <v>1</v>
      </c>
      <c r="AZ25">
        <f t="shared" si="32"/>
        <v>2.5282917209444044E-2</v>
      </c>
      <c r="BA25">
        <f t="shared" si="33"/>
        <v>-1</v>
      </c>
      <c r="BB25" t="s">
        <v>252</v>
      </c>
      <c r="BC25">
        <v>0</v>
      </c>
      <c r="BD25">
        <f t="shared" si="34"/>
        <v>2.1413000000000002</v>
      </c>
      <c r="BE25">
        <f t="shared" si="35"/>
        <v>-1.8058763727282497E-2</v>
      </c>
      <c r="BF25" t="e">
        <f t="shared" si="36"/>
        <v>#DIV/0!</v>
      </c>
      <c r="BG25">
        <f t="shared" si="37"/>
        <v>-1.8058763727282497E-2</v>
      </c>
      <c r="BH25" t="e">
        <f t="shared" si="38"/>
        <v>#DIV/0!</v>
      </c>
      <c r="BI25">
        <f t="shared" si="39"/>
        <v>999.99248387096804</v>
      </c>
      <c r="BJ25">
        <f t="shared" si="40"/>
        <v>841.19398672265072</v>
      </c>
      <c r="BK25">
        <f t="shared" si="41"/>
        <v>0.84120030929271705</v>
      </c>
      <c r="BL25">
        <f t="shared" si="42"/>
        <v>0.19240061858543422</v>
      </c>
      <c r="BM25">
        <v>0.68530088305721104</v>
      </c>
      <c r="BN25">
        <v>0.5</v>
      </c>
      <c r="BO25" t="s">
        <v>253</v>
      </c>
      <c r="BP25">
        <v>1685088649.50968</v>
      </c>
      <c r="BQ25">
        <v>399.96187096774202</v>
      </c>
      <c r="BR25">
        <v>403.07819354838699</v>
      </c>
      <c r="BS25">
        <v>16.2991483870968</v>
      </c>
      <c r="BT25">
        <v>15.4667483870968</v>
      </c>
      <c r="BU25">
        <v>500.00638709677401</v>
      </c>
      <c r="BV25">
        <v>95.970577419354797</v>
      </c>
      <c r="BW25">
        <v>0.19993390322580601</v>
      </c>
      <c r="BX25">
        <v>28.568129032258099</v>
      </c>
      <c r="BY25">
        <v>27.995387096774198</v>
      </c>
      <c r="BZ25">
        <v>999.9</v>
      </c>
      <c r="CA25">
        <v>10012.0967741935</v>
      </c>
      <c r="CB25">
        <v>0</v>
      </c>
      <c r="CC25">
        <v>75.459903225806499</v>
      </c>
      <c r="CD25">
        <v>999.99248387096804</v>
      </c>
      <c r="CE25">
        <v>0.959986064516129</v>
      </c>
      <c r="CF25">
        <v>4.0014387096774198E-2</v>
      </c>
      <c r="CG25">
        <v>0</v>
      </c>
      <c r="CH25">
        <v>2.1708709677419402</v>
      </c>
      <c r="CI25">
        <v>0</v>
      </c>
      <c r="CJ25">
        <v>1182.26774193548</v>
      </c>
      <c r="CK25">
        <v>8120.7680645161299</v>
      </c>
      <c r="CL25">
        <v>35.517935483871</v>
      </c>
      <c r="CM25">
        <v>38.655000000000001</v>
      </c>
      <c r="CN25">
        <v>36.568354838709702</v>
      </c>
      <c r="CO25">
        <v>37.911032258064502</v>
      </c>
      <c r="CP25">
        <v>35.993741935483897</v>
      </c>
      <c r="CQ25">
        <v>959.98225806451603</v>
      </c>
      <c r="CR25">
        <v>40.01</v>
      </c>
      <c r="CS25">
        <v>0</v>
      </c>
      <c r="CT25">
        <v>59.400000095367403</v>
      </c>
      <c r="CU25">
        <v>2.1799692307692302</v>
      </c>
      <c r="CV25">
        <v>0.43727863300381598</v>
      </c>
      <c r="CW25">
        <v>9.8738461673205205</v>
      </c>
      <c r="CX25">
        <v>1182.35884615385</v>
      </c>
      <c r="CY25">
        <v>15</v>
      </c>
      <c r="CZ25">
        <v>1685088038</v>
      </c>
      <c r="DA25" t="s">
        <v>254</v>
      </c>
      <c r="DB25">
        <v>1</v>
      </c>
      <c r="DC25">
        <v>-3.2389999999999999</v>
      </c>
      <c r="DD25">
        <v>0.48899999999999999</v>
      </c>
      <c r="DE25">
        <v>403</v>
      </c>
      <c r="DF25">
        <v>16</v>
      </c>
      <c r="DG25">
        <v>1.65</v>
      </c>
      <c r="DH25">
        <v>0.54</v>
      </c>
      <c r="DI25">
        <v>-3.07677461538462</v>
      </c>
      <c r="DJ25">
        <v>-0.32733732265578602</v>
      </c>
      <c r="DK25">
        <v>0.15501413964615199</v>
      </c>
      <c r="DL25">
        <v>1</v>
      </c>
      <c r="DM25">
        <v>2.17529069767442</v>
      </c>
      <c r="DN25">
        <v>-1.2108439543954999E-2</v>
      </c>
      <c r="DO25">
        <v>0.190400119471764</v>
      </c>
      <c r="DP25">
        <v>1</v>
      </c>
      <c r="DQ25">
        <v>0.83858451923076904</v>
      </c>
      <c r="DR25">
        <v>-6.5421894119962298E-2</v>
      </c>
      <c r="DS25">
        <v>9.2315086180436694E-3</v>
      </c>
      <c r="DT25">
        <v>1</v>
      </c>
      <c r="DU25">
        <v>3</v>
      </c>
      <c r="DV25">
        <v>3</v>
      </c>
      <c r="DW25" t="s">
        <v>255</v>
      </c>
      <c r="DX25">
        <v>100</v>
      </c>
      <c r="DY25">
        <v>100</v>
      </c>
      <c r="DZ25">
        <v>-3.2389999999999999</v>
      </c>
      <c r="EA25">
        <v>0.48899999999999999</v>
      </c>
      <c r="EB25">
        <v>2</v>
      </c>
      <c r="EC25">
        <v>507.79700000000003</v>
      </c>
      <c r="ED25">
        <v>452.233</v>
      </c>
      <c r="EE25">
        <v>28.824100000000001</v>
      </c>
      <c r="EF25">
        <v>26.912500000000001</v>
      </c>
      <c r="EG25">
        <v>30.001300000000001</v>
      </c>
      <c r="EH25">
        <v>26.588200000000001</v>
      </c>
      <c r="EI25">
        <v>26.500699999999998</v>
      </c>
      <c r="EJ25">
        <v>19.897400000000001</v>
      </c>
      <c r="EK25">
        <v>28.964300000000001</v>
      </c>
      <c r="EL25">
        <v>52.772300000000001</v>
      </c>
      <c r="EM25">
        <v>28.817799999999998</v>
      </c>
      <c r="EN25">
        <v>403.13900000000001</v>
      </c>
      <c r="EO25">
        <v>15.424899999999999</v>
      </c>
      <c r="EP25">
        <v>100.515</v>
      </c>
      <c r="EQ25">
        <v>90.069800000000001</v>
      </c>
    </row>
    <row r="26" spans="1:147" x14ac:dyDescent="0.3">
      <c r="A26">
        <v>10</v>
      </c>
      <c r="B26">
        <v>1685088717.5999999</v>
      </c>
      <c r="C26">
        <v>540.09999990463302</v>
      </c>
      <c r="D26" t="s">
        <v>281</v>
      </c>
      <c r="E26" t="s">
        <v>282</v>
      </c>
      <c r="F26">
        <v>1685088709.55161</v>
      </c>
      <c r="G26">
        <f t="shared" si="0"/>
        <v>6.4169361412996142E-3</v>
      </c>
      <c r="H26">
        <f t="shared" si="1"/>
        <v>20.972968586182006</v>
      </c>
      <c r="I26">
        <f t="shared" si="2"/>
        <v>399.94151612903198</v>
      </c>
      <c r="J26">
        <f t="shared" si="3"/>
        <v>263.78668754948234</v>
      </c>
      <c r="K26">
        <f t="shared" si="4"/>
        <v>25.347054389618844</v>
      </c>
      <c r="L26">
        <f t="shared" si="5"/>
        <v>38.430064292336915</v>
      </c>
      <c r="M26">
        <f t="shared" si="6"/>
        <v>0.28226491472953874</v>
      </c>
      <c r="N26">
        <f t="shared" si="7"/>
        <v>3.3711945533576513</v>
      </c>
      <c r="O26">
        <f t="shared" si="8"/>
        <v>0.26976174860528984</v>
      </c>
      <c r="P26">
        <f t="shared" si="9"/>
        <v>0.16967829621831174</v>
      </c>
      <c r="Q26">
        <f t="shared" si="10"/>
        <v>161.84548814583547</v>
      </c>
      <c r="R26">
        <f t="shared" si="11"/>
        <v>27.992511360561089</v>
      </c>
      <c r="S26">
        <f t="shared" si="12"/>
        <v>27.978883870967699</v>
      </c>
      <c r="T26">
        <f t="shared" si="13"/>
        <v>3.7901707479843867</v>
      </c>
      <c r="U26">
        <f t="shared" si="14"/>
        <v>39.864422813908035</v>
      </c>
      <c r="V26">
        <f t="shared" si="15"/>
        <v>1.5681870643676052</v>
      </c>
      <c r="W26">
        <f t="shared" si="16"/>
        <v>3.9338010026837535</v>
      </c>
      <c r="X26">
        <f t="shared" si="17"/>
        <v>2.2219836836167817</v>
      </c>
      <c r="Y26">
        <f t="shared" si="18"/>
        <v>-282.98688383131298</v>
      </c>
      <c r="Z26">
        <f t="shared" si="19"/>
        <v>116.21836363270282</v>
      </c>
      <c r="AA26">
        <f t="shared" si="20"/>
        <v>7.536921856104339</v>
      </c>
      <c r="AB26">
        <f t="shared" si="21"/>
        <v>2.6138898033296414</v>
      </c>
      <c r="AC26">
        <v>-3.9747723177875498E-2</v>
      </c>
      <c r="AD26">
        <v>4.4620301358961799E-2</v>
      </c>
      <c r="AE26">
        <v>3.3592832348411599</v>
      </c>
      <c r="AF26">
        <v>0</v>
      </c>
      <c r="AG26">
        <v>0</v>
      </c>
      <c r="AH26">
        <f t="shared" si="22"/>
        <v>1</v>
      </c>
      <c r="AI26">
        <f t="shared" si="23"/>
        <v>0</v>
      </c>
      <c r="AJ26">
        <f t="shared" si="24"/>
        <v>50413.470214964931</v>
      </c>
      <c r="AK26">
        <v>0</v>
      </c>
      <c r="AL26">
        <v>0</v>
      </c>
      <c r="AM26">
        <v>0</v>
      </c>
      <c r="AN26">
        <f t="shared" si="25"/>
        <v>0</v>
      </c>
      <c r="AO26" t="e">
        <f t="shared" si="26"/>
        <v>#DIV/0!</v>
      </c>
      <c r="AP26">
        <v>-1</v>
      </c>
      <c r="AQ26" t="s">
        <v>283</v>
      </c>
      <c r="AR26">
        <v>2.17318846153846</v>
      </c>
      <c r="AS26">
        <v>1.34</v>
      </c>
      <c r="AT26">
        <f t="shared" si="27"/>
        <v>-0.6217824339839253</v>
      </c>
      <c r="AU26">
        <v>0.5</v>
      </c>
      <c r="AV26">
        <f t="shared" si="28"/>
        <v>841.18985821886156</v>
      </c>
      <c r="AW26">
        <f t="shared" si="29"/>
        <v>20.972968586182006</v>
      </c>
      <c r="AX26">
        <f t="shared" si="30"/>
        <v>-261.51853874295841</v>
      </c>
      <c r="AY26">
        <f t="shared" si="31"/>
        <v>1</v>
      </c>
      <c r="AZ26">
        <f t="shared" si="32"/>
        <v>2.6121295176700834E-2</v>
      </c>
      <c r="BA26">
        <f t="shared" si="33"/>
        <v>-1</v>
      </c>
      <c r="BB26" t="s">
        <v>252</v>
      </c>
      <c r="BC26">
        <v>0</v>
      </c>
      <c r="BD26">
        <f t="shared" si="34"/>
        <v>1.34</v>
      </c>
      <c r="BE26">
        <f t="shared" si="35"/>
        <v>-0.6217824339839253</v>
      </c>
      <c r="BF26" t="e">
        <f t="shared" si="36"/>
        <v>#DIV/0!</v>
      </c>
      <c r="BG26">
        <f t="shared" si="37"/>
        <v>-0.6217824339839253</v>
      </c>
      <c r="BH26" t="e">
        <f t="shared" si="38"/>
        <v>#DIV/0!</v>
      </c>
      <c r="BI26">
        <f t="shared" si="39"/>
        <v>999.98754838709704</v>
      </c>
      <c r="BJ26">
        <f t="shared" si="40"/>
        <v>841.18985821886156</v>
      </c>
      <c r="BK26">
        <f t="shared" si="41"/>
        <v>0.841200332519776</v>
      </c>
      <c r="BL26">
        <f t="shared" si="42"/>
        <v>0.19240066503955205</v>
      </c>
      <c r="BM26">
        <v>0.68530088305721104</v>
      </c>
      <c r="BN26">
        <v>0.5</v>
      </c>
      <c r="BO26" t="s">
        <v>253</v>
      </c>
      <c r="BP26">
        <v>1685088709.55161</v>
      </c>
      <c r="BQ26">
        <v>399.94151612903198</v>
      </c>
      <c r="BR26">
        <v>403.16767741935502</v>
      </c>
      <c r="BS26">
        <v>16.3201161290323</v>
      </c>
      <c r="BT26">
        <v>15.4550032258065</v>
      </c>
      <c r="BU26">
        <v>500.02303225806497</v>
      </c>
      <c r="BV26">
        <v>95.889138709677397</v>
      </c>
      <c r="BW26">
        <v>0.20007119354838701</v>
      </c>
      <c r="BX26">
        <v>28.618332258064498</v>
      </c>
      <c r="BY26">
        <v>27.978883870967699</v>
      </c>
      <c r="BZ26">
        <v>999.9</v>
      </c>
      <c r="CA26">
        <v>9996.2903225806494</v>
      </c>
      <c r="CB26">
        <v>0</v>
      </c>
      <c r="CC26">
        <v>75.399500000000003</v>
      </c>
      <c r="CD26">
        <v>999.98754838709704</v>
      </c>
      <c r="CE26">
        <v>0.95999083870967705</v>
      </c>
      <c r="CF26">
        <v>4.0009480645161299E-2</v>
      </c>
      <c r="CG26">
        <v>0</v>
      </c>
      <c r="CH26">
        <v>2.1883580645161298</v>
      </c>
      <c r="CI26">
        <v>0</v>
      </c>
      <c r="CJ26">
        <v>1183.2187096774201</v>
      </c>
      <c r="CK26">
        <v>8120.7361290322597</v>
      </c>
      <c r="CL26">
        <v>36.092516129032298</v>
      </c>
      <c r="CM26">
        <v>39.150967741935503</v>
      </c>
      <c r="CN26">
        <v>37.1549032258064</v>
      </c>
      <c r="CO26">
        <v>38.372774193548402</v>
      </c>
      <c r="CP26">
        <v>36.517838709677399</v>
      </c>
      <c r="CQ26">
        <v>959.97838709677399</v>
      </c>
      <c r="CR26">
        <v>40.010645161290299</v>
      </c>
      <c r="CS26">
        <v>0</v>
      </c>
      <c r="CT26">
        <v>59.400000095367403</v>
      </c>
      <c r="CU26">
        <v>2.17318846153846</v>
      </c>
      <c r="CV26">
        <v>0.29689230425978702</v>
      </c>
      <c r="CW26">
        <v>6.8635897455861503</v>
      </c>
      <c r="CX26">
        <v>1183.3084615384601</v>
      </c>
      <c r="CY26">
        <v>15</v>
      </c>
      <c r="CZ26">
        <v>1685088038</v>
      </c>
      <c r="DA26" t="s">
        <v>254</v>
      </c>
      <c r="DB26">
        <v>1</v>
      </c>
      <c r="DC26">
        <v>-3.2389999999999999</v>
      </c>
      <c r="DD26">
        <v>0.48899999999999999</v>
      </c>
      <c r="DE26">
        <v>403</v>
      </c>
      <c r="DF26">
        <v>16</v>
      </c>
      <c r="DG26">
        <v>1.65</v>
      </c>
      <c r="DH26">
        <v>0.54</v>
      </c>
      <c r="DI26">
        <v>-3.1085755769230801</v>
      </c>
      <c r="DJ26">
        <v>-0.84094901589930204</v>
      </c>
      <c r="DK26">
        <v>0.21081513684901099</v>
      </c>
      <c r="DL26">
        <v>0</v>
      </c>
      <c r="DM26">
        <v>2.1833348837209301</v>
      </c>
      <c r="DN26">
        <v>0.19826553844040801</v>
      </c>
      <c r="DO26">
        <v>0.18873796636055201</v>
      </c>
      <c r="DP26">
        <v>1</v>
      </c>
      <c r="DQ26">
        <v>0.87505682692307696</v>
      </c>
      <c r="DR26">
        <v>-9.7381658639811505E-2</v>
      </c>
      <c r="DS26">
        <v>1.32345079355814E-2</v>
      </c>
      <c r="DT26">
        <v>1</v>
      </c>
      <c r="DU26">
        <v>2</v>
      </c>
      <c r="DV26">
        <v>3</v>
      </c>
      <c r="DW26" t="s">
        <v>262</v>
      </c>
      <c r="DX26">
        <v>100</v>
      </c>
      <c r="DY26">
        <v>100</v>
      </c>
      <c r="DZ26">
        <v>-3.2389999999999999</v>
      </c>
      <c r="EA26">
        <v>0.48899999999999999</v>
      </c>
      <c r="EB26">
        <v>2</v>
      </c>
      <c r="EC26">
        <v>508.40899999999999</v>
      </c>
      <c r="ED26">
        <v>450.50200000000001</v>
      </c>
      <c r="EE26">
        <v>28.8276</v>
      </c>
      <c r="EF26">
        <v>27.105</v>
      </c>
      <c r="EG26">
        <v>30.001200000000001</v>
      </c>
      <c r="EH26">
        <v>26.820599999999999</v>
      </c>
      <c r="EI26">
        <v>26.740500000000001</v>
      </c>
      <c r="EJ26">
        <v>19.9011</v>
      </c>
      <c r="EK26">
        <v>29.518899999999999</v>
      </c>
      <c r="EL26">
        <v>52.772300000000001</v>
      </c>
      <c r="EM26">
        <v>28.8322</v>
      </c>
      <c r="EN26">
        <v>403.02600000000001</v>
      </c>
      <c r="EO26">
        <v>15.4152</v>
      </c>
      <c r="EP26">
        <v>100.497</v>
      </c>
      <c r="EQ26">
        <v>90.057100000000005</v>
      </c>
    </row>
    <row r="27" spans="1:147" x14ac:dyDescent="0.3">
      <c r="A27">
        <v>11</v>
      </c>
      <c r="B27">
        <v>1685088778.0999999</v>
      </c>
      <c r="C27">
        <v>600.59999990463302</v>
      </c>
      <c r="D27" t="s">
        <v>284</v>
      </c>
      <c r="E27" t="s">
        <v>285</v>
      </c>
      <c r="F27">
        <v>1685088770.0483899</v>
      </c>
      <c r="G27">
        <f t="shared" si="0"/>
        <v>6.3808667296443534E-3</v>
      </c>
      <c r="H27">
        <f t="shared" si="1"/>
        <v>20.595827641329898</v>
      </c>
      <c r="I27">
        <f t="shared" si="2"/>
        <v>400.00303225806499</v>
      </c>
      <c r="J27">
        <f t="shared" si="3"/>
        <v>265.75943504515067</v>
      </c>
      <c r="K27">
        <f t="shared" si="4"/>
        <v>25.537046811322213</v>
      </c>
      <c r="L27">
        <f t="shared" si="5"/>
        <v>38.436626559315179</v>
      </c>
      <c r="M27">
        <f t="shared" si="6"/>
        <v>0.28150204430082759</v>
      </c>
      <c r="N27">
        <f t="shared" si="7"/>
        <v>3.3747060745489943</v>
      </c>
      <c r="O27">
        <f t="shared" si="8"/>
        <v>0.26907709785064193</v>
      </c>
      <c r="P27">
        <f t="shared" si="9"/>
        <v>0.16924381424334134</v>
      </c>
      <c r="Q27">
        <f t="shared" si="10"/>
        <v>161.84624075819403</v>
      </c>
      <c r="R27">
        <f t="shared" si="11"/>
        <v>28.059583698673428</v>
      </c>
      <c r="S27">
        <f t="shared" si="12"/>
        <v>27.996367741935501</v>
      </c>
      <c r="T27">
        <f t="shared" si="13"/>
        <v>3.7940362033901747</v>
      </c>
      <c r="U27">
        <f t="shared" si="14"/>
        <v>40.005359118715241</v>
      </c>
      <c r="V27">
        <f t="shared" si="15"/>
        <v>1.5790564007376751</v>
      </c>
      <c r="W27">
        <f t="shared" si="16"/>
        <v>3.9471121757758789</v>
      </c>
      <c r="X27">
        <f t="shared" si="17"/>
        <v>2.2149798026524996</v>
      </c>
      <c r="Y27">
        <f t="shared" si="18"/>
        <v>-281.39622277731598</v>
      </c>
      <c r="Z27">
        <f t="shared" si="19"/>
        <v>123.75189139457366</v>
      </c>
      <c r="AA27">
        <f t="shared" si="20"/>
        <v>8.0201540768867847</v>
      </c>
      <c r="AB27">
        <f t="shared" si="21"/>
        <v>12.222063452338503</v>
      </c>
      <c r="AC27">
        <v>-3.9799752590376401E-2</v>
      </c>
      <c r="AD27">
        <v>4.4678708932520801E-2</v>
      </c>
      <c r="AE27">
        <v>3.36277916422359</v>
      </c>
      <c r="AF27">
        <v>0</v>
      </c>
      <c r="AG27">
        <v>0</v>
      </c>
      <c r="AH27">
        <f t="shared" si="22"/>
        <v>1</v>
      </c>
      <c r="AI27">
        <f t="shared" si="23"/>
        <v>0</v>
      </c>
      <c r="AJ27">
        <f t="shared" si="24"/>
        <v>50467.052868873507</v>
      </c>
      <c r="AK27">
        <v>0</v>
      </c>
      <c r="AL27">
        <v>0</v>
      </c>
      <c r="AM27">
        <v>0</v>
      </c>
      <c r="AN27">
        <f t="shared" si="25"/>
        <v>0</v>
      </c>
      <c r="AO27" t="e">
        <f t="shared" si="26"/>
        <v>#DIV/0!</v>
      </c>
      <c r="AP27">
        <v>-1</v>
      </c>
      <c r="AQ27" t="s">
        <v>286</v>
      </c>
      <c r="AR27">
        <v>2.19688461538462</v>
      </c>
      <c r="AS27">
        <v>1.3824000000000001</v>
      </c>
      <c r="AT27">
        <f t="shared" si="27"/>
        <v>-0.58918157941595761</v>
      </c>
      <c r="AU27">
        <v>0.5</v>
      </c>
      <c r="AV27">
        <f t="shared" si="28"/>
        <v>841.19654214194645</v>
      </c>
      <c r="AW27">
        <f t="shared" si="29"/>
        <v>20.595827641329898</v>
      </c>
      <c r="AX27">
        <f t="shared" si="30"/>
        <v>-247.80875364921707</v>
      </c>
      <c r="AY27">
        <f t="shared" si="31"/>
        <v>1</v>
      </c>
      <c r="AZ27">
        <f t="shared" si="32"/>
        <v>2.5672748946804089E-2</v>
      </c>
      <c r="BA27">
        <f t="shared" si="33"/>
        <v>-1</v>
      </c>
      <c r="BB27" t="s">
        <v>252</v>
      </c>
      <c r="BC27">
        <v>0</v>
      </c>
      <c r="BD27">
        <f t="shared" si="34"/>
        <v>1.3824000000000001</v>
      </c>
      <c r="BE27">
        <f t="shared" si="35"/>
        <v>-0.58918157941595761</v>
      </c>
      <c r="BF27" t="e">
        <f t="shared" si="36"/>
        <v>#DIV/0!</v>
      </c>
      <c r="BG27">
        <f t="shared" si="37"/>
        <v>-0.58918157941595761</v>
      </c>
      <c r="BH27" t="e">
        <f t="shared" si="38"/>
        <v>#DIV/0!</v>
      </c>
      <c r="BI27">
        <f t="shared" si="39"/>
        <v>999.99587096774201</v>
      </c>
      <c r="BJ27">
        <f t="shared" si="40"/>
        <v>841.19654214194645</v>
      </c>
      <c r="BK27">
        <f t="shared" si="41"/>
        <v>0.84120001548394585</v>
      </c>
      <c r="BL27">
        <f t="shared" si="42"/>
        <v>0.19240003096789182</v>
      </c>
      <c r="BM27">
        <v>0.68530088305721104</v>
      </c>
      <c r="BN27">
        <v>0.5</v>
      </c>
      <c r="BO27" t="s">
        <v>253</v>
      </c>
      <c r="BP27">
        <v>1685088770.0483899</v>
      </c>
      <c r="BQ27">
        <v>400.00303225806499</v>
      </c>
      <c r="BR27">
        <v>403.175677419355</v>
      </c>
      <c r="BS27">
        <v>16.432954838709701</v>
      </c>
      <c r="BT27">
        <v>15.5727774193548</v>
      </c>
      <c r="BU27">
        <v>500.00793548387099</v>
      </c>
      <c r="BV27">
        <v>95.890880645161303</v>
      </c>
      <c r="BW27">
        <v>0.199957322580645</v>
      </c>
      <c r="BX27">
        <v>28.676558064516101</v>
      </c>
      <c r="BY27">
        <v>27.996367741935501</v>
      </c>
      <c r="BZ27">
        <v>999.9</v>
      </c>
      <c r="CA27">
        <v>10009.1935483871</v>
      </c>
      <c r="CB27">
        <v>0</v>
      </c>
      <c r="CC27">
        <v>75.449548387096797</v>
      </c>
      <c r="CD27">
        <v>999.99587096774201</v>
      </c>
      <c r="CE27">
        <v>0.95999722580645197</v>
      </c>
      <c r="CF27">
        <v>4.0002687096774202E-2</v>
      </c>
      <c r="CG27">
        <v>0</v>
      </c>
      <c r="CH27">
        <v>2.1997258064516099</v>
      </c>
      <c r="CI27">
        <v>0</v>
      </c>
      <c r="CJ27">
        <v>1182.5964516129</v>
      </c>
      <c r="CK27">
        <v>8120.8122580645204</v>
      </c>
      <c r="CL27">
        <v>36.646935483870998</v>
      </c>
      <c r="CM27">
        <v>39.634870967741897</v>
      </c>
      <c r="CN27">
        <v>37.701354838709698</v>
      </c>
      <c r="CO27">
        <v>38.842483870967698</v>
      </c>
      <c r="CP27">
        <v>37.013870967741902</v>
      </c>
      <c r="CQ27">
        <v>959.99483870967697</v>
      </c>
      <c r="CR27">
        <v>40.000322580645197</v>
      </c>
      <c r="CS27">
        <v>0</v>
      </c>
      <c r="CT27">
        <v>59.799999952316298</v>
      </c>
      <c r="CU27">
        <v>2.19688461538462</v>
      </c>
      <c r="CV27">
        <v>0.45638290601045201</v>
      </c>
      <c r="CW27">
        <v>9.9791453007878292</v>
      </c>
      <c r="CX27">
        <v>1182.64115384615</v>
      </c>
      <c r="CY27">
        <v>15</v>
      </c>
      <c r="CZ27">
        <v>1685088038</v>
      </c>
      <c r="DA27" t="s">
        <v>254</v>
      </c>
      <c r="DB27">
        <v>1</v>
      </c>
      <c r="DC27">
        <v>-3.2389999999999999</v>
      </c>
      <c r="DD27">
        <v>0.48899999999999999</v>
      </c>
      <c r="DE27">
        <v>403</v>
      </c>
      <c r="DF27">
        <v>16</v>
      </c>
      <c r="DG27">
        <v>1.65</v>
      </c>
      <c r="DH27">
        <v>0.54</v>
      </c>
      <c r="DI27">
        <v>-3.1676655769230799</v>
      </c>
      <c r="DJ27">
        <v>-4.40786145578091E-2</v>
      </c>
      <c r="DK27">
        <v>9.1472858887916605E-2</v>
      </c>
      <c r="DL27">
        <v>1</v>
      </c>
      <c r="DM27">
        <v>2.19574651162791</v>
      </c>
      <c r="DN27">
        <v>-1.9825627866203701E-2</v>
      </c>
      <c r="DO27">
        <v>0.13016810481484001</v>
      </c>
      <c r="DP27">
        <v>1</v>
      </c>
      <c r="DQ27">
        <v>0.85897657692307705</v>
      </c>
      <c r="DR27">
        <v>1.43178704315038E-2</v>
      </c>
      <c r="DS27">
        <v>3.31411149101113E-3</v>
      </c>
      <c r="DT27">
        <v>1</v>
      </c>
      <c r="DU27">
        <v>3</v>
      </c>
      <c r="DV27">
        <v>3</v>
      </c>
      <c r="DW27" t="s">
        <v>255</v>
      </c>
      <c r="DX27">
        <v>100</v>
      </c>
      <c r="DY27">
        <v>100</v>
      </c>
      <c r="DZ27">
        <v>-3.2389999999999999</v>
      </c>
      <c r="EA27">
        <v>0.48899999999999999</v>
      </c>
      <c r="EB27">
        <v>2</v>
      </c>
      <c r="EC27">
        <v>509.25099999999998</v>
      </c>
      <c r="ED27">
        <v>450.077</v>
      </c>
      <c r="EE27">
        <v>28.819700000000001</v>
      </c>
      <c r="EF27">
        <v>27.282800000000002</v>
      </c>
      <c r="EG27">
        <v>30.001100000000001</v>
      </c>
      <c r="EH27">
        <v>27.036100000000001</v>
      </c>
      <c r="EI27">
        <v>26.967400000000001</v>
      </c>
      <c r="EJ27">
        <v>19.9114</v>
      </c>
      <c r="EK27">
        <v>29.236599999999999</v>
      </c>
      <c r="EL27">
        <v>52.772300000000001</v>
      </c>
      <c r="EM27">
        <v>28.817</v>
      </c>
      <c r="EN27">
        <v>403.11200000000002</v>
      </c>
      <c r="EO27">
        <v>15.536</v>
      </c>
      <c r="EP27">
        <v>100.483</v>
      </c>
      <c r="EQ27">
        <v>90.048000000000002</v>
      </c>
    </row>
    <row r="28" spans="1:147" x14ac:dyDescent="0.3">
      <c r="A28">
        <v>12</v>
      </c>
      <c r="B28">
        <v>1685088838</v>
      </c>
      <c r="C28">
        <v>660.5</v>
      </c>
      <c r="D28" t="s">
        <v>287</v>
      </c>
      <c r="E28" t="s">
        <v>288</v>
      </c>
      <c r="F28">
        <v>1685088830.0483899</v>
      </c>
      <c r="G28">
        <f t="shared" si="0"/>
        <v>6.5878397838573912E-3</v>
      </c>
      <c r="H28">
        <f t="shared" si="1"/>
        <v>20.506672900950655</v>
      </c>
      <c r="I28">
        <f t="shared" si="2"/>
        <v>399.99332258064499</v>
      </c>
      <c r="J28">
        <f t="shared" si="3"/>
        <v>270.38300209801366</v>
      </c>
      <c r="K28">
        <f t="shared" si="4"/>
        <v>25.979573865050046</v>
      </c>
      <c r="L28">
        <f t="shared" si="5"/>
        <v>38.433096714207231</v>
      </c>
      <c r="M28">
        <f t="shared" si="6"/>
        <v>0.29191391719943866</v>
      </c>
      <c r="N28">
        <f t="shared" si="7"/>
        <v>3.373312099556466</v>
      </c>
      <c r="O28">
        <f t="shared" si="8"/>
        <v>0.27857101645779331</v>
      </c>
      <c r="P28">
        <f t="shared" si="9"/>
        <v>0.17525486186056988</v>
      </c>
      <c r="Q28">
        <f t="shared" si="10"/>
        <v>161.84829923120449</v>
      </c>
      <c r="R28">
        <f t="shared" si="11"/>
        <v>28.052670235411121</v>
      </c>
      <c r="S28">
        <f t="shared" si="12"/>
        <v>27.997461290322601</v>
      </c>
      <c r="T28">
        <f t="shared" si="13"/>
        <v>3.794278086895615</v>
      </c>
      <c r="U28">
        <f t="shared" si="14"/>
        <v>40.07765622766204</v>
      </c>
      <c r="V28">
        <f t="shared" si="15"/>
        <v>1.5856229276030562</v>
      </c>
      <c r="W28">
        <f t="shared" si="16"/>
        <v>3.9563763873712801</v>
      </c>
      <c r="X28">
        <f t="shared" si="17"/>
        <v>2.208655159292559</v>
      </c>
      <c r="Y28">
        <f t="shared" si="18"/>
        <v>-290.52373446811094</v>
      </c>
      <c r="Z28">
        <f t="shared" si="19"/>
        <v>130.85323028488432</v>
      </c>
      <c r="AA28">
        <f t="shared" si="20"/>
        <v>8.4856391146633872</v>
      </c>
      <c r="AB28">
        <f t="shared" si="21"/>
        <v>10.663434162641266</v>
      </c>
      <c r="AC28">
        <v>-3.977909571721E-2</v>
      </c>
      <c r="AD28">
        <v>4.4655519782750203E-2</v>
      </c>
      <c r="AE28">
        <v>3.3613913795377299</v>
      </c>
      <c r="AF28">
        <v>0</v>
      </c>
      <c r="AG28">
        <v>0</v>
      </c>
      <c r="AH28">
        <f t="shared" si="22"/>
        <v>1</v>
      </c>
      <c r="AI28">
        <f t="shared" si="23"/>
        <v>0</v>
      </c>
      <c r="AJ28">
        <f t="shared" si="24"/>
        <v>50435.035737697646</v>
      </c>
      <c r="AK28">
        <v>0</v>
      </c>
      <c r="AL28">
        <v>0</v>
      </c>
      <c r="AM28">
        <v>0</v>
      </c>
      <c r="AN28">
        <f t="shared" si="25"/>
        <v>0</v>
      </c>
      <c r="AO28" t="e">
        <f t="shared" si="26"/>
        <v>#DIV/0!</v>
      </c>
      <c r="AP28">
        <v>-1</v>
      </c>
      <c r="AQ28" t="s">
        <v>289</v>
      </c>
      <c r="AR28">
        <v>2.1892461538461498</v>
      </c>
      <c r="AS28">
        <v>1.3535999999999999</v>
      </c>
      <c r="AT28">
        <f t="shared" si="27"/>
        <v>-0.61735088197853871</v>
      </c>
      <c r="AU28">
        <v>0.5</v>
      </c>
      <c r="AV28">
        <f t="shared" si="28"/>
        <v>841.20723429673956</v>
      </c>
      <c r="AW28">
        <f t="shared" si="29"/>
        <v>20.506672900950655</v>
      </c>
      <c r="AX28">
        <f t="shared" si="30"/>
        <v>-259.66001400990973</v>
      </c>
      <c r="AY28">
        <f t="shared" si="31"/>
        <v>1</v>
      </c>
      <c r="AZ28">
        <f t="shared" si="32"/>
        <v>2.5566438356810519E-2</v>
      </c>
      <c r="BA28">
        <f t="shared" si="33"/>
        <v>-1</v>
      </c>
      <c r="BB28" t="s">
        <v>252</v>
      </c>
      <c r="BC28">
        <v>0</v>
      </c>
      <c r="BD28">
        <f t="shared" si="34"/>
        <v>1.3535999999999999</v>
      </c>
      <c r="BE28">
        <f t="shared" si="35"/>
        <v>-0.61735088197853871</v>
      </c>
      <c r="BF28" t="e">
        <f t="shared" si="36"/>
        <v>#DIV/0!</v>
      </c>
      <c r="BG28">
        <f t="shared" si="37"/>
        <v>-0.61735088197853871</v>
      </c>
      <c r="BH28" t="e">
        <f t="shared" si="38"/>
        <v>#DIV/0!</v>
      </c>
      <c r="BI28">
        <f t="shared" si="39"/>
        <v>1000.00858064516</v>
      </c>
      <c r="BJ28">
        <f t="shared" si="40"/>
        <v>841.20723429673956</v>
      </c>
      <c r="BK28">
        <f t="shared" si="41"/>
        <v>0.84120001625789143</v>
      </c>
      <c r="BL28">
        <f t="shared" si="42"/>
        <v>0.19240003251578289</v>
      </c>
      <c r="BM28">
        <v>0.68530088305721104</v>
      </c>
      <c r="BN28">
        <v>0.5</v>
      </c>
      <c r="BO28" t="s">
        <v>253</v>
      </c>
      <c r="BP28">
        <v>1685088830.0483899</v>
      </c>
      <c r="BQ28">
        <v>399.99332258064499</v>
      </c>
      <c r="BR28">
        <v>403.16506451612901</v>
      </c>
      <c r="BS28">
        <v>16.502406451612899</v>
      </c>
      <c r="BT28">
        <v>15.614396774193599</v>
      </c>
      <c r="BU28">
        <v>500.01141935483901</v>
      </c>
      <c r="BV28">
        <v>95.884374193548396</v>
      </c>
      <c r="BW28">
        <v>0.19997158064516099</v>
      </c>
      <c r="BX28">
        <v>28.7169806451613</v>
      </c>
      <c r="BY28">
        <v>27.997461290322601</v>
      </c>
      <c r="BZ28">
        <v>999.9</v>
      </c>
      <c r="CA28">
        <v>10004.677419354801</v>
      </c>
      <c r="CB28">
        <v>0</v>
      </c>
      <c r="CC28">
        <v>75.411580645161294</v>
      </c>
      <c r="CD28">
        <v>1000.00858064516</v>
      </c>
      <c r="CE28">
        <v>0.96000248387096798</v>
      </c>
      <c r="CF28">
        <v>3.9997374193548402E-2</v>
      </c>
      <c r="CG28">
        <v>0</v>
      </c>
      <c r="CH28">
        <v>2.1559967741935502</v>
      </c>
      <c r="CI28">
        <v>0</v>
      </c>
      <c r="CJ28">
        <v>1180.9806451612901</v>
      </c>
      <c r="CK28">
        <v>8120.9329032258102</v>
      </c>
      <c r="CL28">
        <v>37.151000000000003</v>
      </c>
      <c r="CM28">
        <v>40.080354838709702</v>
      </c>
      <c r="CN28">
        <v>38.221548387096803</v>
      </c>
      <c r="CO28">
        <v>39.263870967741902</v>
      </c>
      <c r="CP28">
        <v>37.471548387096803</v>
      </c>
      <c r="CQ28">
        <v>960.00967741935494</v>
      </c>
      <c r="CR28">
        <v>40.000967741935497</v>
      </c>
      <c r="CS28">
        <v>0</v>
      </c>
      <c r="CT28">
        <v>59</v>
      </c>
      <c r="CU28">
        <v>2.1892461538461498</v>
      </c>
      <c r="CV28">
        <v>-0.40724102294120301</v>
      </c>
      <c r="CW28">
        <v>7.0752136832475996</v>
      </c>
      <c r="CX28">
        <v>1180.98961538462</v>
      </c>
      <c r="CY28">
        <v>15</v>
      </c>
      <c r="CZ28">
        <v>1685088038</v>
      </c>
      <c r="DA28" t="s">
        <v>254</v>
      </c>
      <c r="DB28">
        <v>1</v>
      </c>
      <c r="DC28">
        <v>-3.2389999999999999</v>
      </c>
      <c r="DD28">
        <v>0.48899999999999999</v>
      </c>
      <c r="DE28">
        <v>403</v>
      </c>
      <c r="DF28">
        <v>16</v>
      </c>
      <c r="DG28">
        <v>1.65</v>
      </c>
      <c r="DH28">
        <v>0.54</v>
      </c>
      <c r="DI28">
        <v>-3.1753448076923099</v>
      </c>
      <c r="DJ28">
        <v>9.2181183488729196E-2</v>
      </c>
      <c r="DK28">
        <v>9.8169192067149399E-2</v>
      </c>
      <c r="DL28">
        <v>1</v>
      </c>
      <c r="DM28">
        <v>2.1783697674418598</v>
      </c>
      <c r="DN28">
        <v>-0.320168321399044</v>
      </c>
      <c r="DO28">
        <v>0.21681519891682199</v>
      </c>
      <c r="DP28">
        <v>1</v>
      </c>
      <c r="DQ28">
        <v>0.88514767307692299</v>
      </c>
      <c r="DR28">
        <v>2.7896975649782701E-2</v>
      </c>
      <c r="DS28">
        <v>1.10181153276725E-2</v>
      </c>
      <c r="DT28">
        <v>1</v>
      </c>
      <c r="DU28">
        <v>3</v>
      </c>
      <c r="DV28">
        <v>3</v>
      </c>
      <c r="DW28" t="s">
        <v>255</v>
      </c>
      <c r="DX28">
        <v>100</v>
      </c>
      <c r="DY28">
        <v>100</v>
      </c>
      <c r="DZ28">
        <v>-3.2389999999999999</v>
      </c>
      <c r="EA28">
        <v>0.48899999999999999</v>
      </c>
      <c r="EB28">
        <v>2</v>
      </c>
      <c r="EC28">
        <v>509.68599999999998</v>
      </c>
      <c r="ED28">
        <v>449.459</v>
      </c>
      <c r="EE28">
        <v>28.758299999999998</v>
      </c>
      <c r="EF28">
        <v>27.4499</v>
      </c>
      <c r="EG28">
        <v>30.000900000000001</v>
      </c>
      <c r="EH28">
        <v>27.234400000000001</v>
      </c>
      <c r="EI28">
        <v>27.173400000000001</v>
      </c>
      <c r="EJ28">
        <v>19.914000000000001</v>
      </c>
      <c r="EK28">
        <v>29.786300000000001</v>
      </c>
      <c r="EL28">
        <v>52.772300000000001</v>
      </c>
      <c r="EM28">
        <v>28.752500000000001</v>
      </c>
      <c r="EN28">
        <v>403.10599999999999</v>
      </c>
      <c r="EO28">
        <v>15.579000000000001</v>
      </c>
      <c r="EP28">
        <v>100.47</v>
      </c>
      <c r="EQ28">
        <v>90.039400000000001</v>
      </c>
    </row>
    <row r="29" spans="1:147" x14ac:dyDescent="0.3">
      <c r="A29">
        <v>13</v>
      </c>
      <c r="B29">
        <v>1685088898.0999999</v>
      </c>
      <c r="C29">
        <v>720.59999990463302</v>
      </c>
      <c r="D29" t="s">
        <v>290</v>
      </c>
      <c r="E29" t="s">
        <v>291</v>
      </c>
      <c r="F29">
        <v>1685088890.0451601</v>
      </c>
      <c r="G29">
        <f t="shared" si="0"/>
        <v>6.7082288342804452E-3</v>
      </c>
      <c r="H29">
        <f t="shared" si="1"/>
        <v>20.421963699549448</v>
      </c>
      <c r="I29">
        <f t="shared" si="2"/>
        <v>400.01183870967702</v>
      </c>
      <c r="J29">
        <f t="shared" si="3"/>
        <v>272.84171883815469</v>
      </c>
      <c r="K29">
        <f t="shared" si="4"/>
        <v>26.215479554712271</v>
      </c>
      <c r="L29">
        <f t="shared" si="5"/>
        <v>38.434379551599385</v>
      </c>
      <c r="M29">
        <f t="shared" si="6"/>
        <v>0.29727282302395047</v>
      </c>
      <c r="N29">
        <f t="shared" si="7"/>
        <v>3.3689459679879588</v>
      </c>
      <c r="O29">
        <f t="shared" si="8"/>
        <v>0.28343097879741808</v>
      </c>
      <c r="P29">
        <f t="shared" si="9"/>
        <v>0.17833427805569976</v>
      </c>
      <c r="Q29">
        <f t="shared" si="10"/>
        <v>161.84958434961393</v>
      </c>
      <c r="R29">
        <f t="shared" si="11"/>
        <v>28.064197354519319</v>
      </c>
      <c r="S29">
        <f t="shared" si="12"/>
        <v>28.0116870967742</v>
      </c>
      <c r="T29">
        <f t="shared" si="13"/>
        <v>3.7974259391713736</v>
      </c>
      <c r="U29">
        <f t="shared" si="14"/>
        <v>40.021527570012267</v>
      </c>
      <c r="V29">
        <f t="shared" si="15"/>
        <v>1.5870560983692976</v>
      </c>
      <c r="W29">
        <f t="shared" si="16"/>
        <v>3.9655060531933892</v>
      </c>
      <c r="X29">
        <f t="shared" si="17"/>
        <v>2.210369840802076</v>
      </c>
      <c r="Y29">
        <f t="shared" si="18"/>
        <v>-295.83289159176763</v>
      </c>
      <c r="Z29">
        <f t="shared" si="19"/>
        <v>135.3206165790973</v>
      </c>
      <c r="AA29">
        <f t="shared" si="20"/>
        <v>8.7890773124327044</v>
      </c>
      <c r="AB29">
        <f t="shared" si="21"/>
        <v>10.126386649376315</v>
      </c>
      <c r="AC29">
        <v>-3.9714418073434399E-2</v>
      </c>
      <c r="AD29">
        <v>4.4582913461539198E-2</v>
      </c>
      <c r="AE29">
        <v>3.35704463011125</v>
      </c>
      <c r="AF29">
        <v>0</v>
      </c>
      <c r="AG29">
        <v>0</v>
      </c>
      <c r="AH29">
        <f t="shared" si="22"/>
        <v>1</v>
      </c>
      <c r="AI29">
        <f t="shared" si="23"/>
        <v>0</v>
      </c>
      <c r="AJ29">
        <f t="shared" si="24"/>
        <v>50349.712264605681</v>
      </c>
      <c r="AK29">
        <v>0</v>
      </c>
      <c r="AL29">
        <v>0</v>
      </c>
      <c r="AM29">
        <v>0</v>
      </c>
      <c r="AN29">
        <f t="shared" si="25"/>
        <v>0</v>
      </c>
      <c r="AO29" t="e">
        <f t="shared" si="26"/>
        <v>#DIV/0!</v>
      </c>
      <c r="AP29">
        <v>-1</v>
      </c>
      <c r="AQ29" t="s">
        <v>292</v>
      </c>
      <c r="AR29">
        <v>2.2263000000000002</v>
      </c>
      <c r="AS29">
        <v>1.6928000000000001</v>
      </c>
      <c r="AT29">
        <f t="shared" si="27"/>
        <v>-0.3151583175803403</v>
      </c>
      <c r="AU29">
        <v>0.5</v>
      </c>
      <c r="AV29">
        <f t="shared" si="28"/>
        <v>841.21680778063524</v>
      </c>
      <c r="AW29">
        <f t="shared" si="29"/>
        <v>20.421963699549448</v>
      </c>
      <c r="AX29">
        <f t="shared" si="30"/>
        <v>-132.55823693022475</v>
      </c>
      <c r="AY29">
        <f t="shared" si="31"/>
        <v>1</v>
      </c>
      <c r="AZ29">
        <f t="shared" si="32"/>
        <v>2.5465448979873059E-2</v>
      </c>
      <c r="BA29">
        <f t="shared" si="33"/>
        <v>-1</v>
      </c>
      <c r="BB29" t="s">
        <v>252</v>
      </c>
      <c r="BC29">
        <v>0</v>
      </c>
      <c r="BD29">
        <f t="shared" si="34"/>
        <v>1.6928000000000001</v>
      </c>
      <c r="BE29">
        <f t="shared" si="35"/>
        <v>-0.3151583175803403</v>
      </c>
      <c r="BF29" t="e">
        <f t="shared" si="36"/>
        <v>#DIV/0!</v>
      </c>
      <c r="BG29">
        <f t="shared" si="37"/>
        <v>-0.3151583175803403</v>
      </c>
      <c r="BH29" t="e">
        <f t="shared" si="38"/>
        <v>#DIV/0!</v>
      </c>
      <c r="BI29">
        <f t="shared" si="39"/>
        <v>1000.02035483871</v>
      </c>
      <c r="BJ29">
        <f t="shared" si="40"/>
        <v>841.21680778063524</v>
      </c>
      <c r="BK29">
        <f t="shared" si="41"/>
        <v>0.84119968529671818</v>
      </c>
      <c r="BL29">
        <f t="shared" si="42"/>
        <v>0.19239937059343634</v>
      </c>
      <c r="BM29">
        <v>0.68530088305721104</v>
      </c>
      <c r="BN29">
        <v>0.5</v>
      </c>
      <c r="BO29" t="s">
        <v>253</v>
      </c>
      <c r="BP29">
        <v>1685088890.0451601</v>
      </c>
      <c r="BQ29">
        <v>400.01183870967702</v>
      </c>
      <c r="BR29">
        <v>403.178516129032</v>
      </c>
      <c r="BS29">
        <v>16.517535483871001</v>
      </c>
      <c r="BT29">
        <v>15.613332258064499</v>
      </c>
      <c r="BU29">
        <v>500.02270967741902</v>
      </c>
      <c r="BV29">
        <v>95.883051612903202</v>
      </c>
      <c r="BW29">
        <v>0.20005351612903199</v>
      </c>
      <c r="BX29">
        <v>28.756735483871001</v>
      </c>
      <c r="BY29">
        <v>28.0116870967742</v>
      </c>
      <c r="BZ29">
        <v>999.9</v>
      </c>
      <c r="CA29">
        <v>9988.5483870967691</v>
      </c>
      <c r="CB29">
        <v>0</v>
      </c>
      <c r="CC29">
        <v>75.403987096774202</v>
      </c>
      <c r="CD29">
        <v>1000.02035483871</v>
      </c>
      <c r="CE29">
        <v>0.96000945161290396</v>
      </c>
      <c r="CF29">
        <v>3.9990522580645199E-2</v>
      </c>
      <c r="CG29">
        <v>0</v>
      </c>
      <c r="CH29">
        <v>2.2089193548387098</v>
      </c>
      <c r="CI29">
        <v>0</v>
      </c>
      <c r="CJ29">
        <v>1179.1887096774201</v>
      </c>
      <c r="CK29">
        <v>8121.0587096774198</v>
      </c>
      <c r="CL29">
        <v>37.618774193548397</v>
      </c>
      <c r="CM29">
        <v>40.497774193548402</v>
      </c>
      <c r="CN29">
        <v>38.689193548387102</v>
      </c>
      <c r="CO29">
        <v>39.656999999999996</v>
      </c>
      <c r="CP29">
        <v>37.902999999999999</v>
      </c>
      <c r="CQ29">
        <v>960.03</v>
      </c>
      <c r="CR29">
        <v>39.990322580645199</v>
      </c>
      <c r="CS29">
        <v>0</v>
      </c>
      <c r="CT29">
        <v>59.400000095367403</v>
      </c>
      <c r="CU29">
        <v>2.2263000000000002</v>
      </c>
      <c r="CV29">
        <v>-0.19728546114495599</v>
      </c>
      <c r="CW29">
        <v>4.7388033982769802</v>
      </c>
      <c r="CX29">
        <v>1179.2319230769201</v>
      </c>
      <c r="CY29">
        <v>15</v>
      </c>
      <c r="CZ29">
        <v>1685088038</v>
      </c>
      <c r="DA29" t="s">
        <v>254</v>
      </c>
      <c r="DB29">
        <v>1</v>
      </c>
      <c r="DC29">
        <v>-3.2389999999999999</v>
      </c>
      <c r="DD29">
        <v>0.48899999999999999</v>
      </c>
      <c r="DE29">
        <v>403</v>
      </c>
      <c r="DF29">
        <v>16</v>
      </c>
      <c r="DG29">
        <v>1.65</v>
      </c>
      <c r="DH29">
        <v>0.54</v>
      </c>
      <c r="DI29">
        <v>-3.16390519230769</v>
      </c>
      <c r="DJ29">
        <v>-7.5797420952443295E-2</v>
      </c>
      <c r="DK29">
        <v>0.102328266049295</v>
      </c>
      <c r="DL29">
        <v>1</v>
      </c>
      <c r="DM29">
        <v>2.2162744186046499</v>
      </c>
      <c r="DN29">
        <v>4.27881688169858E-2</v>
      </c>
      <c r="DO29">
        <v>0.15647286724158099</v>
      </c>
      <c r="DP29">
        <v>1</v>
      </c>
      <c r="DQ29">
        <v>0.90801342307692301</v>
      </c>
      <c r="DR29">
        <v>-2.4592010703374599E-2</v>
      </c>
      <c r="DS29">
        <v>1.3360258434491099E-2</v>
      </c>
      <c r="DT29">
        <v>1</v>
      </c>
      <c r="DU29">
        <v>3</v>
      </c>
      <c r="DV29">
        <v>3</v>
      </c>
      <c r="DW29" t="s">
        <v>255</v>
      </c>
      <c r="DX29">
        <v>100</v>
      </c>
      <c r="DY29">
        <v>100</v>
      </c>
      <c r="DZ29">
        <v>-3.2389999999999999</v>
      </c>
      <c r="EA29">
        <v>0.48899999999999999</v>
      </c>
      <c r="EB29">
        <v>2</v>
      </c>
      <c r="EC29">
        <v>510.755</v>
      </c>
      <c r="ED29">
        <v>448.99099999999999</v>
      </c>
      <c r="EE29">
        <v>28.507200000000001</v>
      </c>
      <c r="EF29">
        <v>27.608799999999999</v>
      </c>
      <c r="EG29">
        <v>30.001100000000001</v>
      </c>
      <c r="EH29">
        <v>27.420500000000001</v>
      </c>
      <c r="EI29">
        <v>27.3673</v>
      </c>
      <c r="EJ29">
        <v>19.9163</v>
      </c>
      <c r="EK29">
        <v>30.3489</v>
      </c>
      <c r="EL29">
        <v>52.772300000000001</v>
      </c>
      <c r="EM29">
        <v>28.5014</v>
      </c>
      <c r="EN29">
        <v>403.16</v>
      </c>
      <c r="EO29">
        <v>15.577</v>
      </c>
      <c r="EP29">
        <v>100.45699999999999</v>
      </c>
      <c r="EQ29">
        <v>90.029499999999999</v>
      </c>
    </row>
    <row r="30" spans="1:147" x14ac:dyDescent="0.3">
      <c r="A30">
        <v>14</v>
      </c>
      <c r="B30">
        <v>1685088958.0999999</v>
      </c>
      <c r="C30">
        <v>780.59999990463302</v>
      </c>
      <c r="D30" t="s">
        <v>293</v>
      </c>
      <c r="E30" t="s">
        <v>294</v>
      </c>
      <c r="F30">
        <v>1685088950.0999999</v>
      </c>
      <c r="G30">
        <f t="shared" si="0"/>
        <v>6.8059501663665411E-3</v>
      </c>
      <c r="H30">
        <f t="shared" si="1"/>
        <v>20.665839225694725</v>
      </c>
      <c r="I30">
        <f t="shared" si="2"/>
        <v>400.00222580645197</v>
      </c>
      <c r="J30">
        <f t="shared" si="3"/>
        <v>273.50130978779123</v>
      </c>
      <c r="K30">
        <f t="shared" si="4"/>
        <v>26.279329758380179</v>
      </c>
      <c r="L30">
        <f t="shared" si="5"/>
        <v>38.434150111419449</v>
      </c>
      <c r="M30">
        <f t="shared" si="6"/>
        <v>0.30272876705741175</v>
      </c>
      <c r="N30">
        <f t="shared" si="7"/>
        <v>3.3730226804866565</v>
      </c>
      <c r="O30">
        <f t="shared" si="8"/>
        <v>0.28840379474154249</v>
      </c>
      <c r="P30">
        <f t="shared" si="9"/>
        <v>0.18148291489344759</v>
      </c>
      <c r="Q30">
        <f t="shared" si="10"/>
        <v>161.84261629302918</v>
      </c>
      <c r="R30">
        <f t="shared" si="11"/>
        <v>28.047160563767942</v>
      </c>
      <c r="S30">
        <f t="shared" si="12"/>
        <v>27.987722580645201</v>
      </c>
      <c r="T30">
        <f t="shared" si="13"/>
        <v>3.7921244415401629</v>
      </c>
      <c r="U30">
        <f t="shared" si="14"/>
        <v>40.03830542534547</v>
      </c>
      <c r="V30">
        <f t="shared" si="15"/>
        <v>1.5881320890483985</v>
      </c>
      <c r="W30">
        <f t="shared" si="16"/>
        <v>3.9665317304939243</v>
      </c>
      <c r="X30">
        <f t="shared" si="17"/>
        <v>2.2039923524917642</v>
      </c>
      <c r="Y30">
        <f t="shared" si="18"/>
        <v>-300.14240233676446</v>
      </c>
      <c r="Z30">
        <f t="shared" si="19"/>
        <v>140.65349662312553</v>
      </c>
      <c r="AA30">
        <f t="shared" si="20"/>
        <v>9.1235221115434779</v>
      </c>
      <c r="AB30">
        <f t="shared" si="21"/>
        <v>11.477232690933732</v>
      </c>
      <c r="AC30">
        <v>-3.9774807347319398E-2</v>
      </c>
      <c r="AD30">
        <v>4.46507057118661E-2</v>
      </c>
      <c r="AE30">
        <v>3.3611032455764902</v>
      </c>
      <c r="AF30">
        <v>0</v>
      </c>
      <c r="AG30">
        <v>0</v>
      </c>
      <c r="AH30">
        <f t="shared" si="22"/>
        <v>1</v>
      </c>
      <c r="AI30">
        <f t="shared" si="23"/>
        <v>0</v>
      </c>
      <c r="AJ30">
        <f t="shared" si="24"/>
        <v>50422.442465919696</v>
      </c>
      <c r="AK30">
        <v>0</v>
      </c>
      <c r="AL30">
        <v>0</v>
      </c>
      <c r="AM30">
        <v>0</v>
      </c>
      <c r="AN30">
        <f t="shared" si="25"/>
        <v>0</v>
      </c>
      <c r="AO30" t="e">
        <f t="shared" si="26"/>
        <v>#DIV/0!</v>
      </c>
      <c r="AP30">
        <v>-1</v>
      </c>
      <c r="AQ30" t="s">
        <v>295</v>
      </c>
      <c r="AR30">
        <v>2.2271653846153798</v>
      </c>
      <c r="AS30">
        <v>1.7312000000000001</v>
      </c>
      <c r="AT30">
        <f t="shared" si="27"/>
        <v>-0.28648647447746067</v>
      </c>
      <c r="AU30">
        <v>0.5</v>
      </c>
      <c r="AV30">
        <f t="shared" si="28"/>
        <v>841.1802663109039</v>
      </c>
      <c r="AW30">
        <f t="shared" si="29"/>
        <v>20.665839225694725</v>
      </c>
      <c r="AX30">
        <f t="shared" si="30"/>
        <v>-120.49338444771116</v>
      </c>
      <c r="AY30">
        <f t="shared" si="31"/>
        <v>1</v>
      </c>
      <c r="AZ30">
        <f t="shared" si="32"/>
        <v>2.5756475863030929E-2</v>
      </c>
      <c r="BA30">
        <f t="shared" si="33"/>
        <v>-1</v>
      </c>
      <c r="BB30" t="s">
        <v>252</v>
      </c>
      <c r="BC30">
        <v>0</v>
      </c>
      <c r="BD30">
        <f t="shared" si="34"/>
        <v>1.7312000000000001</v>
      </c>
      <c r="BE30">
        <f t="shared" si="35"/>
        <v>-0.28648647447746056</v>
      </c>
      <c r="BF30" t="e">
        <f t="shared" si="36"/>
        <v>#DIV/0!</v>
      </c>
      <c r="BG30">
        <f t="shared" si="37"/>
        <v>-0.28648647447746056</v>
      </c>
      <c r="BH30" t="e">
        <f t="shared" si="38"/>
        <v>#DIV/0!</v>
      </c>
      <c r="BI30">
        <f t="shared" si="39"/>
        <v>999.976870967742</v>
      </c>
      <c r="BJ30">
        <f t="shared" si="40"/>
        <v>841.1802663109039</v>
      </c>
      <c r="BK30">
        <f t="shared" si="41"/>
        <v>0.84119972244641983</v>
      </c>
      <c r="BL30">
        <f t="shared" si="42"/>
        <v>0.19239944489283994</v>
      </c>
      <c r="BM30">
        <v>0.68530088305721104</v>
      </c>
      <c r="BN30">
        <v>0.5</v>
      </c>
      <c r="BO30" t="s">
        <v>253</v>
      </c>
      <c r="BP30">
        <v>1685088950.0999999</v>
      </c>
      <c r="BQ30">
        <v>400.00222580645197</v>
      </c>
      <c r="BR30">
        <v>403.20774193548402</v>
      </c>
      <c r="BS30">
        <v>16.528435483871</v>
      </c>
      <c r="BT30">
        <v>15.6110516129032</v>
      </c>
      <c r="BU30">
        <v>500.01238709677398</v>
      </c>
      <c r="BV30">
        <v>95.884858064516095</v>
      </c>
      <c r="BW30">
        <v>0.199982548387097</v>
      </c>
      <c r="BX30">
        <v>28.7611967741935</v>
      </c>
      <c r="BY30">
        <v>27.987722580645201</v>
      </c>
      <c r="BZ30">
        <v>999.9</v>
      </c>
      <c r="CA30">
        <v>10003.5483870968</v>
      </c>
      <c r="CB30">
        <v>0</v>
      </c>
      <c r="CC30">
        <v>75.391906451612897</v>
      </c>
      <c r="CD30">
        <v>999.976870967742</v>
      </c>
      <c r="CE30">
        <v>0.96001332258064498</v>
      </c>
      <c r="CF30">
        <v>3.9986735483871001E-2</v>
      </c>
      <c r="CG30">
        <v>0</v>
      </c>
      <c r="CH30">
        <v>2.2099161290322602</v>
      </c>
      <c r="CI30">
        <v>0</v>
      </c>
      <c r="CJ30">
        <v>1177.5503225806499</v>
      </c>
      <c r="CK30">
        <v>8120.7087096774203</v>
      </c>
      <c r="CL30">
        <v>38.064322580645197</v>
      </c>
      <c r="CM30">
        <v>40.895000000000003</v>
      </c>
      <c r="CN30">
        <v>39.150967741935503</v>
      </c>
      <c r="CO30">
        <v>40.036000000000001</v>
      </c>
      <c r="CP30">
        <v>38.326258064516097</v>
      </c>
      <c r="CQ30">
        <v>959.99129032258099</v>
      </c>
      <c r="CR30">
        <v>39.99</v>
      </c>
      <c r="CS30">
        <v>0</v>
      </c>
      <c r="CT30">
        <v>59.200000047683702</v>
      </c>
      <c r="CU30">
        <v>2.2271653846153798</v>
      </c>
      <c r="CV30">
        <v>0.402758985919491</v>
      </c>
      <c r="CW30">
        <v>5.7223931529302696</v>
      </c>
      <c r="CX30">
        <v>1177.61846153846</v>
      </c>
      <c r="CY30">
        <v>15</v>
      </c>
      <c r="CZ30">
        <v>1685088038</v>
      </c>
      <c r="DA30" t="s">
        <v>254</v>
      </c>
      <c r="DB30">
        <v>1</v>
      </c>
      <c r="DC30">
        <v>-3.2389999999999999</v>
      </c>
      <c r="DD30">
        <v>0.48899999999999999</v>
      </c>
      <c r="DE30">
        <v>403</v>
      </c>
      <c r="DF30">
        <v>16</v>
      </c>
      <c r="DG30">
        <v>1.65</v>
      </c>
      <c r="DH30">
        <v>0.54</v>
      </c>
      <c r="DI30">
        <v>-3.2051198076923102</v>
      </c>
      <c r="DJ30">
        <v>-8.3085580124655001E-2</v>
      </c>
      <c r="DK30">
        <v>0.10678270404262701</v>
      </c>
      <c r="DL30">
        <v>1</v>
      </c>
      <c r="DM30">
        <v>2.2061441860465099</v>
      </c>
      <c r="DN30">
        <v>0.335555615216032</v>
      </c>
      <c r="DO30">
        <v>0.201982183536563</v>
      </c>
      <c r="DP30">
        <v>1</v>
      </c>
      <c r="DQ30">
        <v>0.91889153846153904</v>
      </c>
      <c r="DR30">
        <v>-9.1828634850169306E-3</v>
      </c>
      <c r="DS30">
        <v>1.3025225306572699E-2</v>
      </c>
      <c r="DT30">
        <v>1</v>
      </c>
      <c r="DU30">
        <v>3</v>
      </c>
      <c r="DV30">
        <v>3</v>
      </c>
      <c r="DW30" t="s">
        <v>255</v>
      </c>
      <c r="DX30">
        <v>100</v>
      </c>
      <c r="DY30">
        <v>100</v>
      </c>
      <c r="DZ30">
        <v>-3.2389999999999999</v>
      </c>
      <c r="EA30">
        <v>0.48899999999999999</v>
      </c>
      <c r="EB30">
        <v>2</v>
      </c>
      <c r="EC30">
        <v>510.99</v>
      </c>
      <c r="ED30">
        <v>448.41500000000002</v>
      </c>
      <c r="EE30">
        <v>28.453299999999999</v>
      </c>
      <c r="EF30">
        <v>27.7593</v>
      </c>
      <c r="EG30">
        <v>30.000900000000001</v>
      </c>
      <c r="EH30">
        <v>27.596399999999999</v>
      </c>
      <c r="EI30">
        <v>27.548999999999999</v>
      </c>
      <c r="EJ30">
        <v>19.921500000000002</v>
      </c>
      <c r="EK30">
        <v>30.9101</v>
      </c>
      <c r="EL30">
        <v>52.772300000000001</v>
      </c>
      <c r="EM30">
        <v>28.451899999999998</v>
      </c>
      <c r="EN30">
        <v>403.22899999999998</v>
      </c>
      <c r="EO30">
        <v>15.575799999999999</v>
      </c>
      <c r="EP30">
        <v>100.443</v>
      </c>
      <c r="EQ30">
        <v>90.0214</v>
      </c>
    </row>
    <row r="31" spans="1:147" x14ac:dyDescent="0.3">
      <c r="A31">
        <v>15</v>
      </c>
      <c r="B31">
        <v>1685089018.0999999</v>
      </c>
      <c r="C31">
        <v>840.59999990463302</v>
      </c>
      <c r="D31" t="s">
        <v>296</v>
      </c>
      <c r="E31" t="s">
        <v>297</v>
      </c>
      <c r="F31">
        <v>1685089010.0999999</v>
      </c>
      <c r="G31">
        <f t="shared" si="0"/>
        <v>6.8553604365003996E-3</v>
      </c>
      <c r="H31">
        <f t="shared" si="1"/>
        <v>20.551364602896911</v>
      </c>
      <c r="I31">
        <f t="shared" si="2"/>
        <v>400.00812903225801</v>
      </c>
      <c r="J31">
        <f t="shared" si="3"/>
        <v>275.023973920949</v>
      </c>
      <c r="K31">
        <f t="shared" si="4"/>
        <v>26.425427428434467</v>
      </c>
      <c r="L31">
        <f t="shared" si="5"/>
        <v>38.434415857739239</v>
      </c>
      <c r="M31">
        <f t="shared" si="6"/>
        <v>0.3052737722549661</v>
      </c>
      <c r="N31">
        <f t="shared" si="7"/>
        <v>3.3723088335627414</v>
      </c>
      <c r="O31">
        <f t="shared" si="8"/>
        <v>0.29071023066187363</v>
      </c>
      <c r="P31">
        <f t="shared" si="9"/>
        <v>0.18294446018785418</v>
      </c>
      <c r="Q31">
        <f t="shared" si="10"/>
        <v>161.84159550299577</v>
      </c>
      <c r="R31">
        <f t="shared" si="11"/>
        <v>28.068933788040763</v>
      </c>
      <c r="S31">
        <f t="shared" si="12"/>
        <v>28.002658064516101</v>
      </c>
      <c r="T31">
        <f t="shared" si="13"/>
        <v>3.7954277525838687</v>
      </c>
      <c r="U31">
        <f t="shared" si="14"/>
        <v>40.088039913544485</v>
      </c>
      <c r="V31">
        <f t="shared" si="15"/>
        <v>1.5931637370901077</v>
      </c>
      <c r="W31">
        <f t="shared" si="16"/>
        <v>3.9741622202681652</v>
      </c>
      <c r="X31">
        <f t="shared" si="17"/>
        <v>2.2022640154937609</v>
      </c>
      <c r="Y31">
        <f t="shared" si="18"/>
        <v>-302.3213952496676</v>
      </c>
      <c r="Z31">
        <f t="shared" si="19"/>
        <v>143.93673890606479</v>
      </c>
      <c r="AA31">
        <f t="shared" si="20"/>
        <v>9.3407030003498104</v>
      </c>
      <c r="AB31">
        <f t="shared" si="21"/>
        <v>12.797642159742765</v>
      </c>
      <c r="AC31">
        <v>-3.9764230806047497E-2</v>
      </c>
      <c r="AD31">
        <v>4.46388326177325E-2</v>
      </c>
      <c r="AE31">
        <v>3.3603925681561799</v>
      </c>
      <c r="AF31">
        <v>0</v>
      </c>
      <c r="AG31">
        <v>0</v>
      </c>
      <c r="AH31">
        <f t="shared" si="22"/>
        <v>1</v>
      </c>
      <c r="AI31">
        <f t="shared" si="23"/>
        <v>0</v>
      </c>
      <c r="AJ31">
        <f t="shared" si="24"/>
        <v>50404.028414598237</v>
      </c>
      <c r="AK31">
        <v>0</v>
      </c>
      <c r="AL31">
        <v>0</v>
      </c>
      <c r="AM31">
        <v>0</v>
      </c>
      <c r="AN31">
        <f t="shared" si="25"/>
        <v>0</v>
      </c>
      <c r="AO31" t="e">
        <f t="shared" si="26"/>
        <v>#DIV/0!</v>
      </c>
      <c r="AP31">
        <v>-1</v>
      </c>
      <c r="AQ31" t="s">
        <v>298</v>
      </c>
      <c r="AR31">
        <v>2.17663846153846</v>
      </c>
      <c r="AS31">
        <v>1.524</v>
      </c>
      <c r="AT31">
        <f t="shared" si="27"/>
        <v>-0.42824046032707352</v>
      </c>
      <c r="AU31">
        <v>0.5</v>
      </c>
      <c r="AV31">
        <f t="shared" si="28"/>
        <v>841.17475428371472</v>
      </c>
      <c r="AW31">
        <f t="shared" si="29"/>
        <v>20.551364602896911</v>
      </c>
      <c r="AX31">
        <f t="shared" si="30"/>
        <v>-180.11253199498549</v>
      </c>
      <c r="AY31">
        <f t="shared" si="31"/>
        <v>1</v>
      </c>
      <c r="AZ31">
        <f t="shared" si="32"/>
        <v>2.5620555649281864E-2</v>
      </c>
      <c r="BA31">
        <f t="shared" si="33"/>
        <v>-1</v>
      </c>
      <c r="BB31" t="s">
        <v>252</v>
      </c>
      <c r="BC31">
        <v>0</v>
      </c>
      <c r="BD31">
        <f t="shared" si="34"/>
        <v>1.524</v>
      </c>
      <c r="BE31">
        <f t="shared" si="35"/>
        <v>-0.42824046032707347</v>
      </c>
      <c r="BF31" t="e">
        <f t="shared" si="36"/>
        <v>#DIV/0!</v>
      </c>
      <c r="BG31">
        <f t="shared" si="37"/>
        <v>-0.42824046032707347</v>
      </c>
      <c r="BH31" t="e">
        <f t="shared" si="38"/>
        <v>#DIV/0!</v>
      </c>
      <c r="BI31">
        <f t="shared" si="39"/>
        <v>999.97029032258001</v>
      </c>
      <c r="BJ31">
        <f t="shared" si="40"/>
        <v>841.17475428371472</v>
      </c>
      <c r="BK31">
        <f t="shared" si="41"/>
        <v>0.8411997460568158</v>
      </c>
      <c r="BL31">
        <f t="shared" si="42"/>
        <v>0.19239949211363183</v>
      </c>
      <c r="BM31">
        <v>0.68530088305721104</v>
      </c>
      <c r="BN31">
        <v>0.5</v>
      </c>
      <c r="BO31" t="s">
        <v>253</v>
      </c>
      <c r="BP31">
        <v>1685089010.0999999</v>
      </c>
      <c r="BQ31">
        <v>400.00812903225801</v>
      </c>
      <c r="BR31">
        <v>403.20067741935497</v>
      </c>
      <c r="BS31">
        <v>16.5809322580645</v>
      </c>
      <c r="BT31">
        <v>15.656935483871001</v>
      </c>
      <c r="BU31">
        <v>500.01122580645102</v>
      </c>
      <c r="BV31">
        <v>95.884096774193594</v>
      </c>
      <c r="BW31">
        <v>0.19999019354838701</v>
      </c>
      <c r="BX31">
        <v>28.794354838709701</v>
      </c>
      <c r="BY31">
        <v>28.002658064516101</v>
      </c>
      <c r="BZ31">
        <v>999.9</v>
      </c>
      <c r="CA31">
        <v>10000.967741935499</v>
      </c>
      <c r="CB31">
        <v>0</v>
      </c>
      <c r="CC31">
        <v>75.350141935483904</v>
      </c>
      <c r="CD31">
        <v>999.97029032258001</v>
      </c>
      <c r="CE31">
        <v>0.96000764516129</v>
      </c>
      <c r="CF31">
        <v>3.9992480645161303E-2</v>
      </c>
      <c r="CG31">
        <v>0</v>
      </c>
      <c r="CH31">
        <v>2.1662870967741901</v>
      </c>
      <c r="CI31">
        <v>0</v>
      </c>
      <c r="CJ31">
        <v>1175.9232258064501</v>
      </c>
      <c r="CK31">
        <v>8120.6387096774197</v>
      </c>
      <c r="CL31">
        <v>38.4898387096774</v>
      </c>
      <c r="CM31">
        <v>41.274000000000001</v>
      </c>
      <c r="CN31">
        <v>39.584387096774201</v>
      </c>
      <c r="CO31">
        <v>40.402999999999999</v>
      </c>
      <c r="CP31">
        <v>38.697193548387098</v>
      </c>
      <c r="CQ31">
        <v>959.97935483871004</v>
      </c>
      <c r="CR31">
        <v>39.990322580645199</v>
      </c>
      <c r="CS31">
        <v>0</v>
      </c>
      <c r="CT31">
        <v>59</v>
      </c>
      <c r="CU31">
        <v>2.17663846153846</v>
      </c>
      <c r="CV31">
        <v>0.73120684581517303</v>
      </c>
      <c r="CW31">
        <v>5.6273504510677501</v>
      </c>
      <c r="CX31">
        <v>1175.96769230769</v>
      </c>
      <c r="CY31">
        <v>15</v>
      </c>
      <c r="CZ31">
        <v>1685088038</v>
      </c>
      <c r="DA31" t="s">
        <v>254</v>
      </c>
      <c r="DB31">
        <v>1</v>
      </c>
      <c r="DC31">
        <v>-3.2389999999999999</v>
      </c>
      <c r="DD31">
        <v>0.48899999999999999</v>
      </c>
      <c r="DE31">
        <v>403</v>
      </c>
      <c r="DF31">
        <v>16</v>
      </c>
      <c r="DG31">
        <v>1.65</v>
      </c>
      <c r="DH31">
        <v>0.54</v>
      </c>
      <c r="DI31">
        <v>-3.1968630769230799</v>
      </c>
      <c r="DJ31">
        <v>0.14234860411508901</v>
      </c>
      <c r="DK31">
        <v>8.7629914841610604E-2</v>
      </c>
      <c r="DL31">
        <v>1</v>
      </c>
      <c r="DM31">
        <v>2.2139139534883698</v>
      </c>
      <c r="DN31">
        <v>-6.1786713989485202E-2</v>
      </c>
      <c r="DO31">
        <v>0.19633431571233401</v>
      </c>
      <c r="DP31">
        <v>1</v>
      </c>
      <c r="DQ31">
        <v>0.92473140384615404</v>
      </c>
      <c r="DR31">
        <v>5.7052556987960299E-3</v>
      </c>
      <c r="DS31">
        <v>6.6321440153810302E-3</v>
      </c>
      <c r="DT31">
        <v>1</v>
      </c>
      <c r="DU31">
        <v>3</v>
      </c>
      <c r="DV31">
        <v>3</v>
      </c>
      <c r="DW31" t="s">
        <v>255</v>
      </c>
      <c r="DX31">
        <v>100</v>
      </c>
      <c r="DY31">
        <v>100</v>
      </c>
      <c r="DZ31">
        <v>-3.2389999999999999</v>
      </c>
      <c r="EA31">
        <v>0.48899999999999999</v>
      </c>
      <c r="EB31">
        <v>2</v>
      </c>
      <c r="EC31">
        <v>510.76</v>
      </c>
      <c r="ED31">
        <v>447.87599999999998</v>
      </c>
      <c r="EE31">
        <v>28.400300000000001</v>
      </c>
      <c r="EF31">
        <v>27.905999999999999</v>
      </c>
      <c r="EG31">
        <v>30.000900000000001</v>
      </c>
      <c r="EH31">
        <v>27.762</v>
      </c>
      <c r="EI31">
        <v>27.720500000000001</v>
      </c>
      <c r="EJ31">
        <v>19.922499999999999</v>
      </c>
      <c r="EK31">
        <v>31.458100000000002</v>
      </c>
      <c r="EL31">
        <v>52.400399999999998</v>
      </c>
      <c r="EM31">
        <v>28.406600000000001</v>
      </c>
      <c r="EN31">
        <v>403.226</v>
      </c>
      <c r="EO31">
        <v>15.594799999999999</v>
      </c>
      <c r="EP31">
        <v>100.43300000000001</v>
      </c>
      <c r="EQ31">
        <v>90.014499999999998</v>
      </c>
    </row>
    <row r="32" spans="1:147" x14ac:dyDescent="0.3">
      <c r="A32">
        <v>16</v>
      </c>
      <c r="B32">
        <v>1685089078.0999999</v>
      </c>
      <c r="C32">
        <v>900.59999990463302</v>
      </c>
      <c r="D32" t="s">
        <v>299</v>
      </c>
      <c r="E32" t="s">
        <v>300</v>
      </c>
      <c r="F32">
        <v>1685089070.0999999</v>
      </c>
      <c r="G32">
        <f t="shared" si="0"/>
        <v>6.9688044072423747E-3</v>
      </c>
      <c r="H32">
        <f t="shared" si="1"/>
        <v>21.098853939951113</v>
      </c>
      <c r="I32">
        <f t="shared" si="2"/>
        <v>399.97187096774201</v>
      </c>
      <c r="J32">
        <f t="shared" si="3"/>
        <v>274.11704374318685</v>
      </c>
      <c r="K32">
        <f t="shared" si="4"/>
        <v>26.339362407573851</v>
      </c>
      <c r="L32">
        <f t="shared" si="5"/>
        <v>38.432502840373161</v>
      </c>
      <c r="M32">
        <f t="shared" si="6"/>
        <v>0.3111231827224073</v>
      </c>
      <c r="N32">
        <f t="shared" si="7"/>
        <v>3.3738913203221554</v>
      </c>
      <c r="O32">
        <f t="shared" si="8"/>
        <v>0.2960177455964238</v>
      </c>
      <c r="P32">
        <f t="shared" si="9"/>
        <v>0.1863071235080262</v>
      </c>
      <c r="Q32">
        <f t="shared" si="10"/>
        <v>161.8464285782363</v>
      </c>
      <c r="R32">
        <f t="shared" si="11"/>
        <v>28.062493000779504</v>
      </c>
      <c r="S32">
        <f t="shared" si="12"/>
        <v>27.979161290322601</v>
      </c>
      <c r="T32">
        <f t="shared" si="13"/>
        <v>3.790232054941622</v>
      </c>
      <c r="U32">
        <f t="shared" si="14"/>
        <v>40.001803983483427</v>
      </c>
      <c r="V32">
        <f t="shared" si="15"/>
        <v>1.5914905920508471</v>
      </c>
      <c r="W32">
        <f t="shared" si="16"/>
        <v>3.9785470492979931</v>
      </c>
      <c r="X32">
        <f t="shared" si="17"/>
        <v>2.1987414628907747</v>
      </c>
      <c r="Y32">
        <f t="shared" si="18"/>
        <v>-307.32427435938871</v>
      </c>
      <c r="Z32">
        <f t="shared" si="19"/>
        <v>151.73943878246686</v>
      </c>
      <c r="AA32">
        <f t="shared" si="20"/>
        <v>9.8422196977933432</v>
      </c>
      <c r="AB32">
        <f t="shared" si="21"/>
        <v>16.103812699107806</v>
      </c>
      <c r="AC32">
        <v>-3.97876785802323E-2</v>
      </c>
      <c r="AD32">
        <v>4.4665154798392802E-2</v>
      </c>
      <c r="AE32">
        <v>3.3619680282513098</v>
      </c>
      <c r="AF32">
        <v>0</v>
      </c>
      <c r="AG32">
        <v>0</v>
      </c>
      <c r="AH32">
        <f t="shared" si="22"/>
        <v>1</v>
      </c>
      <c r="AI32">
        <f t="shared" si="23"/>
        <v>0</v>
      </c>
      <c r="AJ32">
        <f t="shared" si="24"/>
        <v>50429.437969711449</v>
      </c>
      <c r="AK32">
        <v>0</v>
      </c>
      <c r="AL32">
        <v>0</v>
      </c>
      <c r="AM32">
        <v>0</v>
      </c>
      <c r="AN32">
        <f t="shared" si="25"/>
        <v>0</v>
      </c>
      <c r="AO32" t="e">
        <f t="shared" si="26"/>
        <v>#DIV/0!</v>
      </c>
      <c r="AP32">
        <v>-1</v>
      </c>
      <c r="AQ32" t="s">
        <v>301</v>
      </c>
      <c r="AR32">
        <v>2.2647884615384601</v>
      </c>
      <c r="AS32">
        <v>1.6476</v>
      </c>
      <c r="AT32">
        <f t="shared" si="27"/>
        <v>-0.37459848357517611</v>
      </c>
      <c r="AU32">
        <v>0.5</v>
      </c>
      <c r="AV32">
        <f t="shared" si="28"/>
        <v>841.19824947112602</v>
      </c>
      <c r="AW32">
        <f t="shared" si="29"/>
        <v>21.098853939951113</v>
      </c>
      <c r="AX32">
        <f t="shared" si="30"/>
        <v>-157.55579431898826</v>
      </c>
      <c r="AY32">
        <f t="shared" si="31"/>
        <v>1</v>
      </c>
      <c r="AZ32">
        <f t="shared" si="32"/>
        <v>2.6270684649956171E-2</v>
      </c>
      <c r="BA32">
        <f t="shared" si="33"/>
        <v>-1</v>
      </c>
      <c r="BB32" t="s">
        <v>252</v>
      </c>
      <c r="BC32">
        <v>0</v>
      </c>
      <c r="BD32">
        <f t="shared" si="34"/>
        <v>1.6476</v>
      </c>
      <c r="BE32">
        <f t="shared" si="35"/>
        <v>-0.37459848357517611</v>
      </c>
      <c r="BF32" t="e">
        <f t="shared" si="36"/>
        <v>#DIV/0!</v>
      </c>
      <c r="BG32">
        <f t="shared" si="37"/>
        <v>-0.37459848357517611</v>
      </c>
      <c r="BH32" t="e">
        <f t="shared" si="38"/>
        <v>#DIV/0!</v>
      </c>
      <c r="BI32">
        <f t="shared" si="39"/>
        <v>999.99800000000005</v>
      </c>
      <c r="BJ32">
        <f t="shared" si="40"/>
        <v>841.19824947112602</v>
      </c>
      <c r="BK32">
        <f t="shared" si="41"/>
        <v>0.84119993187098974</v>
      </c>
      <c r="BL32">
        <f t="shared" si="42"/>
        <v>0.19239986374197945</v>
      </c>
      <c r="BM32">
        <v>0.68530088305721104</v>
      </c>
      <c r="BN32">
        <v>0.5</v>
      </c>
      <c r="BO32" t="s">
        <v>253</v>
      </c>
      <c r="BP32">
        <v>1685089070.0999999</v>
      </c>
      <c r="BQ32">
        <v>399.97187096774201</v>
      </c>
      <c r="BR32">
        <v>403.245580645161</v>
      </c>
      <c r="BS32">
        <v>16.562841935483899</v>
      </c>
      <c r="BT32">
        <v>15.623554838709699</v>
      </c>
      <c r="BU32">
        <v>500.02051612903199</v>
      </c>
      <c r="BV32">
        <v>95.888058064516201</v>
      </c>
      <c r="BW32">
        <v>0.19995619354838701</v>
      </c>
      <c r="BX32">
        <v>28.813383870967701</v>
      </c>
      <c r="BY32">
        <v>27.979161290322601</v>
      </c>
      <c r="BZ32">
        <v>999.9</v>
      </c>
      <c r="CA32">
        <v>10006.4516129032</v>
      </c>
      <c r="CB32">
        <v>0</v>
      </c>
      <c r="CC32">
        <v>75.399500000000003</v>
      </c>
      <c r="CD32">
        <v>999.99800000000005</v>
      </c>
      <c r="CE32">
        <v>0.96000564516129006</v>
      </c>
      <c r="CF32">
        <v>3.9994567741935501E-2</v>
      </c>
      <c r="CG32">
        <v>0</v>
      </c>
      <c r="CH32">
        <v>2.2497451612903201</v>
      </c>
      <c r="CI32">
        <v>0</v>
      </c>
      <c r="CJ32">
        <v>1174.45129032258</v>
      </c>
      <c r="CK32">
        <v>8120.8645161290297</v>
      </c>
      <c r="CL32">
        <v>38.889000000000003</v>
      </c>
      <c r="CM32">
        <v>41.640967741935498</v>
      </c>
      <c r="CN32">
        <v>39.971483870967703</v>
      </c>
      <c r="CO32">
        <v>40.7296774193548</v>
      </c>
      <c r="CP32">
        <v>39.045999999999999</v>
      </c>
      <c r="CQ32">
        <v>960.00258064516095</v>
      </c>
      <c r="CR32">
        <v>39.997741935483901</v>
      </c>
      <c r="CS32">
        <v>0</v>
      </c>
      <c r="CT32">
        <v>59.400000095367403</v>
      </c>
      <c r="CU32">
        <v>2.2647884615384601</v>
      </c>
      <c r="CV32">
        <v>0.49763760110859401</v>
      </c>
      <c r="CW32">
        <v>6.4304273572014701</v>
      </c>
      <c r="CX32">
        <v>1174.4911538461499</v>
      </c>
      <c r="CY32">
        <v>15</v>
      </c>
      <c r="CZ32">
        <v>1685088038</v>
      </c>
      <c r="DA32" t="s">
        <v>254</v>
      </c>
      <c r="DB32">
        <v>1</v>
      </c>
      <c r="DC32">
        <v>-3.2389999999999999</v>
      </c>
      <c r="DD32">
        <v>0.48899999999999999</v>
      </c>
      <c r="DE32">
        <v>403</v>
      </c>
      <c r="DF32">
        <v>16</v>
      </c>
      <c r="DG32">
        <v>1.65</v>
      </c>
      <c r="DH32">
        <v>0.54</v>
      </c>
      <c r="DI32">
        <v>-3.2466838461538501</v>
      </c>
      <c r="DJ32">
        <v>-0.41046290446512101</v>
      </c>
      <c r="DK32">
        <v>0.109278320693853</v>
      </c>
      <c r="DL32">
        <v>1</v>
      </c>
      <c r="DM32">
        <v>2.2107511627907002</v>
      </c>
      <c r="DN32">
        <v>0.34431039638436101</v>
      </c>
      <c r="DO32">
        <v>0.23427119682419101</v>
      </c>
      <c r="DP32">
        <v>1</v>
      </c>
      <c r="DQ32">
        <v>0.93889211538461503</v>
      </c>
      <c r="DR32">
        <v>8.6953641253312407E-3</v>
      </c>
      <c r="DS32">
        <v>7.3249257377539E-3</v>
      </c>
      <c r="DT32">
        <v>1</v>
      </c>
      <c r="DU32">
        <v>3</v>
      </c>
      <c r="DV32">
        <v>3</v>
      </c>
      <c r="DW32" t="s">
        <v>255</v>
      </c>
      <c r="DX32">
        <v>100</v>
      </c>
      <c r="DY32">
        <v>100</v>
      </c>
      <c r="DZ32">
        <v>-3.2389999999999999</v>
      </c>
      <c r="EA32">
        <v>0.48899999999999999</v>
      </c>
      <c r="EB32">
        <v>2</v>
      </c>
      <c r="EC32">
        <v>510.84699999999998</v>
      </c>
      <c r="ED32">
        <v>447.524</v>
      </c>
      <c r="EE32">
        <v>28.418199999999999</v>
      </c>
      <c r="EF32">
        <v>28.0441</v>
      </c>
      <c r="EG32">
        <v>30.000800000000002</v>
      </c>
      <c r="EH32">
        <v>27.921600000000002</v>
      </c>
      <c r="EI32">
        <v>27.883800000000001</v>
      </c>
      <c r="EJ32">
        <v>19.923200000000001</v>
      </c>
      <c r="EK32">
        <v>32.022100000000002</v>
      </c>
      <c r="EL32">
        <v>52.029899999999998</v>
      </c>
      <c r="EM32">
        <v>28.4251</v>
      </c>
      <c r="EN32">
        <v>403.233</v>
      </c>
      <c r="EO32">
        <v>15.572800000000001</v>
      </c>
      <c r="EP32">
        <v>100.422</v>
      </c>
      <c r="EQ32">
        <v>90.005899999999997</v>
      </c>
    </row>
    <row r="33" spans="1:147" x14ac:dyDescent="0.3">
      <c r="A33">
        <v>17</v>
      </c>
      <c r="B33">
        <v>1685089138.0999999</v>
      </c>
      <c r="C33">
        <v>960.59999990463302</v>
      </c>
      <c r="D33" t="s">
        <v>302</v>
      </c>
      <c r="E33" t="s">
        <v>303</v>
      </c>
      <c r="F33">
        <v>1685089130.0999999</v>
      </c>
      <c r="G33">
        <f t="shared" si="0"/>
        <v>7.0373992286338694E-3</v>
      </c>
      <c r="H33">
        <f t="shared" si="1"/>
        <v>20.516522224067447</v>
      </c>
      <c r="I33">
        <f t="shared" si="2"/>
        <v>400.03880645161303</v>
      </c>
      <c r="J33">
        <f t="shared" si="3"/>
        <v>278.41153429826841</v>
      </c>
      <c r="K33">
        <f t="shared" si="4"/>
        <v>26.75394608716535</v>
      </c>
      <c r="L33">
        <f t="shared" si="5"/>
        <v>38.441714304531942</v>
      </c>
      <c r="M33">
        <f t="shared" si="6"/>
        <v>0.31463035577994536</v>
      </c>
      <c r="N33">
        <f t="shared" si="7"/>
        <v>3.3707489803137531</v>
      </c>
      <c r="O33">
        <f t="shared" si="8"/>
        <v>0.29917788842495596</v>
      </c>
      <c r="P33">
        <f t="shared" si="9"/>
        <v>0.18831126252277311</v>
      </c>
      <c r="Q33">
        <f t="shared" si="10"/>
        <v>161.84974718257715</v>
      </c>
      <c r="R33">
        <f t="shared" si="11"/>
        <v>28.086573323902169</v>
      </c>
      <c r="S33">
        <f t="shared" si="12"/>
        <v>28.003103225806399</v>
      </c>
      <c r="T33">
        <f t="shared" si="13"/>
        <v>3.795526248318863</v>
      </c>
      <c r="U33">
        <f t="shared" si="14"/>
        <v>40.086168080384461</v>
      </c>
      <c r="V33">
        <f t="shared" si="15"/>
        <v>1.5985778375064448</v>
      </c>
      <c r="W33">
        <f t="shared" si="16"/>
        <v>3.9878539507713233</v>
      </c>
      <c r="X33">
        <f t="shared" si="17"/>
        <v>2.1969484108124182</v>
      </c>
      <c r="Y33">
        <f t="shared" si="18"/>
        <v>-310.34930598275366</v>
      </c>
      <c r="Z33">
        <f t="shared" si="19"/>
        <v>154.57603908170202</v>
      </c>
      <c r="AA33">
        <f t="shared" si="20"/>
        <v>10.038767012335096</v>
      </c>
      <c r="AB33">
        <f t="shared" si="21"/>
        <v>16.115247293860591</v>
      </c>
      <c r="AC33">
        <v>-3.9741122812835303E-2</v>
      </c>
      <c r="AD33">
        <v>4.4612891870980401E-2</v>
      </c>
      <c r="AE33">
        <v>3.3588396397482998</v>
      </c>
      <c r="AF33">
        <v>0</v>
      </c>
      <c r="AG33">
        <v>0</v>
      </c>
      <c r="AH33">
        <f t="shared" si="22"/>
        <v>1</v>
      </c>
      <c r="AI33">
        <f t="shared" si="23"/>
        <v>0</v>
      </c>
      <c r="AJ33">
        <f t="shared" si="24"/>
        <v>50366.257396274559</v>
      </c>
      <c r="AK33">
        <v>0</v>
      </c>
      <c r="AL33">
        <v>0</v>
      </c>
      <c r="AM33">
        <v>0</v>
      </c>
      <c r="AN33">
        <f t="shared" si="25"/>
        <v>0</v>
      </c>
      <c r="AO33" t="e">
        <f t="shared" si="26"/>
        <v>#DIV/0!</v>
      </c>
      <c r="AP33">
        <v>-1</v>
      </c>
      <c r="AQ33" t="s">
        <v>304</v>
      </c>
      <c r="AR33">
        <v>2.1290269230769199</v>
      </c>
      <c r="AS33">
        <v>1.8807799999999999</v>
      </c>
      <c r="AT33">
        <f t="shared" si="27"/>
        <v>-0.13199147325945626</v>
      </c>
      <c r="AU33">
        <v>0.5</v>
      </c>
      <c r="AV33">
        <f t="shared" si="28"/>
        <v>841.21217059361595</v>
      </c>
      <c r="AW33">
        <f t="shared" si="29"/>
        <v>20.516522224067447</v>
      </c>
      <c r="AX33">
        <f t="shared" si="30"/>
        <v>-55.516416860218207</v>
      </c>
      <c r="AY33">
        <f t="shared" si="31"/>
        <v>1</v>
      </c>
      <c r="AZ33">
        <f t="shared" si="32"/>
        <v>2.557799681961798E-2</v>
      </c>
      <c r="BA33">
        <f t="shared" si="33"/>
        <v>-1</v>
      </c>
      <c r="BB33" t="s">
        <v>252</v>
      </c>
      <c r="BC33">
        <v>0</v>
      </c>
      <c r="BD33">
        <f t="shared" si="34"/>
        <v>1.8807799999999999</v>
      </c>
      <c r="BE33">
        <f t="shared" si="35"/>
        <v>-0.13199147325945618</v>
      </c>
      <c r="BF33" t="e">
        <f t="shared" si="36"/>
        <v>#DIV/0!</v>
      </c>
      <c r="BG33">
        <f t="shared" si="37"/>
        <v>-0.13199147325945618</v>
      </c>
      <c r="BH33" t="e">
        <f t="shared" si="38"/>
        <v>#DIV/0!</v>
      </c>
      <c r="BI33">
        <f t="shared" si="39"/>
        <v>1000.01409677419</v>
      </c>
      <c r="BJ33">
        <f t="shared" si="40"/>
        <v>841.21217059361595</v>
      </c>
      <c r="BK33">
        <f t="shared" si="41"/>
        <v>0.84120031238276372</v>
      </c>
      <c r="BL33">
        <f t="shared" si="42"/>
        <v>0.19240062476552744</v>
      </c>
      <c r="BM33">
        <v>0.68530088305721104</v>
      </c>
      <c r="BN33">
        <v>0.5</v>
      </c>
      <c r="BO33" t="s">
        <v>253</v>
      </c>
      <c r="BP33">
        <v>1685089130.0999999</v>
      </c>
      <c r="BQ33">
        <v>400.03880645161303</v>
      </c>
      <c r="BR33">
        <v>403.23667741935498</v>
      </c>
      <c r="BS33">
        <v>16.635396774193499</v>
      </c>
      <c r="BT33">
        <v>15.6868903225806</v>
      </c>
      <c r="BU33">
        <v>499.997419354839</v>
      </c>
      <c r="BV33">
        <v>95.894877419354899</v>
      </c>
      <c r="BW33">
        <v>0.20008558064516099</v>
      </c>
      <c r="BX33">
        <v>28.853712903225802</v>
      </c>
      <c r="BY33">
        <v>28.003103225806399</v>
      </c>
      <c r="BZ33">
        <v>999.9</v>
      </c>
      <c r="CA33">
        <v>9994.0322580645206</v>
      </c>
      <c r="CB33">
        <v>0</v>
      </c>
      <c r="CC33">
        <v>75.396048387096798</v>
      </c>
      <c r="CD33">
        <v>1000.01409677419</v>
      </c>
      <c r="CE33">
        <v>0.95998783870967697</v>
      </c>
      <c r="CF33">
        <v>4.0012280645161297E-2</v>
      </c>
      <c r="CG33">
        <v>0</v>
      </c>
      <c r="CH33">
        <v>2.1110419354838701</v>
      </c>
      <c r="CI33">
        <v>0</v>
      </c>
      <c r="CJ33">
        <v>1172.9054838709701</v>
      </c>
      <c r="CK33">
        <v>8120.94258064516</v>
      </c>
      <c r="CL33">
        <v>39.26</v>
      </c>
      <c r="CM33">
        <v>41.987806451612897</v>
      </c>
      <c r="CN33">
        <v>40.364741935483899</v>
      </c>
      <c r="CO33">
        <v>41.058</v>
      </c>
      <c r="CP33">
        <v>39.405000000000001</v>
      </c>
      <c r="CQ33">
        <v>960.00290322580599</v>
      </c>
      <c r="CR33">
        <v>40.010967741935502</v>
      </c>
      <c r="CS33">
        <v>0</v>
      </c>
      <c r="CT33">
        <v>59.200000047683702</v>
      </c>
      <c r="CU33">
        <v>2.1290269230769199</v>
      </c>
      <c r="CV33">
        <v>6.13846298134317E-2</v>
      </c>
      <c r="CW33">
        <v>3.37094016640004</v>
      </c>
      <c r="CX33">
        <v>1172.8861538461499</v>
      </c>
      <c r="CY33">
        <v>15</v>
      </c>
      <c r="CZ33">
        <v>1685088038</v>
      </c>
      <c r="DA33" t="s">
        <v>254</v>
      </c>
      <c r="DB33">
        <v>1</v>
      </c>
      <c r="DC33">
        <v>-3.2389999999999999</v>
      </c>
      <c r="DD33">
        <v>0.48899999999999999</v>
      </c>
      <c r="DE33">
        <v>403</v>
      </c>
      <c r="DF33">
        <v>16</v>
      </c>
      <c r="DG33">
        <v>1.65</v>
      </c>
      <c r="DH33">
        <v>0.54</v>
      </c>
      <c r="DI33">
        <v>-3.2588311538461499</v>
      </c>
      <c r="DJ33">
        <v>0.64401099632886605</v>
      </c>
      <c r="DK33">
        <v>0.12869729896236001</v>
      </c>
      <c r="DL33">
        <v>0</v>
      </c>
      <c r="DM33">
        <v>2.1641488372093001</v>
      </c>
      <c r="DN33">
        <v>-0.29768918740815897</v>
      </c>
      <c r="DO33">
        <v>0.18936793811788699</v>
      </c>
      <c r="DP33">
        <v>1</v>
      </c>
      <c r="DQ33">
        <v>0.937934692307692</v>
      </c>
      <c r="DR33">
        <v>0.135113187057116</v>
      </c>
      <c r="DS33">
        <v>2.15354633253175E-2</v>
      </c>
      <c r="DT33">
        <v>0</v>
      </c>
      <c r="DU33">
        <v>1</v>
      </c>
      <c r="DV33">
        <v>3</v>
      </c>
      <c r="DW33" t="s">
        <v>305</v>
      </c>
      <c r="DX33">
        <v>100</v>
      </c>
      <c r="DY33">
        <v>100</v>
      </c>
      <c r="DZ33">
        <v>-3.2389999999999999</v>
      </c>
      <c r="EA33">
        <v>0.48899999999999999</v>
      </c>
      <c r="EB33">
        <v>2</v>
      </c>
      <c r="EC33">
        <v>511.35700000000003</v>
      </c>
      <c r="ED33">
        <v>446.58199999999999</v>
      </c>
      <c r="EE33">
        <v>28.3566</v>
      </c>
      <c r="EF33">
        <v>28.180599999999998</v>
      </c>
      <c r="EG33">
        <v>30.001000000000001</v>
      </c>
      <c r="EH33">
        <v>28.072900000000001</v>
      </c>
      <c r="EI33">
        <v>28.038799999999998</v>
      </c>
      <c r="EJ33">
        <v>19.924099999999999</v>
      </c>
      <c r="EK33">
        <v>32.307899999999997</v>
      </c>
      <c r="EL33">
        <v>51.652099999999997</v>
      </c>
      <c r="EM33">
        <v>28.348800000000001</v>
      </c>
      <c r="EN33">
        <v>403.23399999999998</v>
      </c>
      <c r="EO33">
        <v>15.6677</v>
      </c>
      <c r="EP33">
        <v>100.407</v>
      </c>
      <c r="EQ33">
        <v>89.996200000000002</v>
      </c>
    </row>
    <row r="34" spans="1:147" x14ac:dyDescent="0.3">
      <c r="A34">
        <v>18</v>
      </c>
      <c r="B34">
        <v>1685089198.0999999</v>
      </c>
      <c r="C34">
        <v>1020.59999990463</v>
      </c>
      <c r="D34" t="s">
        <v>306</v>
      </c>
      <c r="E34" t="s">
        <v>307</v>
      </c>
      <c r="F34">
        <v>1685089190.0999999</v>
      </c>
      <c r="G34">
        <f t="shared" si="0"/>
        <v>6.9612678154012363E-3</v>
      </c>
      <c r="H34">
        <f t="shared" si="1"/>
        <v>21.039080123204908</v>
      </c>
      <c r="I34">
        <f t="shared" si="2"/>
        <v>400.011741935484</v>
      </c>
      <c r="J34">
        <f t="shared" si="3"/>
        <v>274.70589140765702</v>
      </c>
      <c r="K34">
        <f t="shared" si="4"/>
        <v>26.397818708460612</v>
      </c>
      <c r="L34">
        <f t="shared" si="5"/>
        <v>38.439064378122431</v>
      </c>
      <c r="M34">
        <f t="shared" si="6"/>
        <v>0.31171184554072912</v>
      </c>
      <c r="N34">
        <f t="shared" si="7"/>
        <v>3.3733024580830668</v>
      </c>
      <c r="O34">
        <f t="shared" si="8"/>
        <v>0.29654818171021563</v>
      </c>
      <c r="P34">
        <f t="shared" si="9"/>
        <v>0.18664352141122764</v>
      </c>
      <c r="Q34">
        <f t="shared" si="10"/>
        <v>161.84642367361579</v>
      </c>
      <c r="R34">
        <f t="shared" si="11"/>
        <v>28.118423351975476</v>
      </c>
      <c r="S34">
        <f t="shared" si="12"/>
        <v>27.9951258064516</v>
      </c>
      <c r="T34">
        <f t="shared" si="13"/>
        <v>3.7937615142495082</v>
      </c>
      <c r="U34">
        <f t="shared" si="14"/>
        <v>40.12249740890455</v>
      </c>
      <c r="V34">
        <f t="shared" si="15"/>
        <v>1.6013231754392248</v>
      </c>
      <c r="W34">
        <f t="shared" si="16"/>
        <v>3.9910854977931574</v>
      </c>
      <c r="X34">
        <f t="shared" si="17"/>
        <v>2.1924383388102835</v>
      </c>
      <c r="Y34">
        <f t="shared" si="18"/>
        <v>-306.9919106591945</v>
      </c>
      <c r="Z34">
        <f t="shared" si="19"/>
        <v>158.68704944859493</v>
      </c>
      <c r="AA34">
        <f t="shared" si="20"/>
        <v>10.298259725738395</v>
      </c>
      <c r="AB34">
        <f t="shared" si="21"/>
        <v>23.839822188754624</v>
      </c>
      <c r="AC34">
        <v>-3.9778952855482302E-2</v>
      </c>
      <c r="AD34">
        <v>4.4655359407945502E-2</v>
      </c>
      <c r="AE34">
        <v>3.3613817808761302</v>
      </c>
      <c r="AF34">
        <v>0</v>
      </c>
      <c r="AG34">
        <v>0</v>
      </c>
      <c r="AH34">
        <f t="shared" si="22"/>
        <v>1</v>
      </c>
      <c r="AI34">
        <f t="shared" si="23"/>
        <v>0</v>
      </c>
      <c r="AJ34">
        <f t="shared" si="24"/>
        <v>50409.90664659586</v>
      </c>
      <c r="AK34">
        <v>0</v>
      </c>
      <c r="AL34">
        <v>0</v>
      </c>
      <c r="AM34">
        <v>0</v>
      </c>
      <c r="AN34">
        <f t="shared" si="25"/>
        <v>0</v>
      </c>
      <c r="AO34" t="e">
        <f t="shared" si="26"/>
        <v>#DIV/0!</v>
      </c>
      <c r="AP34">
        <v>-1</v>
      </c>
      <c r="AQ34" t="s">
        <v>308</v>
      </c>
      <c r="AR34">
        <v>2.1994115384615398</v>
      </c>
      <c r="AS34">
        <v>1.4476</v>
      </c>
      <c r="AT34">
        <f t="shared" si="27"/>
        <v>-0.51935033052054425</v>
      </c>
      <c r="AU34">
        <v>0.5</v>
      </c>
      <c r="AV34">
        <f t="shared" si="28"/>
        <v>841.20292219374608</v>
      </c>
      <c r="AW34">
        <f t="shared" si="29"/>
        <v>21.039080123204908</v>
      </c>
      <c r="AX34">
        <f t="shared" si="30"/>
        <v>-218.43950783808484</v>
      </c>
      <c r="AY34">
        <f t="shared" si="31"/>
        <v>1</v>
      </c>
      <c r="AZ34">
        <f t="shared" si="32"/>
        <v>2.6199481173614921E-2</v>
      </c>
      <c r="BA34">
        <f t="shared" si="33"/>
        <v>-1</v>
      </c>
      <c r="BB34" t="s">
        <v>252</v>
      </c>
      <c r="BC34">
        <v>0</v>
      </c>
      <c r="BD34">
        <f t="shared" si="34"/>
        <v>1.4476</v>
      </c>
      <c r="BE34">
        <f t="shared" si="35"/>
        <v>-0.51935033052054425</v>
      </c>
      <c r="BF34" t="e">
        <f t="shared" si="36"/>
        <v>#DIV/0!</v>
      </c>
      <c r="BG34">
        <f t="shared" si="37"/>
        <v>-0.51935033052054425</v>
      </c>
      <c r="BH34" t="e">
        <f t="shared" si="38"/>
        <v>#DIV/0!</v>
      </c>
      <c r="BI34">
        <f t="shared" si="39"/>
        <v>1000.00419354839</v>
      </c>
      <c r="BJ34">
        <f t="shared" si="40"/>
        <v>841.20292219374608</v>
      </c>
      <c r="BK34">
        <f t="shared" si="41"/>
        <v>0.84119939458337922</v>
      </c>
      <c r="BL34">
        <f t="shared" si="42"/>
        <v>0.19239878916675859</v>
      </c>
      <c r="BM34">
        <v>0.68530088305721104</v>
      </c>
      <c r="BN34">
        <v>0.5</v>
      </c>
      <c r="BO34" t="s">
        <v>253</v>
      </c>
      <c r="BP34">
        <v>1685089190.0999999</v>
      </c>
      <c r="BQ34">
        <v>400.011741935484</v>
      </c>
      <c r="BR34">
        <v>403.27687096774201</v>
      </c>
      <c r="BS34">
        <v>16.6639870967742</v>
      </c>
      <c r="BT34">
        <v>15.7258161290323</v>
      </c>
      <c r="BU34">
        <v>500.022548387097</v>
      </c>
      <c r="BV34">
        <v>95.894851612903196</v>
      </c>
      <c r="BW34">
        <v>0.19998848387096799</v>
      </c>
      <c r="BX34">
        <v>28.8676967741936</v>
      </c>
      <c r="BY34">
        <v>27.9951258064516</v>
      </c>
      <c r="BZ34">
        <v>999.9</v>
      </c>
      <c r="CA34">
        <v>10003.5483870968</v>
      </c>
      <c r="CB34">
        <v>0</v>
      </c>
      <c r="CC34">
        <v>75.381551612903195</v>
      </c>
      <c r="CD34">
        <v>1000.00419354839</v>
      </c>
      <c r="CE34">
        <v>0.96002299999999996</v>
      </c>
      <c r="CF34">
        <v>3.99773E-2</v>
      </c>
      <c r="CG34">
        <v>0</v>
      </c>
      <c r="CH34">
        <v>2.2035838709677402</v>
      </c>
      <c r="CI34">
        <v>0</v>
      </c>
      <c r="CJ34">
        <v>1170.5880645161301</v>
      </c>
      <c r="CK34">
        <v>8120.9564516129003</v>
      </c>
      <c r="CL34">
        <v>39.375</v>
      </c>
      <c r="CM34">
        <v>41.991870967741903</v>
      </c>
      <c r="CN34">
        <v>40.5</v>
      </c>
      <c r="CO34">
        <v>40.890999999999998</v>
      </c>
      <c r="CP34">
        <v>39.436999999999998</v>
      </c>
      <c r="CQ34">
        <v>960.02451612903201</v>
      </c>
      <c r="CR34">
        <v>39.979999999999997</v>
      </c>
      <c r="CS34">
        <v>0</v>
      </c>
      <c r="CT34">
        <v>59</v>
      </c>
      <c r="CU34">
        <v>2.1994115384615398</v>
      </c>
      <c r="CV34">
        <v>-0.84185641330731698</v>
      </c>
      <c r="CW34">
        <v>4.6618803304777598</v>
      </c>
      <c r="CX34">
        <v>1170.6061538461499</v>
      </c>
      <c r="CY34">
        <v>15</v>
      </c>
      <c r="CZ34">
        <v>1685088038</v>
      </c>
      <c r="DA34" t="s">
        <v>254</v>
      </c>
      <c r="DB34">
        <v>1</v>
      </c>
      <c r="DC34">
        <v>-3.2389999999999999</v>
      </c>
      <c r="DD34">
        <v>0.48899999999999999</v>
      </c>
      <c r="DE34">
        <v>403</v>
      </c>
      <c r="DF34">
        <v>16</v>
      </c>
      <c r="DG34">
        <v>1.65</v>
      </c>
      <c r="DH34">
        <v>0.54</v>
      </c>
      <c r="DI34">
        <v>-3.26129019230769</v>
      </c>
      <c r="DJ34">
        <v>2.5331290019629801E-2</v>
      </c>
      <c r="DK34">
        <v>9.4942545652426102E-2</v>
      </c>
      <c r="DL34">
        <v>1</v>
      </c>
      <c r="DM34">
        <v>2.2268488372093</v>
      </c>
      <c r="DN34">
        <v>-0.25884294401341501</v>
      </c>
      <c r="DO34">
        <v>0.179592838428839</v>
      </c>
      <c r="DP34">
        <v>1</v>
      </c>
      <c r="DQ34">
        <v>0.93687884615384598</v>
      </c>
      <c r="DR34">
        <v>1.1797240672756899E-2</v>
      </c>
      <c r="DS34">
        <v>3.29639528870678E-3</v>
      </c>
      <c r="DT34">
        <v>1</v>
      </c>
      <c r="DU34">
        <v>3</v>
      </c>
      <c r="DV34">
        <v>3</v>
      </c>
      <c r="DW34" t="s">
        <v>255</v>
      </c>
      <c r="DX34">
        <v>100</v>
      </c>
      <c r="DY34">
        <v>100</v>
      </c>
      <c r="DZ34">
        <v>-3.2389999999999999</v>
      </c>
      <c r="EA34">
        <v>0.48899999999999999</v>
      </c>
      <c r="EB34">
        <v>2</v>
      </c>
      <c r="EC34">
        <v>512.04200000000003</v>
      </c>
      <c r="ED34">
        <v>445.697</v>
      </c>
      <c r="EE34">
        <v>28.2943</v>
      </c>
      <c r="EF34">
        <v>28.308199999999999</v>
      </c>
      <c r="EG34">
        <v>30.001000000000001</v>
      </c>
      <c r="EH34">
        <v>28.215499999999999</v>
      </c>
      <c r="EI34">
        <v>28.185400000000001</v>
      </c>
      <c r="EJ34">
        <v>19.921500000000002</v>
      </c>
      <c r="EK34">
        <v>32.593200000000003</v>
      </c>
      <c r="EL34">
        <v>51.279200000000003</v>
      </c>
      <c r="EM34">
        <v>28.287500000000001</v>
      </c>
      <c r="EN34">
        <v>403.16500000000002</v>
      </c>
      <c r="EO34">
        <v>15.661</v>
      </c>
      <c r="EP34">
        <v>100.395</v>
      </c>
      <c r="EQ34">
        <v>89.988600000000005</v>
      </c>
    </row>
    <row r="35" spans="1:147" x14ac:dyDescent="0.3">
      <c r="A35">
        <v>19</v>
      </c>
      <c r="B35">
        <v>1685089258.0999999</v>
      </c>
      <c r="C35">
        <v>1080.5999999046301</v>
      </c>
      <c r="D35" t="s">
        <v>309</v>
      </c>
      <c r="E35" t="s">
        <v>310</v>
      </c>
      <c r="F35">
        <v>1685089250.0999999</v>
      </c>
      <c r="G35">
        <f t="shared" si="0"/>
        <v>7.0698274496590286E-3</v>
      </c>
      <c r="H35">
        <f t="shared" si="1"/>
        <v>21.444306528957433</v>
      </c>
      <c r="I35">
        <f t="shared" si="2"/>
        <v>399.95919354838702</v>
      </c>
      <c r="J35">
        <f t="shared" si="3"/>
        <v>274.21419370762152</v>
      </c>
      <c r="K35">
        <f t="shared" si="4"/>
        <v>26.351299417453799</v>
      </c>
      <c r="L35">
        <f t="shared" si="5"/>
        <v>38.435079969618542</v>
      </c>
      <c r="M35">
        <f t="shared" si="6"/>
        <v>0.31669239363935003</v>
      </c>
      <c r="N35">
        <f t="shared" si="7"/>
        <v>3.3696079051508852</v>
      </c>
      <c r="O35">
        <f t="shared" si="8"/>
        <v>0.30103711008851902</v>
      </c>
      <c r="P35">
        <f t="shared" si="9"/>
        <v>0.18949024866719849</v>
      </c>
      <c r="Q35">
        <f t="shared" si="10"/>
        <v>161.84552540416431</v>
      </c>
      <c r="R35">
        <f t="shared" si="11"/>
        <v>28.109135029761315</v>
      </c>
      <c r="S35">
        <f t="shared" si="12"/>
        <v>27.990267741935501</v>
      </c>
      <c r="T35">
        <f t="shared" si="13"/>
        <v>3.7926871826232422</v>
      </c>
      <c r="U35">
        <f t="shared" si="14"/>
        <v>40.030677157275598</v>
      </c>
      <c r="V35">
        <f t="shared" si="15"/>
        <v>1.5991601043612214</v>
      </c>
      <c r="W35">
        <f t="shared" si="16"/>
        <v>3.9948365052090389</v>
      </c>
      <c r="X35">
        <f t="shared" si="17"/>
        <v>2.1935270782620209</v>
      </c>
      <c r="Y35">
        <f t="shared" si="18"/>
        <v>-311.77939052996317</v>
      </c>
      <c r="Z35">
        <f t="shared" si="19"/>
        <v>162.34222262675897</v>
      </c>
      <c r="AA35">
        <f t="shared" si="20"/>
        <v>10.547617092841557</v>
      </c>
      <c r="AB35">
        <f t="shared" si="21"/>
        <v>22.95597459380167</v>
      </c>
      <c r="AC35">
        <v>-3.9724221463282597E-2</v>
      </c>
      <c r="AD35">
        <v>4.4593918625468E-2</v>
      </c>
      <c r="AE35">
        <v>3.3577036294631601</v>
      </c>
      <c r="AF35">
        <v>0</v>
      </c>
      <c r="AG35">
        <v>0</v>
      </c>
      <c r="AH35">
        <f t="shared" si="22"/>
        <v>1</v>
      </c>
      <c r="AI35">
        <f t="shared" si="23"/>
        <v>0</v>
      </c>
      <c r="AJ35">
        <f t="shared" si="24"/>
        <v>50340.725835688114</v>
      </c>
      <c r="AK35">
        <v>0</v>
      </c>
      <c r="AL35">
        <v>0</v>
      </c>
      <c r="AM35">
        <v>0</v>
      </c>
      <c r="AN35">
        <f t="shared" si="25"/>
        <v>0</v>
      </c>
      <c r="AO35" t="e">
        <f t="shared" si="26"/>
        <v>#DIV/0!</v>
      </c>
      <c r="AP35">
        <v>-1</v>
      </c>
      <c r="AQ35" t="s">
        <v>311</v>
      </c>
      <c r="AR35">
        <v>2.20537692307692</v>
      </c>
      <c r="AS35">
        <v>1.4016</v>
      </c>
      <c r="AT35">
        <f t="shared" si="27"/>
        <v>-0.57347097822268833</v>
      </c>
      <c r="AU35">
        <v>0.5</v>
      </c>
      <c r="AV35">
        <f t="shared" si="28"/>
        <v>841.198206039561</v>
      </c>
      <c r="AW35">
        <f t="shared" si="29"/>
        <v>21.444306528957433</v>
      </c>
      <c r="AX35">
        <f t="shared" si="30"/>
        <v>-241.20137904833879</v>
      </c>
      <c r="AY35">
        <f t="shared" si="31"/>
        <v>1</v>
      </c>
      <c r="AZ35">
        <f t="shared" si="32"/>
        <v>2.6681353297966844E-2</v>
      </c>
      <c r="BA35">
        <f t="shared" si="33"/>
        <v>-1</v>
      </c>
      <c r="BB35" t="s">
        <v>252</v>
      </c>
      <c r="BC35">
        <v>0</v>
      </c>
      <c r="BD35">
        <f t="shared" si="34"/>
        <v>1.4016</v>
      </c>
      <c r="BE35">
        <f t="shared" si="35"/>
        <v>-0.57347097822268844</v>
      </c>
      <c r="BF35" t="e">
        <f t="shared" si="36"/>
        <v>#DIV/0!</v>
      </c>
      <c r="BG35">
        <f t="shared" si="37"/>
        <v>-0.57347097822268844</v>
      </c>
      <c r="BH35" t="e">
        <f t="shared" si="38"/>
        <v>#DIV/0!</v>
      </c>
      <c r="BI35">
        <f t="shared" si="39"/>
        <v>999.99858064516104</v>
      </c>
      <c r="BJ35">
        <f t="shared" si="40"/>
        <v>841.198206039561</v>
      </c>
      <c r="BK35">
        <f t="shared" si="41"/>
        <v>0.84119939999999993</v>
      </c>
      <c r="BL35">
        <f t="shared" si="42"/>
        <v>0.19239880000000001</v>
      </c>
      <c r="BM35">
        <v>0.68530088305721104</v>
      </c>
      <c r="BN35">
        <v>0.5</v>
      </c>
      <c r="BO35" t="s">
        <v>253</v>
      </c>
      <c r="BP35">
        <v>1685089250.0999999</v>
      </c>
      <c r="BQ35">
        <v>399.95919354838702</v>
      </c>
      <c r="BR35">
        <v>403.28590322580601</v>
      </c>
      <c r="BS35">
        <v>16.641016129032302</v>
      </c>
      <c r="BT35">
        <v>15.6881516129032</v>
      </c>
      <c r="BU35">
        <v>500.00119354838699</v>
      </c>
      <c r="BV35">
        <v>95.897429032258103</v>
      </c>
      <c r="BW35">
        <v>0.200074387096774</v>
      </c>
      <c r="BX35">
        <v>28.883916129032301</v>
      </c>
      <c r="BY35">
        <v>27.990267741935501</v>
      </c>
      <c r="BZ35">
        <v>999.9</v>
      </c>
      <c r="CA35">
        <v>9989.5161290322594</v>
      </c>
      <c r="CB35">
        <v>0</v>
      </c>
      <c r="CC35">
        <v>75.382241935483904</v>
      </c>
      <c r="CD35">
        <v>999.99858064516104</v>
      </c>
      <c r="CE35">
        <v>0.96002299999999996</v>
      </c>
      <c r="CF35">
        <v>3.99773E-2</v>
      </c>
      <c r="CG35">
        <v>0</v>
      </c>
      <c r="CH35">
        <v>2.2265225806451601</v>
      </c>
      <c r="CI35">
        <v>0</v>
      </c>
      <c r="CJ35">
        <v>1168.2803225806399</v>
      </c>
      <c r="CK35">
        <v>8120.9206451612899</v>
      </c>
      <c r="CL35">
        <v>39.436999999999998</v>
      </c>
      <c r="CM35">
        <v>42</v>
      </c>
      <c r="CN35">
        <v>40.568096774193499</v>
      </c>
      <c r="CO35">
        <v>40.798000000000002</v>
      </c>
      <c r="CP35">
        <v>39.5</v>
      </c>
      <c r="CQ35">
        <v>960.02</v>
      </c>
      <c r="CR35">
        <v>39.979999999999997</v>
      </c>
      <c r="CS35">
        <v>0</v>
      </c>
      <c r="CT35">
        <v>59.400000095367403</v>
      </c>
      <c r="CU35">
        <v>2.20537692307692</v>
      </c>
      <c r="CV35">
        <v>0.420560667625199</v>
      </c>
      <c r="CW35">
        <v>2.9094017154440999</v>
      </c>
      <c r="CX35">
        <v>1168.31538461538</v>
      </c>
      <c r="CY35">
        <v>15</v>
      </c>
      <c r="CZ35">
        <v>1685088038</v>
      </c>
      <c r="DA35" t="s">
        <v>254</v>
      </c>
      <c r="DB35">
        <v>1</v>
      </c>
      <c r="DC35">
        <v>-3.2389999999999999</v>
      </c>
      <c r="DD35">
        <v>0.48899999999999999</v>
      </c>
      <c r="DE35">
        <v>403</v>
      </c>
      <c r="DF35">
        <v>16</v>
      </c>
      <c r="DG35">
        <v>1.65</v>
      </c>
      <c r="DH35">
        <v>0.54</v>
      </c>
      <c r="DI35">
        <v>-3.2167786538461498</v>
      </c>
      <c r="DJ35">
        <v>-0.703695295825158</v>
      </c>
      <c r="DK35">
        <v>0.222707373362695</v>
      </c>
      <c r="DL35">
        <v>0</v>
      </c>
      <c r="DM35">
        <v>2.17783488372093</v>
      </c>
      <c r="DN35">
        <v>0.27841313781163002</v>
      </c>
      <c r="DO35">
        <v>0.18531576431608901</v>
      </c>
      <c r="DP35">
        <v>1</v>
      </c>
      <c r="DQ35">
        <v>0.95779915384615399</v>
      </c>
      <c r="DR35">
        <v>-4.99478562281227E-2</v>
      </c>
      <c r="DS35">
        <v>7.5841864514381097E-3</v>
      </c>
      <c r="DT35">
        <v>1</v>
      </c>
      <c r="DU35">
        <v>2</v>
      </c>
      <c r="DV35">
        <v>3</v>
      </c>
      <c r="DW35" t="s">
        <v>262</v>
      </c>
      <c r="DX35">
        <v>100</v>
      </c>
      <c r="DY35">
        <v>100</v>
      </c>
      <c r="DZ35">
        <v>-3.2389999999999999</v>
      </c>
      <c r="EA35">
        <v>0.48899999999999999</v>
      </c>
      <c r="EB35">
        <v>2</v>
      </c>
      <c r="EC35">
        <v>511.923</v>
      </c>
      <c r="ED35">
        <v>444.887</v>
      </c>
      <c r="EE35">
        <v>28.2498</v>
      </c>
      <c r="EF35">
        <v>28.431699999999999</v>
      </c>
      <c r="EG35">
        <v>30.000399999999999</v>
      </c>
      <c r="EH35">
        <v>28.351800000000001</v>
      </c>
      <c r="EI35">
        <v>28.325700000000001</v>
      </c>
      <c r="EJ35">
        <v>19.925999999999998</v>
      </c>
      <c r="EK35">
        <v>32.875300000000003</v>
      </c>
      <c r="EL35">
        <v>50.907600000000002</v>
      </c>
      <c r="EM35">
        <v>28.245999999999999</v>
      </c>
      <c r="EN35">
        <v>403.21199999999999</v>
      </c>
      <c r="EO35">
        <v>15.6646</v>
      </c>
      <c r="EP35">
        <v>100.384</v>
      </c>
      <c r="EQ35">
        <v>89.982600000000005</v>
      </c>
    </row>
    <row r="36" spans="1:147" x14ac:dyDescent="0.3">
      <c r="A36">
        <v>20</v>
      </c>
      <c r="B36">
        <v>1685089377.5999999</v>
      </c>
      <c r="C36">
        <v>1200.0999999046301</v>
      </c>
      <c r="D36" t="s">
        <v>312</v>
      </c>
      <c r="E36" t="s">
        <v>313</v>
      </c>
      <c r="F36">
        <v>1685089369.5999999</v>
      </c>
      <c r="G36">
        <f t="shared" si="0"/>
        <v>7.1285833166307684E-3</v>
      </c>
      <c r="H36">
        <f t="shared" si="1"/>
        <v>1.754268727969156</v>
      </c>
      <c r="I36">
        <f t="shared" si="2"/>
        <v>400.123032258065</v>
      </c>
      <c r="J36">
        <f t="shared" si="3"/>
        <v>377.53459268509766</v>
      </c>
      <c r="K36">
        <f t="shared" si="4"/>
        <v>36.280431123341693</v>
      </c>
      <c r="L36">
        <f t="shared" si="5"/>
        <v>38.451141680703444</v>
      </c>
      <c r="M36">
        <f t="shared" si="6"/>
        <v>0.33571050320922791</v>
      </c>
      <c r="N36">
        <f t="shared" si="7"/>
        <v>3.3743948716210213</v>
      </c>
      <c r="O36">
        <f t="shared" si="8"/>
        <v>0.31819789140472526</v>
      </c>
      <c r="P36">
        <f t="shared" si="9"/>
        <v>0.20037095962113247</v>
      </c>
      <c r="Q36">
        <f t="shared" si="10"/>
        <v>16.522814011628057</v>
      </c>
      <c r="R36">
        <f t="shared" si="11"/>
        <v>27.702987935371933</v>
      </c>
      <c r="S36">
        <f t="shared" si="12"/>
        <v>27.559638709677401</v>
      </c>
      <c r="T36">
        <f t="shared" si="13"/>
        <v>3.6985043756262388</v>
      </c>
      <c r="U36">
        <f t="shared" si="14"/>
        <v>39.3590400211652</v>
      </c>
      <c r="V36">
        <f t="shared" si="15"/>
        <v>1.6050228937557816</v>
      </c>
      <c r="W36">
        <f t="shared" si="16"/>
        <v>4.0779015262889686</v>
      </c>
      <c r="X36">
        <f t="shared" si="17"/>
        <v>2.093481481870457</v>
      </c>
      <c r="Y36">
        <f t="shared" si="18"/>
        <v>-314.37052426341688</v>
      </c>
      <c r="Z36">
        <f t="shared" si="19"/>
        <v>305.64266373350961</v>
      </c>
      <c r="AA36">
        <f t="shared" si="20"/>
        <v>19.822618944325296</v>
      </c>
      <c r="AB36">
        <f t="shared" si="21"/>
        <v>27.617572426046081</v>
      </c>
      <c r="AC36">
        <v>-3.9795140668910697E-2</v>
      </c>
      <c r="AD36">
        <v>4.4673531646649098E-2</v>
      </c>
      <c r="AE36">
        <v>3.3624693433638502</v>
      </c>
      <c r="AF36">
        <v>0</v>
      </c>
      <c r="AG36">
        <v>0</v>
      </c>
      <c r="AH36">
        <f t="shared" si="22"/>
        <v>1</v>
      </c>
      <c r="AI36">
        <f t="shared" si="23"/>
        <v>0</v>
      </c>
      <c r="AJ36">
        <f t="shared" si="24"/>
        <v>50367.579244592438</v>
      </c>
      <c r="AK36">
        <v>0</v>
      </c>
      <c r="AL36">
        <v>0</v>
      </c>
      <c r="AM36">
        <v>0</v>
      </c>
      <c r="AN36">
        <f t="shared" si="25"/>
        <v>0</v>
      </c>
      <c r="AO36" t="e">
        <f t="shared" si="26"/>
        <v>#DIV/0!</v>
      </c>
      <c r="AP36">
        <v>-1</v>
      </c>
      <c r="AQ36" t="s">
        <v>314</v>
      </c>
      <c r="AR36">
        <v>2.2185076923076901</v>
      </c>
      <c r="AS36">
        <v>1.7784</v>
      </c>
      <c r="AT36">
        <f t="shared" si="27"/>
        <v>-0.24747396103671293</v>
      </c>
      <c r="AU36">
        <v>0.5</v>
      </c>
      <c r="AV36">
        <f t="shared" si="28"/>
        <v>84.305374277094984</v>
      </c>
      <c r="AW36">
        <f t="shared" si="29"/>
        <v>1.754268727969156</v>
      </c>
      <c r="AX36">
        <f t="shared" si="30"/>
        <v>-10.431692454517652</v>
      </c>
      <c r="AY36">
        <f t="shared" si="31"/>
        <v>1</v>
      </c>
      <c r="AZ36">
        <f t="shared" si="32"/>
        <v>3.2670144122917036E-2</v>
      </c>
      <c r="BA36">
        <f t="shared" si="33"/>
        <v>-1</v>
      </c>
      <c r="BB36" t="s">
        <v>252</v>
      </c>
      <c r="BC36">
        <v>0</v>
      </c>
      <c r="BD36">
        <f t="shared" si="34"/>
        <v>1.7784</v>
      </c>
      <c r="BE36">
        <f t="shared" si="35"/>
        <v>-0.24747396103671282</v>
      </c>
      <c r="BF36" t="e">
        <f t="shared" si="36"/>
        <v>#DIV/0!</v>
      </c>
      <c r="BG36">
        <f t="shared" si="37"/>
        <v>-0.24747396103671282</v>
      </c>
      <c r="BH36" t="e">
        <f t="shared" si="38"/>
        <v>#DIV/0!</v>
      </c>
      <c r="BI36">
        <f t="shared" si="39"/>
        <v>100.007106451613</v>
      </c>
      <c r="BJ36">
        <f t="shared" si="40"/>
        <v>84.305374277094984</v>
      </c>
      <c r="BK36">
        <f t="shared" si="41"/>
        <v>0.84299383582190657</v>
      </c>
      <c r="BL36">
        <f t="shared" si="42"/>
        <v>0.19598767164381309</v>
      </c>
      <c r="BM36">
        <v>0.68530088305721104</v>
      </c>
      <c r="BN36">
        <v>0.5</v>
      </c>
      <c r="BO36" t="s">
        <v>253</v>
      </c>
      <c r="BP36">
        <v>1685089369.5999999</v>
      </c>
      <c r="BQ36">
        <v>400.123032258065</v>
      </c>
      <c r="BR36">
        <v>400.754387096774</v>
      </c>
      <c r="BS36">
        <v>16.7018870967742</v>
      </c>
      <c r="BT36">
        <v>15.741196774193501</v>
      </c>
      <c r="BU36">
        <v>500.01877419354798</v>
      </c>
      <c r="BV36">
        <v>95.898312903225801</v>
      </c>
      <c r="BW36">
        <v>0.199983322580645</v>
      </c>
      <c r="BX36">
        <v>29.239729032258101</v>
      </c>
      <c r="BY36">
        <v>27.559638709677401</v>
      </c>
      <c r="BZ36">
        <v>999.9</v>
      </c>
      <c r="CA36">
        <v>10007.2580645161</v>
      </c>
      <c r="CB36">
        <v>0</v>
      </c>
      <c r="CC36">
        <v>75.392596774193507</v>
      </c>
      <c r="CD36">
        <v>100.007106451613</v>
      </c>
      <c r="CE36">
        <v>0.900186483870968</v>
      </c>
      <c r="CF36">
        <v>9.9813367741935499E-2</v>
      </c>
      <c r="CG36">
        <v>0</v>
      </c>
      <c r="CH36">
        <v>2.2210870967741898</v>
      </c>
      <c r="CI36">
        <v>0</v>
      </c>
      <c r="CJ36">
        <v>92.291216129032307</v>
      </c>
      <c r="CK36">
        <v>795.58232258064504</v>
      </c>
      <c r="CL36">
        <v>38.884838709677403</v>
      </c>
      <c r="CM36">
        <v>42.146999999999998</v>
      </c>
      <c r="CN36">
        <v>40.622967741935497</v>
      </c>
      <c r="CO36">
        <v>40.765999999999998</v>
      </c>
      <c r="CP36">
        <v>39.3181935483871</v>
      </c>
      <c r="CQ36">
        <v>90.025483870967804</v>
      </c>
      <c r="CR36">
        <v>9.9800000000000093</v>
      </c>
      <c r="CS36">
        <v>0</v>
      </c>
      <c r="CT36">
        <v>118.799999952316</v>
      </c>
      <c r="CU36">
        <v>2.2185076923076901</v>
      </c>
      <c r="CV36">
        <v>-1.6973128088620999</v>
      </c>
      <c r="CW36">
        <v>5.8558461367215502</v>
      </c>
      <c r="CX36">
        <v>92.317426923076894</v>
      </c>
      <c r="CY36">
        <v>15</v>
      </c>
      <c r="CZ36">
        <v>1685088038</v>
      </c>
      <c r="DA36" t="s">
        <v>254</v>
      </c>
      <c r="DB36">
        <v>1</v>
      </c>
      <c r="DC36">
        <v>-3.2389999999999999</v>
      </c>
      <c r="DD36">
        <v>0.48899999999999999</v>
      </c>
      <c r="DE36">
        <v>403</v>
      </c>
      <c r="DF36">
        <v>16</v>
      </c>
      <c r="DG36">
        <v>1.65</v>
      </c>
      <c r="DH36">
        <v>0.54</v>
      </c>
      <c r="DI36">
        <v>-0.62474705769230798</v>
      </c>
      <c r="DJ36">
        <v>-0.10505588149917799</v>
      </c>
      <c r="DK36">
        <v>0.10980949809721401</v>
      </c>
      <c r="DL36">
        <v>1</v>
      </c>
      <c r="DM36">
        <v>2.2622279069767401</v>
      </c>
      <c r="DN36">
        <v>-0.44604048097953702</v>
      </c>
      <c r="DO36">
        <v>0.20431132574052699</v>
      </c>
      <c r="DP36">
        <v>1</v>
      </c>
      <c r="DQ36">
        <v>0.96015417307692297</v>
      </c>
      <c r="DR36">
        <v>-5.1589811320752299E-2</v>
      </c>
      <c r="DS36">
        <v>2.5060212109822101E-2</v>
      </c>
      <c r="DT36">
        <v>1</v>
      </c>
      <c r="DU36">
        <v>3</v>
      </c>
      <c r="DV36">
        <v>3</v>
      </c>
      <c r="DW36" t="s">
        <v>255</v>
      </c>
      <c r="DX36">
        <v>100</v>
      </c>
      <c r="DY36">
        <v>100</v>
      </c>
      <c r="DZ36">
        <v>-3.2389999999999999</v>
      </c>
      <c r="EA36">
        <v>0.48899999999999999</v>
      </c>
      <c r="EB36">
        <v>2</v>
      </c>
      <c r="EC36">
        <v>513.05399999999997</v>
      </c>
      <c r="ED36">
        <v>443.51</v>
      </c>
      <c r="EE36">
        <v>32.984099999999998</v>
      </c>
      <c r="EF36">
        <v>28.660399999999999</v>
      </c>
      <c r="EG36">
        <v>30</v>
      </c>
      <c r="EH36">
        <v>28.6098</v>
      </c>
      <c r="EI36">
        <v>28.590499999999999</v>
      </c>
      <c r="EJ36">
        <v>19.8355</v>
      </c>
      <c r="EK36">
        <v>32.313899999999997</v>
      </c>
      <c r="EL36">
        <v>49.792299999999997</v>
      </c>
      <c r="EM36">
        <v>33.067300000000003</v>
      </c>
      <c r="EN36">
        <v>400.75099999999998</v>
      </c>
      <c r="EO36">
        <v>15.9907</v>
      </c>
      <c r="EP36">
        <v>100.36199999999999</v>
      </c>
      <c r="EQ36">
        <v>89.967799999999997</v>
      </c>
    </row>
    <row r="37" spans="1:147" x14ac:dyDescent="0.3">
      <c r="A37">
        <v>21</v>
      </c>
      <c r="B37">
        <v>1685089437.5999999</v>
      </c>
      <c r="C37">
        <v>1260.0999999046301</v>
      </c>
      <c r="D37" t="s">
        <v>315</v>
      </c>
      <c r="E37" t="s">
        <v>316</v>
      </c>
      <c r="F37">
        <v>1685089429.5999999</v>
      </c>
      <c r="G37">
        <f t="shared" si="0"/>
        <v>6.1429600378833295E-3</v>
      </c>
      <c r="H37">
        <f t="shared" si="1"/>
        <v>2.8680487243321084</v>
      </c>
      <c r="I37">
        <f t="shared" si="2"/>
        <v>400.01183870967702</v>
      </c>
      <c r="J37">
        <f t="shared" si="3"/>
        <v>368.62159127967385</v>
      </c>
      <c r="K37">
        <f t="shared" si="4"/>
        <v>35.424966090328262</v>
      </c>
      <c r="L37">
        <f t="shared" si="5"/>
        <v>38.441605584815179</v>
      </c>
      <c r="M37">
        <f t="shared" si="6"/>
        <v>0.27690814023333049</v>
      </c>
      <c r="N37">
        <f t="shared" si="7"/>
        <v>3.3703189210601381</v>
      </c>
      <c r="O37">
        <f t="shared" si="8"/>
        <v>0.26486117061396375</v>
      </c>
      <c r="P37">
        <f t="shared" si="9"/>
        <v>0.16657692673798938</v>
      </c>
      <c r="Q37">
        <f t="shared" si="10"/>
        <v>16.521974925337283</v>
      </c>
      <c r="R37">
        <f t="shared" si="11"/>
        <v>28.647812840812524</v>
      </c>
      <c r="S37">
        <f t="shared" si="12"/>
        <v>28.2046322580645</v>
      </c>
      <c r="T37">
        <f t="shared" si="13"/>
        <v>3.840345950080521</v>
      </c>
      <c r="U37">
        <f t="shared" si="14"/>
        <v>39.412759540141614</v>
      </c>
      <c r="V37">
        <f t="shared" si="15"/>
        <v>1.6754228320957614</v>
      </c>
      <c r="W37">
        <f t="shared" si="16"/>
        <v>4.2509655544148215</v>
      </c>
      <c r="X37">
        <f t="shared" si="17"/>
        <v>2.1649231179847597</v>
      </c>
      <c r="Y37">
        <f t="shared" si="18"/>
        <v>-270.90453767065486</v>
      </c>
      <c r="Z37">
        <f t="shared" si="19"/>
        <v>319.17064405996757</v>
      </c>
      <c r="AA37">
        <f t="shared" si="20"/>
        <v>20.866294352672739</v>
      </c>
      <c r="AB37">
        <f t="shared" si="21"/>
        <v>85.654375667322739</v>
      </c>
      <c r="AC37">
        <v>-3.9734752596083799E-2</v>
      </c>
      <c r="AD37">
        <v>4.4605740744615201E-2</v>
      </c>
      <c r="AE37">
        <v>3.3584114894765</v>
      </c>
      <c r="AF37">
        <v>0</v>
      </c>
      <c r="AG37">
        <v>0</v>
      </c>
      <c r="AH37">
        <f t="shared" si="22"/>
        <v>1</v>
      </c>
      <c r="AI37">
        <f t="shared" si="23"/>
        <v>0</v>
      </c>
      <c r="AJ37">
        <f t="shared" si="24"/>
        <v>50174.558036093418</v>
      </c>
      <c r="AK37">
        <v>0</v>
      </c>
      <c r="AL37">
        <v>0</v>
      </c>
      <c r="AM37">
        <v>0</v>
      </c>
      <c r="AN37">
        <f t="shared" si="25"/>
        <v>0</v>
      </c>
      <c r="AO37" t="e">
        <f t="shared" si="26"/>
        <v>#DIV/0!</v>
      </c>
      <c r="AP37">
        <v>-1</v>
      </c>
      <c r="AQ37" t="s">
        <v>317</v>
      </c>
      <c r="AR37">
        <v>2.25933846153846</v>
      </c>
      <c r="AS37">
        <v>1.7727999999999999</v>
      </c>
      <c r="AT37">
        <f t="shared" si="27"/>
        <v>-0.27444633435156818</v>
      </c>
      <c r="AU37">
        <v>0.5</v>
      </c>
      <c r="AV37">
        <f t="shared" si="28"/>
        <v>84.300360650729147</v>
      </c>
      <c r="AW37">
        <f t="shared" si="29"/>
        <v>2.8680487243321084</v>
      </c>
      <c r="AX37">
        <f t="shared" si="30"/>
        <v>-11.567962482553897</v>
      </c>
      <c r="AY37">
        <f t="shared" si="31"/>
        <v>1</v>
      </c>
      <c r="AZ37">
        <f t="shared" si="32"/>
        <v>4.5884130203880123E-2</v>
      </c>
      <c r="BA37">
        <f t="shared" si="33"/>
        <v>-1</v>
      </c>
      <c r="BB37" t="s">
        <v>252</v>
      </c>
      <c r="BC37">
        <v>0</v>
      </c>
      <c r="BD37">
        <f t="shared" si="34"/>
        <v>1.7727999999999999</v>
      </c>
      <c r="BE37">
        <f t="shared" si="35"/>
        <v>-0.27444633435156818</v>
      </c>
      <c r="BF37" t="e">
        <f t="shared" si="36"/>
        <v>#DIV/0!</v>
      </c>
      <c r="BG37">
        <f t="shared" si="37"/>
        <v>-0.27444633435156818</v>
      </c>
      <c r="BH37" t="e">
        <f t="shared" si="38"/>
        <v>#DIV/0!</v>
      </c>
      <c r="BI37">
        <f t="shared" si="39"/>
        <v>100.001058064516</v>
      </c>
      <c r="BJ37">
        <f t="shared" si="40"/>
        <v>84.300360650729147</v>
      </c>
      <c r="BK37">
        <f t="shared" si="41"/>
        <v>0.84299468707963565</v>
      </c>
      <c r="BL37">
        <f t="shared" si="42"/>
        <v>0.19598937415927148</v>
      </c>
      <c r="BM37">
        <v>0.68530088305721104</v>
      </c>
      <c r="BN37">
        <v>0.5</v>
      </c>
      <c r="BO37" t="s">
        <v>253</v>
      </c>
      <c r="BP37">
        <v>1685089429.5999999</v>
      </c>
      <c r="BQ37">
        <v>400.01183870967702</v>
      </c>
      <c r="BR37">
        <v>400.74170967741901</v>
      </c>
      <c r="BS37">
        <v>17.433948387096802</v>
      </c>
      <c r="BT37">
        <v>16.606690322580601</v>
      </c>
      <c r="BU37">
        <v>500.01119354838698</v>
      </c>
      <c r="BV37">
        <v>95.9011741935484</v>
      </c>
      <c r="BW37">
        <v>0.19999548387096799</v>
      </c>
      <c r="BX37">
        <v>29.961206451612899</v>
      </c>
      <c r="BY37">
        <v>28.2046322580645</v>
      </c>
      <c r="BZ37">
        <v>999.9</v>
      </c>
      <c r="CA37">
        <v>9991.77419354839</v>
      </c>
      <c r="CB37">
        <v>0</v>
      </c>
      <c r="CC37">
        <v>75.363258064516103</v>
      </c>
      <c r="CD37">
        <v>100.001058064516</v>
      </c>
      <c r="CE37">
        <v>0.90015654838709702</v>
      </c>
      <c r="CF37">
        <v>9.98433161290323E-2</v>
      </c>
      <c r="CG37">
        <v>0</v>
      </c>
      <c r="CH37">
        <v>2.25130322580645</v>
      </c>
      <c r="CI37">
        <v>0</v>
      </c>
      <c r="CJ37">
        <v>94.116812903225807</v>
      </c>
      <c r="CK37">
        <v>795.52664516129005</v>
      </c>
      <c r="CL37">
        <v>38.524000000000001</v>
      </c>
      <c r="CM37">
        <v>42.145000000000003</v>
      </c>
      <c r="CN37">
        <v>40.436999999999998</v>
      </c>
      <c r="CO37">
        <v>40.75</v>
      </c>
      <c r="CP37">
        <v>39.078258064516099</v>
      </c>
      <c r="CQ37">
        <v>90.017419354838694</v>
      </c>
      <c r="CR37">
        <v>9.9822580645161292</v>
      </c>
      <c r="CS37">
        <v>0</v>
      </c>
      <c r="CT37">
        <v>59.200000047683702</v>
      </c>
      <c r="CU37">
        <v>2.25933846153846</v>
      </c>
      <c r="CV37">
        <v>0.21649913290492401</v>
      </c>
      <c r="CW37">
        <v>-3.2870427264189499</v>
      </c>
      <c r="CX37">
        <v>94.064346153846103</v>
      </c>
      <c r="CY37">
        <v>15</v>
      </c>
      <c r="CZ37">
        <v>1685088038</v>
      </c>
      <c r="DA37" t="s">
        <v>254</v>
      </c>
      <c r="DB37">
        <v>1</v>
      </c>
      <c r="DC37">
        <v>-3.2389999999999999</v>
      </c>
      <c r="DD37">
        <v>0.48899999999999999</v>
      </c>
      <c r="DE37">
        <v>403</v>
      </c>
      <c r="DF37">
        <v>16</v>
      </c>
      <c r="DG37">
        <v>1.65</v>
      </c>
      <c r="DH37">
        <v>0.54</v>
      </c>
      <c r="DI37">
        <v>-0.73394669230769205</v>
      </c>
      <c r="DJ37">
        <v>-2.8364018819136E-2</v>
      </c>
      <c r="DK37">
        <v>0.123265609392036</v>
      </c>
      <c r="DL37">
        <v>1</v>
      </c>
      <c r="DM37">
        <v>2.2514511627906999</v>
      </c>
      <c r="DN37">
        <v>0.13915061604557</v>
      </c>
      <c r="DO37">
        <v>0.15929099650769801</v>
      </c>
      <c r="DP37">
        <v>1</v>
      </c>
      <c r="DQ37">
        <v>0.84073694230769203</v>
      </c>
      <c r="DR37">
        <v>-8.8200289497953999E-2</v>
      </c>
      <c r="DS37">
        <v>2.2676105152792801E-2</v>
      </c>
      <c r="DT37">
        <v>1</v>
      </c>
      <c r="DU37">
        <v>3</v>
      </c>
      <c r="DV37">
        <v>3</v>
      </c>
      <c r="DW37" t="s">
        <v>255</v>
      </c>
      <c r="DX37">
        <v>100</v>
      </c>
      <c r="DY37">
        <v>100</v>
      </c>
      <c r="DZ37">
        <v>-3.2389999999999999</v>
      </c>
      <c r="EA37">
        <v>0.48899999999999999</v>
      </c>
      <c r="EB37">
        <v>2</v>
      </c>
      <c r="EC37">
        <v>513.16999999999996</v>
      </c>
      <c r="ED37">
        <v>443.82</v>
      </c>
      <c r="EE37">
        <v>32.984999999999999</v>
      </c>
      <c r="EF37">
        <v>28.763500000000001</v>
      </c>
      <c r="EG37">
        <v>30.000699999999998</v>
      </c>
      <c r="EH37">
        <v>28.730899999999998</v>
      </c>
      <c r="EI37">
        <v>28.711400000000001</v>
      </c>
      <c r="EJ37">
        <v>19.851700000000001</v>
      </c>
      <c r="EK37">
        <v>28.190300000000001</v>
      </c>
      <c r="EL37">
        <v>49.792299999999997</v>
      </c>
      <c r="EM37">
        <v>32.979999999999997</v>
      </c>
      <c r="EN37">
        <v>400.77100000000002</v>
      </c>
      <c r="EO37">
        <v>16.793099999999999</v>
      </c>
      <c r="EP37">
        <v>100.35599999999999</v>
      </c>
      <c r="EQ37">
        <v>89.956599999999995</v>
      </c>
    </row>
    <row r="38" spans="1:147" x14ac:dyDescent="0.3">
      <c r="A38">
        <v>22</v>
      </c>
      <c r="B38">
        <v>1685089497.5999999</v>
      </c>
      <c r="C38">
        <v>1320.0999999046301</v>
      </c>
      <c r="D38" t="s">
        <v>318</v>
      </c>
      <c r="E38" t="s">
        <v>319</v>
      </c>
      <c r="F38">
        <v>1685089489.5999999</v>
      </c>
      <c r="G38">
        <f t="shared" si="0"/>
        <v>6.4851348413642986E-3</v>
      </c>
      <c r="H38">
        <f t="shared" si="1"/>
        <v>2.51670590749523</v>
      </c>
      <c r="I38">
        <f t="shared" si="2"/>
        <v>400.02470967741903</v>
      </c>
      <c r="J38">
        <f t="shared" si="3"/>
        <v>372.08034846734125</v>
      </c>
      <c r="K38">
        <f t="shared" si="4"/>
        <v>35.754690385918749</v>
      </c>
      <c r="L38">
        <f t="shared" si="5"/>
        <v>38.439975935704524</v>
      </c>
      <c r="M38">
        <f t="shared" si="6"/>
        <v>0.2995527120861024</v>
      </c>
      <c r="N38">
        <f t="shared" si="7"/>
        <v>3.3721547669536776</v>
      </c>
      <c r="O38">
        <f t="shared" si="8"/>
        <v>0.28551582517957791</v>
      </c>
      <c r="P38">
        <f t="shared" si="9"/>
        <v>0.17965372608227079</v>
      </c>
      <c r="Q38">
        <f t="shared" si="10"/>
        <v>16.522536169982089</v>
      </c>
      <c r="R38">
        <f t="shared" si="11"/>
        <v>28.375295246450765</v>
      </c>
      <c r="S38">
        <f t="shared" si="12"/>
        <v>28.112987096774201</v>
      </c>
      <c r="T38">
        <f t="shared" si="13"/>
        <v>3.8199073130658676</v>
      </c>
      <c r="U38">
        <f t="shared" si="14"/>
        <v>40.440755565319989</v>
      </c>
      <c r="V38">
        <f t="shared" si="15"/>
        <v>1.6999404332837014</v>
      </c>
      <c r="W38">
        <f t="shared" si="16"/>
        <v>4.2035328210867728</v>
      </c>
      <c r="X38">
        <f t="shared" si="17"/>
        <v>2.119966879782166</v>
      </c>
      <c r="Y38">
        <f t="shared" si="18"/>
        <v>-285.99444650416558</v>
      </c>
      <c r="Z38">
        <f t="shared" si="19"/>
        <v>300.52648069374771</v>
      </c>
      <c r="AA38">
        <f t="shared" si="20"/>
        <v>19.608735448752103</v>
      </c>
      <c r="AB38">
        <f t="shared" si="21"/>
        <v>50.663305808316323</v>
      </c>
      <c r="AC38">
        <v>-3.9761948235753401E-2</v>
      </c>
      <c r="AD38">
        <v>4.4636270232613198E-2</v>
      </c>
      <c r="AE38">
        <v>3.3602391855717499</v>
      </c>
      <c r="AF38">
        <v>0</v>
      </c>
      <c r="AG38">
        <v>0</v>
      </c>
      <c r="AH38">
        <f t="shared" si="22"/>
        <v>1</v>
      </c>
      <c r="AI38">
        <f t="shared" si="23"/>
        <v>0</v>
      </c>
      <c r="AJ38">
        <f t="shared" si="24"/>
        <v>50239.709011780054</v>
      </c>
      <c r="AK38">
        <v>0</v>
      </c>
      <c r="AL38">
        <v>0</v>
      </c>
      <c r="AM38">
        <v>0</v>
      </c>
      <c r="AN38">
        <f t="shared" si="25"/>
        <v>0</v>
      </c>
      <c r="AO38" t="e">
        <f t="shared" si="26"/>
        <v>#DIV/0!</v>
      </c>
      <c r="AP38">
        <v>-1</v>
      </c>
      <c r="AQ38" t="s">
        <v>320</v>
      </c>
      <c r="AR38">
        <v>2.2279961538461501</v>
      </c>
      <c r="AS38">
        <v>1.6204000000000001</v>
      </c>
      <c r="AT38">
        <f t="shared" si="27"/>
        <v>-0.37496676983840405</v>
      </c>
      <c r="AU38">
        <v>0.5</v>
      </c>
      <c r="AV38">
        <f t="shared" si="28"/>
        <v>84.302166845268587</v>
      </c>
      <c r="AW38">
        <f t="shared" si="29"/>
        <v>2.51670590749523</v>
      </c>
      <c r="AX38">
        <f t="shared" si="30"/>
        <v>-15.805255596174282</v>
      </c>
      <c r="AY38">
        <f t="shared" si="31"/>
        <v>1</v>
      </c>
      <c r="AZ38">
        <f t="shared" si="32"/>
        <v>4.1715486553861966E-2</v>
      </c>
      <c r="BA38">
        <f t="shared" si="33"/>
        <v>-1</v>
      </c>
      <c r="BB38" t="s">
        <v>252</v>
      </c>
      <c r="BC38">
        <v>0</v>
      </c>
      <c r="BD38">
        <f t="shared" si="34"/>
        <v>1.6204000000000001</v>
      </c>
      <c r="BE38">
        <f t="shared" si="35"/>
        <v>-0.3749667698384041</v>
      </c>
      <c r="BF38" t="e">
        <f t="shared" si="36"/>
        <v>#DIV/0!</v>
      </c>
      <c r="BG38">
        <f t="shared" si="37"/>
        <v>-0.3749667698384041</v>
      </c>
      <c r="BH38" t="e">
        <f t="shared" si="38"/>
        <v>#DIV/0!</v>
      </c>
      <c r="BI38">
        <f t="shared" si="39"/>
        <v>100.00305483871</v>
      </c>
      <c r="BJ38">
        <f t="shared" si="40"/>
        <v>84.302166845268587</v>
      </c>
      <c r="BK38">
        <f t="shared" si="41"/>
        <v>0.84299591628711146</v>
      </c>
      <c r="BL38">
        <f t="shared" si="42"/>
        <v>0.19599183257422295</v>
      </c>
      <c r="BM38">
        <v>0.68530088305721104</v>
      </c>
      <c r="BN38">
        <v>0.5</v>
      </c>
      <c r="BO38" t="s">
        <v>253</v>
      </c>
      <c r="BP38">
        <v>1685089489.5999999</v>
      </c>
      <c r="BQ38">
        <v>400.02470967741903</v>
      </c>
      <c r="BR38">
        <v>400.72522580645199</v>
      </c>
      <c r="BS38">
        <v>17.690390322580601</v>
      </c>
      <c r="BT38">
        <v>16.817245161290298</v>
      </c>
      <c r="BU38">
        <v>499.99106451612897</v>
      </c>
      <c r="BV38">
        <v>95.894058064516102</v>
      </c>
      <c r="BW38">
        <v>0.19994564516128999</v>
      </c>
      <c r="BX38">
        <v>29.766051612903201</v>
      </c>
      <c r="BY38">
        <v>28.112987096774201</v>
      </c>
      <c r="BZ38">
        <v>999.9</v>
      </c>
      <c r="CA38">
        <v>9999.3548387096798</v>
      </c>
      <c r="CB38">
        <v>0</v>
      </c>
      <c r="CC38">
        <v>75.365329032258103</v>
      </c>
      <c r="CD38">
        <v>100.00305483871</v>
      </c>
      <c r="CE38">
        <v>0.90013854838709695</v>
      </c>
      <c r="CF38">
        <v>9.9861390322580706E-2</v>
      </c>
      <c r="CG38">
        <v>0</v>
      </c>
      <c r="CH38">
        <v>2.2285161290322599</v>
      </c>
      <c r="CI38">
        <v>0</v>
      </c>
      <c r="CJ38">
        <v>91.002996774193605</v>
      </c>
      <c r="CK38">
        <v>795.53787096774204</v>
      </c>
      <c r="CL38">
        <v>38.286000000000001</v>
      </c>
      <c r="CM38">
        <v>42.125</v>
      </c>
      <c r="CN38">
        <v>40.253999999999998</v>
      </c>
      <c r="CO38">
        <v>40.741870967741903</v>
      </c>
      <c r="CP38">
        <v>38.906999999999996</v>
      </c>
      <c r="CQ38">
        <v>90.017096774193504</v>
      </c>
      <c r="CR38">
        <v>9.9867741935483902</v>
      </c>
      <c r="CS38">
        <v>0</v>
      </c>
      <c r="CT38">
        <v>59</v>
      </c>
      <c r="CU38">
        <v>2.2279961538461501</v>
      </c>
      <c r="CV38">
        <v>0.29921710105579502</v>
      </c>
      <c r="CW38">
        <v>-4.2637230858110504</v>
      </c>
      <c r="CX38">
        <v>90.969503846153799</v>
      </c>
      <c r="CY38">
        <v>15</v>
      </c>
      <c r="CZ38">
        <v>1685088038</v>
      </c>
      <c r="DA38" t="s">
        <v>254</v>
      </c>
      <c r="DB38">
        <v>1</v>
      </c>
      <c r="DC38">
        <v>-3.2389999999999999</v>
      </c>
      <c r="DD38">
        <v>0.48899999999999999</v>
      </c>
      <c r="DE38">
        <v>403</v>
      </c>
      <c r="DF38">
        <v>16</v>
      </c>
      <c r="DG38">
        <v>1.65</v>
      </c>
      <c r="DH38">
        <v>0.54</v>
      </c>
      <c r="DI38">
        <v>-0.71476215384615405</v>
      </c>
      <c r="DJ38">
        <v>2.3181053530266799E-2</v>
      </c>
      <c r="DK38">
        <v>0.106002463438607</v>
      </c>
      <c r="DL38">
        <v>1</v>
      </c>
      <c r="DM38">
        <v>2.2229999999999999</v>
      </c>
      <c r="DN38">
        <v>6.1207040802868803E-2</v>
      </c>
      <c r="DO38">
        <v>0.17341253408200999</v>
      </c>
      <c r="DP38">
        <v>1</v>
      </c>
      <c r="DQ38">
        <v>0.83481017307692296</v>
      </c>
      <c r="DR38">
        <v>0.30755852983864601</v>
      </c>
      <c r="DS38">
        <v>5.5814055179029397E-2</v>
      </c>
      <c r="DT38">
        <v>0</v>
      </c>
      <c r="DU38">
        <v>2</v>
      </c>
      <c r="DV38">
        <v>3</v>
      </c>
      <c r="DW38" t="s">
        <v>262</v>
      </c>
      <c r="DX38">
        <v>100</v>
      </c>
      <c r="DY38">
        <v>100</v>
      </c>
      <c r="DZ38">
        <v>-3.2389999999999999</v>
      </c>
      <c r="EA38">
        <v>0.48899999999999999</v>
      </c>
      <c r="EB38">
        <v>2</v>
      </c>
      <c r="EC38">
        <v>513.37800000000004</v>
      </c>
      <c r="ED38">
        <v>442.56599999999997</v>
      </c>
      <c r="EE38">
        <v>28.636199999999999</v>
      </c>
      <c r="EF38">
        <v>28.8889</v>
      </c>
      <c r="EG38">
        <v>30.000299999999999</v>
      </c>
      <c r="EH38">
        <v>28.8477</v>
      </c>
      <c r="EI38">
        <v>28.83</v>
      </c>
      <c r="EJ38">
        <v>19.852399999999999</v>
      </c>
      <c r="EK38">
        <v>29.519400000000001</v>
      </c>
      <c r="EL38">
        <v>49.4221</v>
      </c>
      <c r="EM38">
        <v>28.691400000000002</v>
      </c>
      <c r="EN38">
        <v>400.71699999999998</v>
      </c>
      <c r="EO38">
        <v>16.683299999999999</v>
      </c>
      <c r="EP38">
        <v>100.34699999999999</v>
      </c>
      <c r="EQ38">
        <v>89.941100000000006</v>
      </c>
    </row>
    <row r="39" spans="1:147" x14ac:dyDescent="0.3">
      <c r="A39">
        <v>23</v>
      </c>
      <c r="B39">
        <v>1685089557.5999999</v>
      </c>
      <c r="C39">
        <v>1380.0999999046301</v>
      </c>
      <c r="D39" t="s">
        <v>321</v>
      </c>
      <c r="E39" t="s">
        <v>322</v>
      </c>
      <c r="F39">
        <v>1685089549.5999999</v>
      </c>
      <c r="G39">
        <f t="shared" si="0"/>
        <v>5.9224682572296006E-3</v>
      </c>
      <c r="H39">
        <f t="shared" si="1"/>
        <v>3.3604215776722133</v>
      </c>
      <c r="I39">
        <f t="shared" si="2"/>
        <v>399.99529032258101</v>
      </c>
      <c r="J39">
        <f t="shared" si="3"/>
        <v>365.91686075325538</v>
      </c>
      <c r="K39">
        <f t="shared" si="4"/>
        <v>35.162550241873113</v>
      </c>
      <c r="L39">
        <f t="shared" si="5"/>
        <v>38.437295465224743</v>
      </c>
      <c r="M39">
        <f t="shared" si="6"/>
        <v>0.27446431010241745</v>
      </c>
      <c r="N39">
        <f t="shared" si="7"/>
        <v>3.370776123570157</v>
      </c>
      <c r="O39">
        <f t="shared" si="8"/>
        <v>0.26262568569338335</v>
      </c>
      <c r="P39">
        <f t="shared" si="9"/>
        <v>0.16516215242573828</v>
      </c>
      <c r="Q39">
        <f t="shared" si="10"/>
        <v>16.521467651743365</v>
      </c>
      <c r="R39">
        <f t="shared" si="11"/>
        <v>28.170612878659199</v>
      </c>
      <c r="S39">
        <f t="shared" si="12"/>
        <v>27.885470967741899</v>
      </c>
      <c r="T39">
        <f t="shared" si="13"/>
        <v>3.7695765392520704</v>
      </c>
      <c r="U39">
        <f t="shared" si="14"/>
        <v>40.34574787828015</v>
      </c>
      <c r="V39">
        <f t="shared" si="15"/>
        <v>1.6638179115127862</v>
      </c>
      <c r="W39">
        <f t="shared" si="16"/>
        <v>4.1238990451543742</v>
      </c>
      <c r="X39">
        <f t="shared" si="17"/>
        <v>2.1057586277392843</v>
      </c>
      <c r="Y39">
        <f t="shared" si="18"/>
        <v>-261.18085014382541</v>
      </c>
      <c r="Z39">
        <f t="shared" si="19"/>
        <v>281.41625502071594</v>
      </c>
      <c r="AA39">
        <f t="shared" si="20"/>
        <v>18.318313552610583</v>
      </c>
      <c r="AB39">
        <f t="shared" si="21"/>
        <v>55.075186081244482</v>
      </c>
      <c r="AC39">
        <v>-3.9741524881234301E-2</v>
      </c>
      <c r="AD39">
        <v>4.4613343227981397E-2</v>
      </c>
      <c r="AE39">
        <v>3.3588666625156698</v>
      </c>
      <c r="AF39">
        <v>0</v>
      </c>
      <c r="AG39">
        <v>0</v>
      </c>
      <c r="AH39">
        <f t="shared" si="22"/>
        <v>1</v>
      </c>
      <c r="AI39">
        <f t="shared" si="23"/>
        <v>0</v>
      </c>
      <c r="AJ39">
        <f t="shared" si="24"/>
        <v>50270.085459357731</v>
      </c>
      <c r="AK39">
        <v>0</v>
      </c>
      <c r="AL39">
        <v>0</v>
      </c>
      <c r="AM39">
        <v>0</v>
      </c>
      <c r="AN39">
        <f t="shared" si="25"/>
        <v>0</v>
      </c>
      <c r="AO39" t="e">
        <f t="shared" si="26"/>
        <v>#DIV/0!</v>
      </c>
      <c r="AP39">
        <v>-1</v>
      </c>
      <c r="AQ39" t="s">
        <v>323</v>
      </c>
      <c r="AR39">
        <v>2.2517</v>
      </c>
      <c r="AS39">
        <v>1.4104000000000001</v>
      </c>
      <c r="AT39">
        <f t="shared" si="27"/>
        <v>-0.5964974475326148</v>
      </c>
      <c r="AU39">
        <v>0.5</v>
      </c>
      <c r="AV39">
        <f t="shared" si="28"/>
        <v>84.298246945709948</v>
      </c>
      <c r="AW39">
        <f t="shared" si="29"/>
        <v>3.3604215776722133</v>
      </c>
      <c r="AX39">
        <f t="shared" si="30"/>
        <v>-25.141844567295013</v>
      </c>
      <c r="AY39">
        <f t="shared" si="31"/>
        <v>1</v>
      </c>
      <c r="AZ39">
        <f t="shared" si="32"/>
        <v>5.172612403767337E-2</v>
      </c>
      <c r="BA39">
        <f t="shared" si="33"/>
        <v>-1</v>
      </c>
      <c r="BB39" t="s">
        <v>252</v>
      </c>
      <c r="BC39">
        <v>0</v>
      </c>
      <c r="BD39">
        <f t="shared" si="34"/>
        <v>1.4104000000000001</v>
      </c>
      <c r="BE39">
        <f t="shared" si="35"/>
        <v>-0.5964974475326148</v>
      </c>
      <c r="BF39" t="e">
        <f t="shared" si="36"/>
        <v>#DIV/0!</v>
      </c>
      <c r="BG39">
        <f t="shared" si="37"/>
        <v>-0.5964974475326148</v>
      </c>
      <c r="BH39" t="e">
        <f t="shared" si="38"/>
        <v>#DIV/0!</v>
      </c>
      <c r="BI39">
        <f t="shared" si="39"/>
        <v>99.9986161290323</v>
      </c>
      <c r="BJ39">
        <f t="shared" si="40"/>
        <v>84.298246945709948</v>
      </c>
      <c r="BK39">
        <f t="shared" si="41"/>
        <v>0.84299413540819879</v>
      </c>
      <c r="BL39">
        <f t="shared" si="42"/>
        <v>0.19598827081639764</v>
      </c>
      <c r="BM39">
        <v>0.68530088305721104</v>
      </c>
      <c r="BN39">
        <v>0.5</v>
      </c>
      <c r="BO39" t="s">
        <v>253</v>
      </c>
      <c r="BP39">
        <v>1685089549.5999999</v>
      </c>
      <c r="BQ39">
        <v>399.99529032258101</v>
      </c>
      <c r="BR39">
        <v>400.78054838709699</v>
      </c>
      <c r="BS39">
        <v>17.314416129032299</v>
      </c>
      <c r="BT39">
        <v>16.516748387096801</v>
      </c>
      <c r="BU39">
        <v>500.007580645161</v>
      </c>
      <c r="BV39">
        <v>95.894300000000001</v>
      </c>
      <c r="BW39">
        <v>0.20007009677419299</v>
      </c>
      <c r="BX39">
        <v>29.4340516129032</v>
      </c>
      <c r="BY39">
        <v>27.885470967741899</v>
      </c>
      <c r="BZ39">
        <v>999.9</v>
      </c>
      <c r="CA39">
        <v>9994.1935483871002</v>
      </c>
      <c r="CB39">
        <v>0</v>
      </c>
      <c r="CC39">
        <v>75.356354838709706</v>
      </c>
      <c r="CD39">
        <v>99.9986161290323</v>
      </c>
      <c r="CE39">
        <v>0.90019429032258103</v>
      </c>
      <c r="CF39">
        <v>9.98055612903226E-2</v>
      </c>
      <c r="CG39">
        <v>0</v>
      </c>
      <c r="CH39">
        <v>2.2339516129032302</v>
      </c>
      <c r="CI39">
        <v>0</v>
      </c>
      <c r="CJ39">
        <v>88.407187096774194</v>
      </c>
      <c r="CK39">
        <v>795.51741935483903</v>
      </c>
      <c r="CL39">
        <v>38.090451612903202</v>
      </c>
      <c r="CM39">
        <v>42.061999999999998</v>
      </c>
      <c r="CN39">
        <v>40.082322580645098</v>
      </c>
      <c r="CO39">
        <v>40.686999999999998</v>
      </c>
      <c r="CP39">
        <v>38.7398387096774</v>
      </c>
      <c r="CQ39">
        <v>90.018387096774205</v>
      </c>
      <c r="CR39">
        <v>9.9803225806451703</v>
      </c>
      <c r="CS39">
        <v>0</v>
      </c>
      <c r="CT39">
        <v>59.400000095367403</v>
      </c>
      <c r="CU39">
        <v>2.2517</v>
      </c>
      <c r="CV39">
        <v>-0.14765128845317901</v>
      </c>
      <c r="CW39">
        <v>-3.3464444491608001</v>
      </c>
      <c r="CX39">
        <v>88.3728269230769</v>
      </c>
      <c r="CY39">
        <v>15</v>
      </c>
      <c r="CZ39">
        <v>1685088038</v>
      </c>
      <c r="DA39" t="s">
        <v>254</v>
      </c>
      <c r="DB39">
        <v>1</v>
      </c>
      <c r="DC39">
        <v>-3.2389999999999999</v>
      </c>
      <c r="DD39">
        <v>0.48899999999999999</v>
      </c>
      <c r="DE39">
        <v>403</v>
      </c>
      <c r="DF39">
        <v>16</v>
      </c>
      <c r="DG39">
        <v>1.65</v>
      </c>
      <c r="DH39">
        <v>0.54</v>
      </c>
      <c r="DI39">
        <v>-0.67310798076923095</v>
      </c>
      <c r="DJ39">
        <v>-0.90901309826688503</v>
      </c>
      <c r="DK39">
        <v>0.20515412440467701</v>
      </c>
      <c r="DL39">
        <v>0</v>
      </c>
      <c r="DM39">
        <v>2.2657488372093</v>
      </c>
      <c r="DN39">
        <v>-0.27467428476592298</v>
      </c>
      <c r="DO39">
        <v>0.18923698243711201</v>
      </c>
      <c r="DP39">
        <v>1</v>
      </c>
      <c r="DQ39">
        <v>0.80921338461538495</v>
      </c>
      <c r="DR39">
        <v>-6.9163264748569098E-2</v>
      </c>
      <c r="DS39">
        <v>2.26564033062432E-2</v>
      </c>
      <c r="DT39">
        <v>1</v>
      </c>
      <c r="DU39">
        <v>2</v>
      </c>
      <c r="DV39">
        <v>3</v>
      </c>
      <c r="DW39" t="s">
        <v>262</v>
      </c>
      <c r="DX39">
        <v>100</v>
      </c>
      <c r="DY39">
        <v>100</v>
      </c>
      <c r="DZ39">
        <v>-3.2389999999999999</v>
      </c>
      <c r="EA39">
        <v>0.48899999999999999</v>
      </c>
      <c r="EB39">
        <v>2</v>
      </c>
      <c r="EC39">
        <v>513.13</v>
      </c>
      <c r="ED39">
        <v>441.59399999999999</v>
      </c>
      <c r="EE39">
        <v>28.910900000000002</v>
      </c>
      <c r="EF39">
        <v>29.026299999999999</v>
      </c>
      <c r="EG39">
        <v>30.001100000000001</v>
      </c>
      <c r="EH39">
        <v>28.970400000000001</v>
      </c>
      <c r="EI39">
        <v>28.952100000000002</v>
      </c>
      <c r="EJ39">
        <v>19.851199999999999</v>
      </c>
      <c r="EK39">
        <v>31.719899999999999</v>
      </c>
      <c r="EL39">
        <v>49.050699999999999</v>
      </c>
      <c r="EM39">
        <v>28.909600000000001</v>
      </c>
      <c r="EN39">
        <v>400.80200000000002</v>
      </c>
      <c r="EO39">
        <v>16.3673</v>
      </c>
      <c r="EP39">
        <v>100.336</v>
      </c>
      <c r="EQ39">
        <v>89.934799999999996</v>
      </c>
    </row>
    <row r="40" spans="1:147" x14ac:dyDescent="0.3">
      <c r="A40">
        <v>24</v>
      </c>
      <c r="B40">
        <v>1685089617.5999999</v>
      </c>
      <c r="C40">
        <v>1440.0999999046301</v>
      </c>
      <c r="D40" t="s">
        <v>324</v>
      </c>
      <c r="E40" t="s">
        <v>325</v>
      </c>
      <c r="F40">
        <v>1685089609.6064501</v>
      </c>
      <c r="G40">
        <f t="shared" si="0"/>
        <v>5.6297669920363459E-3</v>
      </c>
      <c r="H40">
        <f t="shared" si="1"/>
        <v>2.8054956969002984</v>
      </c>
      <c r="I40">
        <f t="shared" si="2"/>
        <v>400.03909677419398</v>
      </c>
      <c r="J40">
        <f t="shared" si="3"/>
        <v>368.12946190676013</v>
      </c>
      <c r="K40">
        <f t="shared" si="4"/>
        <v>35.375051120818739</v>
      </c>
      <c r="L40">
        <f t="shared" si="5"/>
        <v>38.441377186750508</v>
      </c>
      <c r="M40">
        <f t="shared" si="6"/>
        <v>0.25813860491427815</v>
      </c>
      <c r="N40">
        <f t="shared" si="7"/>
        <v>3.3720680049728977</v>
      </c>
      <c r="O40">
        <f t="shared" si="8"/>
        <v>0.24764134523735196</v>
      </c>
      <c r="P40">
        <f t="shared" si="9"/>
        <v>0.15568340770835293</v>
      </c>
      <c r="Q40">
        <f t="shared" si="10"/>
        <v>16.521956166011282</v>
      </c>
      <c r="R40">
        <f t="shared" si="11"/>
        <v>28.147715951573364</v>
      </c>
      <c r="S40">
        <f t="shared" si="12"/>
        <v>27.8761096774194</v>
      </c>
      <c r="T40">
        <f t="shared" si="13"/>
        <v>3.7675181016875303</v>
      </c>
      <c r="U40">
        <f t="shared" si="14"/>
        <v>40.08416597028679</v>
      </c>
      <c r="V40">
        <f t="shared" si="15"/>
        <v>1.6444760858830414</v>
      </c>
      <c r="W40">
        <f t="shared" si="16"/>
        <v>4.1025578207166467</v>
      </c>
      <c r="X40">
        <f t="shared" si="17"/>
        <v>2.1230420158044891</v>
      </c>
      <c r="Y40">
        <f t="shared" si="18"/>
        <v>-248.27272434880285</v>
      </c>
      <c r="Z40">
        <f t="shared" si="19"/>
        <v>266.87847626860901</v>
      </c>
      <c r="AA40">
        <f t="shared" si="20"/>
        <v>17.35676287792797</v>
      </c>
      <c r="AB40">
        <f t="shared" si="21"/>
        <v>52.484470963745423</v>
      </c>
      <c r="AC40">
        <v>-3.9760662834465499E-2</v>
      </c>
      <c r="AD40">
        <v>4.4634827257060299E-2</v>
      </c>
      <c r="AE40">
        <v>3.3601528087910002</v>
      </c>
      <c r="AF40">
        <v>0</v>
      </c>
      <c r="AG40">
        <v>0</v>
      </c>
      <c r="AH40">
        <f t="shared" si="22"/>
        <v>1</v>
      </c>
      <c r="AI40">
        <f t="shared" si="23"/>
        <v>0</v>
      </c>
      <c r="AJ40">
        <f t="shared" si="24"/>
        <v>50308.258667005721</v>
      </c>
      <c r="AK40">
        <v>0</v>
      </c>
      <c r="AL40">
        <v>0</v>
      </c>
      <c r="AM40">
        <v>0</v>
      </c>
      <c r="AN40">
        <f t="shared" si="25"/>
        <v>0</v>
      </c>
      <c r="AO40" t="e">
        <f t="shared" si="26"/>
        <v>#DIV/0!</v>
      </c>
      <c r="AP40">
        <v>-1</v>
      </c>
      <c r="AQ40" t="s">
        <v>326</v>
      </c>
      <c r="AR40">
        <v>2.1987999999999999</v>
      </c>
      <c r="AS40">
        <v>3.1115400000000002</v>
      </c>
      <c r="AT40">
        <f t="shared" si="27"/>
        <v>0.29334027523348571</v>
      </c>
      <c r="AU40">
        <v>0.5</v>
      </c>
      <c r="AV40">
        <f t="shared" si="28"/>
        <v>84.299790369308326</v>
      </c>
      <c r="AW40">
        <f t="shared" si="29"/>
        <v>2.8054956969002984</v>
      </c>
      <c r="AX40">
        <f t="shared" si="30"/>
        <v>12.364261854529026</v>
      </c>
      <c r="AY40">
        <f t="shared" si="31"/>
        <v>1</v>
      </c>
      <c r="AZ40">
        <f t="shared" si="32"/>
        <v>4.5142409966013326E-2</v>
      </c>
      <c r="BA40">
        <f t="shared" si="33"/>
        <v>-1</v>
      </c>
      <c r="BB40" t="s">
        <v>252</v>
      </c>
      <c r="BC40">
        <v>0</v>
      </c>
      <c r="BD40">
        <f t="shared" si="34"/>
        <v>3.1115400000000002</v>
      </c>
      <c r="BE40">
        <f t="shared" si="35"/>
        <v>0.29334027523348577</v>
      </c>
      <c r="BF40" t="e">
        <f t="shared" si="36"/>
        <v>#DIV/0!</v>
      </c>
      <c r="BG40">
        <f t="shared" si="37"/>
        <v>0.29334027523348577</v>
      </c>
      <c r="BH40" t="e">
        <f t="shared" si="38"/>
        <v>#DIV/0!</v>
      </c>
      <c r="BI40">
        <f t="shared" si="39"/>
        <v>100.000316129032</v>
      </c>
      <c r="BJ40">
        <f t="shared" si="40"/>
        <v>84.299790369308326</v>
      </c>
      <c r="BK40">
        <f t="shared" si="41"/>
        <v>0.84299523874039517</v>
      </c>
      <c r="BL40">
        <f t="shared" si="42"/>
        <v>0.19599047748079049</v>
      </c>
      <c r="BM40">
        <v>0.68530088305721104</v>
      </c>
      <c r="BN40">
        <v>0.5</v>
      </c>
      <c r="BO40" t="s">
        <v>253</v>
      </c>
      <c r="BP40">
        <v>1685089609.6064501</v>
      </c>
      <c r="BQ40">
        <v>400.03909677419398</v>
      </c>
      <c r="BR40">
        <v>400.73229032258098</v>
      </c>
      <c r="BS40">
        <v>17.113193548387098</v>
      </c>
      <c r="BT40">
        <v>16.354787096774199</v>
      </c>
      <c r="BU40">
        <v>500.00367741935497</v>
      </c>
      <c r="BV40">
        <v>95.894051612903198</v>
      </c>
      <c r="BW40">
        <v>0.19999893548387099</v>
      </c>
      <c r="BX40">
        <v>29.344129032258099</v>
      </c>
      <c r="BY40">
        <v>27.8761096774194</v>
      </c>
      <c r="BZ40">
        <v>999.9</v>
      </c>
      <c r="CA40">
        <v>9999.0322580645206</v>
      </c>
      <c r="CB40">
        <v>0</v>
      </c>
      <c r="CC40">
        <v>75.335645161290302</v>
      </c>
      <c r="CD40">
        <v>100.000316129032</v>
      </c>
      <c r="CE40">
        <v>0.90016035483871004</v>
      </c>
      <c r="CF40">
        <v>9.9839535483871006E-2</v>
      </c>
      <c r="CG40">
        <v>0</v>
      </c>
      <c r="CH40">
        <v>2.1450967741935498</v>
      </c>
      <c r="CI40">
        <v>0</v>
      </c>
      <c r="CJ40">
        <v>86.659035483870994</v>
      </c>
      <c r="CK40">
        <v>795.52145161290298</v>
      </c>
      <c r="CL40">
        <v>37.920999999999999</v>
      </c>
      <c r="CM40">
        <v>41.9593548387097</v>
      </c>
      <c r="CN40">
        <v>39.929000000000002</v>
      </c>
      <c r="CO40">
        <v>40.625</v>
      </c>
      <c r="CP40">
        <v>38.580290322580602</v>
      </c>
      <c r="CQ40">
        <v>90.016451612903197</v>
      </c>
      <c r="CR40">
        <v>9.9841935483871005</v>
      </c>
      <c r="CS40">
        <v>0</v>
      </c>
      <c r="CT40">
        <v>59.400000095367403</v>
      </c>
      <c r="CU40">
        <v>2.1987999999999999</v>
      </c>
      <c r="CV40">
        <v>0.91429744338755503</v>
      </c>
      <c r="CW40">
        <v>-4.4481709471581796</v>
      </c>
      <c r="CX40">
        <v>86.583707692307698</v>
      </c>
      <c r="CY40">
        <v>15</v>
      </c>
      <c r="CZ40">
        <v>1685088038</v>
      </c>
      <c r="DA40" t="s">
        <v>254</v>
      </c>
      <c r="DB40">
        <v>1</v>
      </c>
      <c r="DC40">
        <v>-3.2389999999999999</v>
      </c>
      <c r="DD40">
        <v>0.48899999999999999</v>
      </c>
      <c r="DE40">
        <v>403</v>
      </c>
      <c r="DF40">
        <v>16</v>
      </c>
      <c r="DG40">
        <v>1.65</v>
      </c>
      <c r="DH40">
        <v>0.54</v>
      </c>
      <c r="DI40">
        <v>-0.71835796153846199</v>
      </c>
      <c r="DJ40">
        <v>0.37041828200183502</v>
      </c>
      <c r="DK40">
        <v>0.100350897013346</v>
      </c>
      <c r="DL40">
        <v>1</v>
      </c>
      <c r="DM40">
        <v>2.1711255813953501</v>
      </c>
      <c r="DN40">
        <v>2.8187394711072001E-2</v>
      </c>
      <c r="DO40">
        <v>0.197776989858996</v>
      </c>
      <c r="DP40">
        <v>1</v>
      </c>
      <c r="DQ40">
        <v>0.75752826923076899</v>
      </c>
      <c r="DR40">
        <v>-1.0248445779534199E-2</v>
      </c>
      <c r="DS40">
        <v>1.6359661533920499E-2</v>
      </c>
      <c r="DT40">
        <v>1</v>
      </c>
      <c r="DU40">
        <v>3</v>
      </c>
      <c r="DV40">
        <v>3</v>
      </c>
      <c r="DW40" t="s">
        <v>255</v>
      </c>
      <c r="DX40">
        <v>100</v>
      </c>
      <c r="DY40">
        <v>100</v>
      </c>
      <c r="DZ40">
        <v>-3.2389999999999999</v>
      </c>
      <c r="EA40">
        <v>0.48899999999999999</v>
      </c>
      <c r="EB40">
        <v>2</v>
      </c>
      <c r="EC40">
        <v>513.36599999999999</v>
      </c>
      <c r="ED40">
        <v>440.99099999999999</v>
      </c>
      <c r="EE40">
        <v>29.7057</v>
      </c>
      <c r="EF40">
        <v>29.143599999999999</v>
      </c>
      <c r="EG40">
        <v>30.000900000000001</v>
      </c>
      <c r="EH40">
        <v>29.0914</v>
      </c>
      <c r="EI40">
        <v>29.072399999999998</v>
      </c>
      <c r="EJ40">
        <v>19.8507</v>
      </c>
      <c r="EK40">
        <v>32.291600000000003</v>
      </c>
      <c r="EL40">
        <v>48.677999999999997</v>
      </c>
      <c r="EM40">
        <v>29.693999999999999</v>
      </c>
      <c r="EN40">
        <v>400.72399999999999</v>
      </c>
      <c r="EO40">
        <v>16.3245</v>
      </c>
      <c r="EP40">
        <v>100.328</v>
      </c>
      <c r="EQ40">
        <v>89.929299999999998</v>
      </c>
    </row>
    <row r="41" spans="1:147" x14ac:dyDescent="0.3">
      <c r="A41">
        <v>25</v>
      </c>
      <c r="B41">
        <v>1685089677.5999999</v>
      </c>
      <c r="C41">
        <v>1500.0999999046301</v>
      </c>
      <c r="D41" t="s">
        <v>327</v>
      </c>
      <c r="E41" t="s">
        <v>328</v>
      </c>
      <c r="F41">
        <v>1685089669.63871</v>
      </c>
      <c r="G41">
        <f t="shared" si="0"/>
        <v>4.984090235629561E-3</v>
      </c>
      <c r="H41">
        <f t="shared" si="1"/>
        <v>2.8680655905372743</v>
      </c>
      <c r="I41">
        <f t="shared" si="2"/>
        <v>400.01351612903198</v>
      </c>
      <c r="J41">
        <f t="shared" si="3"/>
        <v>364.93636386704293</v>
      </c>
      <c r="K41">
        <f t="shared" si="4"/>
        <v>35.068938725065586</v>
      </c>
      <c r="L41">
        <f t="shared" si="5"/>
        <v>38.439714085160034</v>
      </c>
      <c r="M41">
        <f t="shared" si="6"/>
        <v>0.22465518904495599</v>
      </c>
      <c r="N41">
        <f t="shared" si="7"/>
        <v>3.3748532421145252</v>
      </c>
      <c r="O41">
        <f t="shared" si="8"/>
        <v>0.21666551443743948</v>
      </c>
      <c r="P41">
        <f t="shared" si="9"/>
        <v>0.13611011431872061</v>
      </c>
      <c r="Q41">
        <f t="shared" si="10"/>
        <v>16.521741140390763</v>
      </c>
      <c r="R41">
        <f t="shared" si="11"/>
        <v>28.350622972772356</v>
      </c>
      <c r="S41">
        <f t="shared" si="12"/>
        <v>27.986045161290299</v>
      </c>
      <c r="T41">
        <f t="shared" si="13"/>
        <v>3.7917536000457228</v>
      </c>
      <c r="U41">
        <f t="shared" si="14"/>
        <v>39.938511819124656</v>
      </c>
      <c r="V41">
        <f t="shared" si="15"/>
        <v>1.6437149819648289</v>
      </c>
      <c r="W41">
        <f t="shared" si="16"/>
        <v>4.1156139953560613</v>
      </c>
      <c r="X41">
        <f t="shared" si="17"/>
        <v>2.1480386180808937</v>
      </c>
      <c r="Y41">
        <f t="shared" si="18"/>
        <v>-219.79837939126364</v>
      </c>
      <c r="Z41">
        <f t="shared" si="19"/>
        <v>257.11482071202164</v>
      </c>
      <c r="AA41">
        <f t="shared" si="20"/>
        <v>16.721678113536409</v>
      </c>
      <c r="AB41">
        <f t="shared" si="21"/>
        <v>70.55986057468516</v>
      </c>
      <c r="AC41">
        <v>-3.98019336244761E-2</v>
      </c>
      <c r="AD41">
        <v>4.4681157334366901E-2</v>
      </c>
      <c r="AE41">
        <v>3.3629256781921399</v>
      </c>
      <c r="AF41">
        <v>0</v>
      </c>
      <c r="AG41">
        <v>0</v>
      </c>
      <c r="AH41">
        <f t="shared" si="22"/>
        <v>1</v>
      </c>
      <c r="AI41">
        <f t="shared" si="23"/>
        <v>0</v>
      </c>
      <c r="AJ41">
        <f t="shared" si="24"/>
        <v>50349.212598282218</v>
      </c>
      <c r="AK41">
        <v>0</v>
      </c>
      <c r="AL41">
        <v>0</v>
      </c>
      <c r="AM41">
        <v>0</v>
      </c>
      <c r="AN41">
        <f t="shared" si="25"/>
        <v>0</v>
      </c>
      <c r="AO41" t="e">
        <f t="shared" si="26"/>
        <v>#DIV/0!</v>
      </c>
      <c r="AP41">
        <v>-1</v>
      </c>
      <c r="AQ41" t="s">
        <v>329</v>
      </c>
      <c r="AR41">
        <v>2.2709423076923101</v>
      </c>
      <c r="AS41">
        <v>1.3672</v>
      </c>
      <c r="AT41">
        <f t="shared" si="27"/>
        <v>-0.66101690147184766</v>
      </c>
      <c r="AU41">
        <v>0.5</v>
      </c>
      <c r="AV41">
        <f t="shared" si="28"/>
        <v>84.300358234864703</v>
      </c>
      <c r="AW41">
        <f t="shared" si="29"/>
        <v>2.8680655905372743</v>
      </c>
      <c r="AX41">
        <f t="shared" si="30"/>
        <v>-27.86198079668851</v>
      </c>
      <c r="AY41">
        <f t="shared" si="31"/>
        <v>1</v>
      </c>
      <c r="AZ41">
        <f t="shared" si="32"/>
        <v>4.5884331591577163E-2</v>
      </c>
      <c r="BA41">
        <f t="shared" si="33"/>
        <v>-1</v>
      </c>
      <c r="BB41" t="s">
        <v>252</v>
      </c>
      <c r="BC41">
        <v>0</v>
      </c>
      <c r="BD41">
        <f t="shared" si="34"/>
        <v>1.3672</v>
      </c>
      <c r="BE41">
        <f t="shared" si="35"/>
        <v>-0.66101690147184766</v>
      </c>
      <c r="BF41" t="e">
        <f t="shared" si="36"/>
        <v>#DIV/0!</v>
      </c>
      <c r="BG41">
        <f t="shared" si="37"/>
        <v>-0.66101690147184766</v>
      </c>
      <c r="BH41" t="e">
        <f t="shared" si="38"/>
        <v>#DIV/0!</v>
      </c>
      <c r="BI41">
        <f t="shared" si="39"/>
        <v>100.00121935483899</v>
      </c>
      <c r="BJ41">
        <f t="shared" si="40"/>
        <v>84.300358234864703</v>
      </c>
      <c r="BK41">
        <f t="shared" si="41"/>
        <v>0.84299330326901123</v>
      </c>
      <c r="BL41">
        <f t="shared" si="42"/>
        <v>0.19598660653802236</v>
      </c>
      <c r="BM41">
        <v>0.68530088305721104</v>
      </c>
      <c r="BN41">
        <v>0.5</v>
      </c>
      <c r="BO41" t="s">
        <v>253</v>
      </c>
      <c r="BP41">
        <v>1685089669.63871</v>
      </c>
      <c r="BQ41">
        <v>400.01351612903198</v>
      </c>
      <c r="BR41">
        <v>400.67987096774198</v>
      </c>
      <c r="BS41">
        <v>17.1049193548387</v>
      </c>
      <c r="BT41">
        <v>16.433483870967699</v>
      </c>
      <c r="BU41">
        <v>500.00006451612899</v>
      </c>
      <c r="BV41">
        <v>95.896135483870907</v>
      </c>
      <c r="BW41">
        <v>0.199902612903226</v>
      </c>
      <c r="BX41">
        <v>29.399190322580601</v>
      </c>
      <c r="BY41">
        <v>27.986045161290299</v>
      </c>
      <c r="BZ41">
        <v>999.9</v>
      </c>
      <c r="CA41">
        <v>10009.1935483871</v>
      </c>
      <c r="CB41">
        <v>0</v>
      </c>
      <c r="CC41">
        <v>75.306306451612897</v>
      </c>
      <c r="CD41">
        <v>100.00121935483899</v>
      </c>
      <c r="CE41">
        <v>0.900216161290323</v>
      </c>
      <c r="CF41">
        <v>9.9783741935483894E-2</v>
      </c>
      <c r="CG41">
        <v>0</v>
      </c>
      <c r="CH41">
        <v>2.2852870967741898</v>
      </c>
      <c r="CI41">
        <v>0</v>
      </c>
      <c r="CJ41">
        <v>85.641758064516097</v>
      </c>
      <c r="CK41">
        <v>795.54441935483896</v>
      </c>
      <c r="CL41">
        <v>37.76</v>
      </c>
      <c r="CM41">
        <v>41.877000000000002</v>
      </c>
      <c r="CN41">
        <v>39.78</v>
      </c>
      <c r="CO41">
        <v>40.561999999999998</v>
      </c>
      <c r="CP41">
        <v>38.441064516129003</v>
      </c>
      <c r="CQ41">
        <v>90.022903225806502</v>
      </c>
      <c r="CR41">
        <v>9.9777419354838806</v>
      </c>
      <c r="CS41">
        <v>0</v>
      </c>
      <c r="CT41">
        <v>59.299999952316298</v>
      </c>
      <c r="CU41">
        <v>2.2709423076923101</v>
      </c>
      <c r="CV41">
        <v>0.67408888328796901</v>
      </c>
      <c r="CW41">
        <v>-2.4786329276071099E-2</v>
      </c>
      <c r="CX41">
        <v>85.666653846153807</v>
      </c>
      <c r="CY41">
        <v>15</v>
      </c>
      <c r="CZ41">
        <v>1685088038</v>
      </c>
      <c r="DA41" t="s">
        <v>254</v>
      </c>
      <c r="DB41">
        <v>1</v>
      </c>
      <c r="DC41">
        <v>-3.2389999999999999</v>
      </c>
      <c r="DD41">
        <v>0.48899999999999999</v>
      </c>
      <c r="DE41">
        <v>403</v>
      </c>
      <c r="DF41">
        <v>16</v>
      </c>
      <c r="DG41">
        <v>1.65</v>
      </c>
      <c r="DH41">
        <v>0.54</v>
      </c>
      <c r="DI41">
        <v>-0.66656023076923099</v>
      </c>
      <c r="DJ41">
        <v>-4.9366800475747798E-3</v>
      </c>
      <c r="DK41">
        <v>9.4408453878024406E-2</v>
      </c>
      <c r="DL41">
        <v>1</v>
      </c>
      <c r="DM41">
        <v>2.24453023255814</v>
      </c>
      <c r="DN41">
        <v>0.17287013844558699</v>
      </c>
      <c r="DO41">
        <v>0.15827226840624201</v>
      </c>
      <c r="DP41">
        <v>1</v>
      </c>
      <c r="DQ41">
        <v>0.67946411538461504</v>
      </c>
      <c r="DR41">
        <v>-7.5334467500606406E-2</v>
      </c>
      <c r="DS41">
        <v>9.9632039306444698E-3</v>
      </c>
      <c r="DT41">
        <v>1</v>
      </c>
      <c r="DU41">
        <v>3</v>
      </c>
      <c r="DV41">
        <v>3</v>
      </c>
      <c r="DW41" t="s">
        <v>255</v>
      </c>
      <c r="DX41">
        <v>100</v>
      </c>
      <c r="DY41">
        <v>100</v>
      </c>
      <c r="DZ41">
        <v>-3.2389999999999999</v>
      </c>
      <c r="EA41">
        <v>0.48899999999999999</v>
      </c>
      <c r="EB41">
        <v>2</v>
      </c>
      <c r="EC41">
        <v>513.62900000000002</v>
      </c>
      <c r="ED41">
        <v>440.31299999999999</v>
      </c>
      <c r="EE41">
        <v>29.8811</v>
      </c>
      <c r="EF41">
        <v>29.241299999999999</v>
      </c>
      <c r="EG41">
        <v>30.000299999999999</v>
      </c>
      <c r="EH41">
        <v>29.200500000000002</v>
      </c>
      <c r="EI41">
        <v>29.183399999999999</v>
      </c>
      <c r="EJ41">
        <v>19.853000000000002</v>
      </c>
      <c r="EK41">
        <v>32.291600000000003</v>
      </c>
      <c r="EL41">
        <v>48.303800000000003</v>
      </c>
      <c r="EM41">
        <v>29.876999999999999</v>
      </c>
      <c r="EN41">
        <v>400.62400000000002</v>
      </c>
      <c r="EO41">
        <v>16.448699999999999</v>
      </c>
      <c r="EP41">
        <v>100.31699999999999</v>
      </c>
      <c r="EQ41">
        <v>89.923199999999994</v>
      </c>
    </row>
    <row r="42" spans="1:147" x14ac:dyDescent="0.3">
      <c r="A42">
        <v>26</v>
      </c>
      <c r="B42">
        <v>1685089737.5999999</v>
      </c>
      <c r="C42">
        <v>1560.0999999046301</v>
      </c>
      <c r="D42" t="s">
        <v>330</v>
      </c>
      <c r="E42" t="s">
        <v>331</v>
      </c>
      <c r="F42">
        <v>1685089729.6354799</v>
      </c>
      <c r="G42">
        <f t="shared" si="0"/>
        <v>4.4039630553171054E-3</v>
      </c>
      <c r="H42">
        <f t="shared" si="1"/>
        <v>2.2751738542660807</v>
      </c>
      <c r="I42">
        <f t="shared" si="2"/>
        <v>399.96096774193597</v>
      </c>
      <c r="J42">
        <f t="shared" si="3"/>
        <v>366.74198680028258</v>
      </c>
      <c r="K42">
        <f t="shared" si="4"/>
        <v>35.243037279118305</v>
      </c>
      <c r="L42">
        <f t="shared" si="5"/>
        <v>38.435302756860189</v>
      </c>
      <c r="M42">
        <f t="shared" si="6"/>
        <v>0.19616860140235165</v>
      </c>
      <c r="N42">
        <f t="shared" si="7"/>
        <v>3.3738573342250335</v>
      </c>
      <c r="O42">
        <f t="shared" si="8"/>
        <v>0.19004521291581977</v>
      </c>
      <c r="P42">
        <f t="shared" si="9"/>
        <v>0.11931249800620775</v>
      </c>
      <c r="Q42">
        <f t="shared" si="10"/>
        <v>16.522294470750516</v>
      </c>
      <c r="R42">
        <f t="shared" si="11"/>
        <v>28.465402015528117</v>
      </c>
      <c r="S42">
        <f t="shared" si="12"/>
        <v>28.0586612903226</v>
      </c>
      <c r="T42">
        <f t="shared" si="13"/>
        <v>3.80783646491509</v>
      </c>
      <c r="U42">
        <f t="shared" si="14"/>
        <v>39.987215562707441</v>
      </c>
      <c r="V42">
        <f t="shared" si="15"/>
        <v>1.6441127233997384</v>
      </c>
      <c r="W42">
        <f t="shared" si="16"/>
        <v>4.1115959195044773</v>
      </c>
      <c r="X42">
        <f t="shared" si="17"/>
        <v>2.1637237415153514</v>
      </c>
      <c r="Y42">
        <f t="shared" si="18"/>
        <v>-194.21477073948435</v>
      </c>
      <c r="Z42">
        <f t="shared" si="19"/>
        <v>240.75145254338653</v>
      </c>
      <c r="AA42">
        <f t="shared" si="20"/>
        <v>15.666420823292118</v>
      </c>
      <c r="AB42">
        <f t="shared" si="21"/>
        <v>78.725397097944807</v>
      </c>
      <c r="AC42">
        <v>-3.9787174959306698E-2</v>
      </c>
      <c r="AD42">
        <v>4.46645894397842E-2</v>
      </c>
      <c r="AE42">
        <v>3.3619341930757698</v>
      </c>
      <c r="AF42">
        <v>0</v>
      </c>
      <c r="AG42">
        <v>0</v>
      </c>
      <c r="AH42">
        <f t="shared" si="22"/>
        <v>1</v>
      </c>
      <c r="AI42">
        <f t="shared" si="23"/>
        <v>0</v>
      </c>
      <c r="AJ42">
        <f t="shared" si="24"/>
        <v>50334.159944602943</v>
      </c>
      <c r="AK42">
        <v>0</v>
      </c>
      <c r="AL42">
        <v>0</v>
      </c>
      <c r="AM42">
        <v>0</v>
      </c>
      <c r="AN42">
        <f t="shared" si="25"/>
        <v>0</v>
      </c>
      <c r="AO42" t="e">
        <f t="shared" si="26"/>
        <v>#DIV/0!</v>
      </c>
      <c r="AP42">
        <v>-1</v>
      </c>
      <c r="AQ42" t="s">
        <v>332</v>
      </c>
      <c r="AR42">
        <v>2.2864538461538499</v>
      </c>
      <c r="AS42">
        <v>1.8632</v>
      </c>
      <c r="AT42">
        <f t="shared" si="27"/>
        <v>-0.2271650097433715</v>
      </c>
      <c r="AU42">
        <v>0.5</v>
      </c>
      <c r="AV42">
        <f t="shared" si="28"/>
        <v>84.300184509822529</v>
      </c>
      <c r="AW42">
        <f t="shared" si="29"/>
        <v>2.2751738542660807</v>
      </c>
      <c r="AX42">
        <f t="shared" si="30"/>
        <v>-9.5750261177709248</v>
      </c>
      <c r="AY42">
        <f t="shared" si="31"/>
        <v>1</v>
      </c>
      <c r="AZ42">
        <f t="shared" si="32"/>
        <v>3.8851324861388203E-2</v>
      </c>
      <c r="BA42">
        <f t="shared" si="33"/>
        <v>-1</v>
      </c>
      <c r="BB42" t="s">
        <v>252</v>
      </c>
      <c r="BC42">
        <v>0</v>
      </c>
      <c r="BD42">
        <f t="shared" si="34"/>
        <v>1.8632</v>
      </c>
      <c r="BE42">
        <f t="shared" si="35"/>
        <v>-0.22716500974337162</v>
      </c>
      <c r="BF42" t="e">
        <f t="shared" si="36"/>
        <v>#DIV/0!</v>
      </c>
      <c r="BG42">
        <f t="shared" si="37"/>
        <v>-0.22716500974337162</v>
      </c>
      <c r="BH42" t="e">
        <f t="shared" si="38"/>
        <v>#DIV/0!</v>
      </c>
      <c r="BI42">
        <f t="shared" si="39"/>
        <v>100.00060000000001</v>
      </c>
      <c r="BJ42">
        <f t="shared" si="40"/>
        <v>84.300184509822529</v>
      </c>
      <c r="BK42">
        <f t="shared" si="41"/>
        <v>0.84299678711750248</v>
      </c>
      <c r="BL42">
        <f t="shared" si="42"/>
        <v>0.19599357423500494</v>
      </c>
      <c r="BM42">
        <v>0.68530088305721104</v>
      </c>
      <c r="BN42">
        <v>0.5</v>
      </c>
      <c r="BO42" t="s">
        <v>253</v>
      </c>
      <c r="BP42">
        <v>1685089729.6354799</v>
      </c>
      <c r="BQ42">
        <v>399.96096774193597</v>
      </c>
      <c r="BR42">
        <v>400.51422580645198</v>
      </c>
      <c r="BS42">
        <v>17.108774193548399</v>
      </c>
      <c r="BT42">
        <v>16.5154903225806</v>
      </c>
      <c r="BU42">
        <v>499.99754838709703</v>
      </c>
      <c r="BV42">
        <v>95.897664516128998</v>
      </c>
      <c r="BW42">
        <v>0.19996964516129001</v>
      </c>
      <c r="BX42">
        <v>29.382261290322599</v>
      </c>
      <c r="BY42">
        <v>28.0586612903226</v>
      </c>
      <c r="BZ42">
        <v>999.9</v>
      </c>
      <c r="CA42">
        <v>10005.322580645199</v>
      </c>
      <c r="CB42">
        <v>0</v>
      </c>
      <c r="CC42">
        <v>75.351177419354798</v>
      </c>
      <c r="CD42">
        <v>100.00060000000001</v>
      </c>
      <c r="CE42">
        <v>0.90011322580645203</v>
      </c>
      <c r="CF42">
        <v>9.98867419354839E-2</v>
      </c>
      <c r="CG42">
        <v>0</v>
      </c>
      <c r="CH42">
        <v>2.2844709677419401</v>
      </c>
      <c r="CI42">
        <v>0</v>
      </c>
      <c r="CJ42">
        <v>85.246003225806504</v>
      </c>
      <c r="CK42">
        <v>795.51035483870999</v>
      </c>
      <c r="CL42">
        <v>37.634999999999998</v>
      </c>
      <c r="CM42">
        <v>41.793999999999997</v>
      </c>
      <c r="CN42">
        <v>39.658999999999999</v>
      </c>
      <c r="CO42">
        <v>40.5</v>
      </c>
      <c r="CP42">
        <v>38.326225806451603</v>
      </c>
      <c r="CQ42">
        <v>90.011290322580706</v>
      </c>
      <c r="CR42">
        <v>9.98935483870968</v>
      </c>
      <c r="CS42">
        <v>0</v>
      </c>
      <c r="CT42">
        <v>59.200000047683702</v>
      </c>
      <c r="CU42">
        <v>2.2864538461538499</v>
      </c>
      <c r="CV42">
        <v>5.7100858242500802E-2</v>
      </c>
      <c r="CW42">
        <v>2.6441033481683699E-2</v>
      </c>
      <c r="CX42">
        <v>85.245584615384601</v>
      </c>
      <c r="CY42">
        <v>15</v>
      </c>
      <c r="CZ42">
        <v>1685088038</v>
      </c>
      <c r="DA42" t="s">
        <v>254</v>
      </c>
      <c r="DB42">
        <v>1</v>
      </c>
      <c r="DC42">
        <v>-3.2389999999999999</v>
      </c>
      <c r="DD42">
        <v>0.48899999999999999</v>
      </c>
      <c r="DE42">
        <v>403</v>
      </c>
      <c r="DF42">
        <v>16</v>
      </c>
      <c r="DG42">
        <v>1.65</v>
      </c>
      <c r="DH42">
        <v>0.54</v>
      </c>
      <c r="DI42">
        <v>-0.67298560769230797</v>
      </c>
      <c r="DJ42">
        <v>0.74829246168353203</v>
      </c>
      <c r="DK42">
        <v>0.35301178272880301</v>
      </c>
      <c r="DL42">
        <v>0</v>
      </c>
      <c r="DM42">
        <v>2.2424604651162801</v>
      </c>
      <c r="DN42">
        <v>0.35544539188739999</v>
      </c>
      <c r="DO42">
        <v>0.16729902783956299</v>
      </c>
      <c r="DP42">
        <v>1</v>
      </c>
      <c r="DQ42">
        <v>0.60410251923076896</v>
      </c>
      <c r="DR42">
        <v>-0.108280120575939</v>
      </c>
      <c r="DS42">
        <v>1.3888695052078501E-2</v>
      </c>
      <c r="DT42">
        <v>0</v>
      </c>
      <c r="DU42">
        <v>1</v>
      </c>
      <c r="DV42">
        <v>3</v>
      </c>
      <c r="DW42" t="s">
        <v>305</v>
      </c>
      <c r="DX42">
        <v>100</v>
      </c>
      <c r="DY42">
        <v>100</v>
      </c>
      <c r="DZ42">
        <v>-3.2389999999999999</v>
      </c>
      <c r="EA42">
        <v>0.48899999999999999</v>
      </c>
      <c r="EB42">
        <v>2</v>
      </c>
      <c r="EC42">
        <v>513.32899999999995</v>
      </c>
      <c r="ED42">
        <v>439.726</v>
      </c>
      <c r="EE42">
        <v>29.224599999999999</v>
      </c>
      <c r="EF42">
        <v>29.3308</v>
      </c>
      <c r="EG42">
        <v>30.000499999999999</v>
      </c>
      <c r="EH42">
        <v>29.302600000000002</v>
      </c>
      <c r="EI42">
        <v>29.2895</v>
      </c>
      <c r="EJ42">
        <v>19.857800000000001</v>
      </c>
      <c r="EK42">
        <v>32.291600000000003</v>
      </c>
      <c r="EL42">
        <v>47.558</v>
      </c>
      <c r="EM42">
        <v>29.202000000000002</v>
      </c>
      <c r="EN42">
        <v>400.67099999999999</v>
      </c>
      <c r="EO42">
        <v>16.499199999999998</v>
      </c>
      <c r="EP42">
        <v>100.30800000000001</v>
      </c>
      <c r="EQ42">
        <v>89.917299999999997</v>
      </c>
    </row>
    <row r="43" spans="1:147" x14ac:dyDescent="0.3">
      <c r="A43">
        <v>27</v>
      </c>
      <c r="B43">
        <v>1685089797.5999999</v>
      </c>
      <c r="C43">
        <v>1620.0999999046301</v>
      </c>
      <c r="D43" t="s">
        <v>333</v>
      </c>
      <c r="E43" t="s">
        <v>334</v>
      </c>
      <c r="F43">
        <v>1685089789.6258099</v>
      </c>
      <c r="G43">
        <f t="shared" si="0"/>
        <v>3.9041081140761529E-3</v>
      </c>
      <c r="H43">
        <f t="shared" si="1"/>
        <v>2.5415612521465993</v>
      </c>
      <c r="I43">
        <f t="shared" si="2"/>
        <v>400.03906451612897</v>
      </c>
      <c r="J43">
        <f t="shared" si="3"/>
        <v>362.01705568245563</v>
      </c>
      <c r="K43">
        <f t="shared" si="4"/>
        <v>34.78801672729351</v>
      </c>
      <c r="L43">
        <f t="shared" si="5"/>
        <v>38.441740380776146</v>
      </c>
      <c r="M43">
        <f t="shared" si="6"/>
        <v>0.17369638349056138</v>
      </c>
      <c r="N43">
        <f t="shared" si="7"/>
        <v>3.3718779078317032</v>
      </c>
      <c r="O43">
        <f t="shared" si="8"/>
        <v>0.16887427706743113</v>
      </c>
      <c r="P43">
        <f t="shared" si="9"/>
        <v>0.10596851973014706</v>
      </c>
      <c r="Q43">
        <f t="shared" si="10"/>
        <v>16.523135026301521</v>
      </c>
      <c r="R43">
        <f t="shared" si="11"/>
        <v>28.443732095913798</v>
      </c>
      <c r="S43">
        <f t="shared" si="12"/>
        <v>28.0198419354839</v>
      </c>
      <c r="T43">
        <f t="shared" si="13"/>
        <v>3.7992314494958164</v>
      </c>
      <c r="U43">
        <f t="shared" si="14"/>
        <v>40.212442834190483</v>
      </c>
      <c r="V43">
        <f t="shared" si="15"/>
        <v>1.640546282174262</v>
      </c>
      <c r="W43">
        <f t="shared" si="16"/>
        <v>4.0796981395504615</v>
      </c>
      <c r="X43">
        <f t="shared" si="17"/>
        <v>2.1586851673215541</v>
      </c>
      <c r="Y43">
        <f t="shared" si="18"/>
        <v>-172.17116783075835</v>
      </c>
      <c r="Z43">
        <f t="shared" si="19"/>
        <v>223.14304247781644</v>
      </c>
      <c r="AA43">
        <f t="shared" si="20"/>
        <v>14.516558233730294</v>
      </c>
      <c r="AB43">
        <f t="shared" si="21"/>
        <v>82.011567907089898</v>
      </c>
      <c r="AC43">
        <v>-3.97578465433737E-2</v>
      </c>
      <c r="AD43">
        <v>4.4631665723589002E-2</v>
      </c>
      <c r="AE43">
        <v>3.3599635556161398</v>
      </c>
      <c r="AF43">
        <v>0</v>
      </c>
      <c r="AG43">
        <v>0</v>
      </c>
      <c r="AH43">
        <f t="shared" si="22"/>
        <v>1</v>
      </c>
      <c r="AI43">
        <f t="shared" si="23"/>
        <v>0</v>
      </c>
      <c r="AJ43">
        <f t="shared" si="24"/>
        <v>50320.967697102096</v>
      </c>
      <c r="AK43">
        <v>0</v>
      </c>
      <c r="AL43">
        <v>0</v>
      </c>
      <c r="AM43">
        <v>0</v>
      </c>
      <c r="AN43">
        <f t="shared" si="25"/>
        <v>0</v>
      </c>
      <c r="AO43" t="e">
        <f t="shared" si="26"/>
        <v>#DIV/0!</v>
      </c>
      <c r="AP43">
        <v>-1</v>
      </c>
      <c r="AQ43" t="s">
        <v>335</v>
      </c>
      <c r="AR43">
        <v>2.2201615384615399</v>
      </c>
      <c r="AS43">
        <v>2.0448</v>
      </c>
      <c r="AT43">
        <f t="shared" si="27"/>
        <v>-8.575975081256848E-2</v>
      </c>
      <c r="AU43">
        <v>0.5</v>
      </c>
      <c r="AV43">
        <f t="shared" si="28"/>
        <v>84.301917426419465</v>
      </c>
      <c r="AW43">
        <f t="shared" si="29"/>
        <v>2.5415612521465993</v>
      </c>
      <c r="AX43">
        <f t="shared" si="30"/>
        <v>-3.6148557157557288</v>
      </c>
      <c r="AY43">
        <f t="shared" si="31"/>
        <v>1</v>
      </c>
      <c r="AZ43">
        <f t="shared" si="32"/>
        <v>4.2010447214771249E-2</v>
      </c>
      <c r="BA43">
        <f t="shared" si="33"/>
        <v>-1</v>
      </c>
      <c r="BB43" t="s">
        <v>252</v>
      </c>
      <c r="BC43">
        <v>0</v>
      </c>
      <c r="BD43">
        <f t="shared" si="34"/>
        <v>2.0448</v>
      </c>
      <c r="BE43">
        <f t="shared" si="35"/>
        <v>-8.5759750812568425E-2</v>
      </c>
      <c r="BF43" t="e">
        <f t="shared" si="36"/>
        <v>#DIV/0!</v>
      </c>
      <c r="BG43">
        <f t="shared" si="37"/>
        <v>-8.5759750812568425E-2</v>
      </c>
      <c r="BH43" t="e">
        <f t="shared" si="38"/>
        <v>#DIV/0!</v>
      </c>
      <c r="BI43">
        <f t="shared" si="39"/>
        <v>100.002303225806</v>
      </c>
      <c r="BJ43">
        <f t="shared" si="40"/>
        <v>84.301917426419465</v>
      </c>
      <c r="BK43">
        <f t="shared" si="41"/>
        <v>0.84299975807622207</v>
      </c>
      <c r="BL43">
        <f t="shared" si="42"/>
        <v>0.19599951615244424</v>
      </c>
      <c r="BM43">
        <v>0.68530088305721104</v>
      </c>
      <c r="BN43">
        <v>0.5</v>
      </c>
      <c r="BO43" t="s">
        <v>253</v>
      </c>
      <c r="BP43">
        <v>1685089789.6258099</v>
      </c>
      <c r="BQ43">
        <v>400.03906451612897</v>
      </c>
      <c r="BR43">
        <v>400.60148387096802</v>
      </c>
      <c r="BS43">
        <v>17.072135483871001</v>
      </c>
      <c r="BT43">
        <v>16.546161290322601</v>
      </c>
      <c r="BU43">
        <v>499.988870967742</v>
      </c>
      <c r="BV43">
        <v>95.894993548387106</v>
      </c>
      <c r="BW43">
        <v>0.19997264516129001</v>
      </c>
      <c r="BX43">
        <v>29.2473548387097</v>
      </c>
      <c r="BY43">
        <v>28.0198419354839</v>
      </c>
      <c r="BZ43">
        <v>999.9</v>
      </c>
      <c r="CA43">
        <v>9998.22580645161</v>
      </c>
      <c r="CB43">
        <v>0</v>
      </c>
      <c r="CC43">
        <v>75.359806451612897</v>
      </c>
      <c r="CD43">
        <v>100.002303225806</v>
      </c>
      <c r="CE43">
        <v>0.90002235483870996</v>
      </c>
      <c r="CF43">
        <v>9.9977593548387103E-2</v>
      </c>
      <c r="CG43">
        <v>0</v>
      </c>
      <c r="CH43">
        <v>2.2098225806451599</v>
      </c>
      <c r="CI43">
        <v>0</v>
      </c>
      <c r="CJ43">
        <v>84.823164516128998</v>
      </c>
      <c r="CK43">
        <v>795.49925806451597</v>
      </c>
      <c r="CL43">
        <v>37.503999999999998</v>
      </c>
      <c r="CM43">
        <v>41.691064516129003</v>
      </c>
      <c r="CN43">
        <v>39.561999999999998</v>
      </c>
      <c r="CO43">
        <v>40.436999999999998</v>
      </c>
      <c r="CP43">
        <v>38.221548387096803</v>
      </c>
      <c r="CQ43">
        <v>90.005161290322604</v>
      </c>
      <c r="CR43">
        <v>9.9996774193548408</v>
      </c>
      <c r="CS43">
        <v>0</v>
      </c>
      <c r="CT43">
        <v>59</v>
      </c>
      <c r="CU43">
        <v>2.2201615384615399</v>
      </c>
      <c r="CV43">
        <v>1.29911794599026</v>
      </c>
      <c r="CW43">
        <v>1.2262769167040299</v>
      </c>
      <c r="CX43">
        <v>84.8068307692308</v>
      </c>
      <c r="CY43">
        <v>15</v>
      </c>
      <c r="CZ43">
        <v>1685088038</v>
      </c>
      <c r="DA43" t="s">
        <v>254</v>
      </c>
      <c r="DB43">
        <v>1</v>
      </c>
      <c r="DC43">
        <v>-3.2389999999999999</v>
      </c>
      <c r="DD43">
        <v>0.48899999999999999</v>
      </c>
      <c r="DE43">
        <v>403</v>
      </c>
      <c r="DF43">
        <v>16</v>
      </c>
      <c r="DG43">
        <v>1.65</v>
      </c>
      <c r="DH43">
        <v>0.54</v>
      </c>
      <c r="DI43">
        <v>-0.58244080769230799</v>
      </c>
      <c r="DJ43">
        <v>0.28460966503899399</v>
      </c>
      <c r="DK43">
        <v>0.11473589510816</v>
      </c>
      <c r="DL43">
        <v>1</v>
      </c>
      <c r="DM43">
        <v>2.2179186046511599</v>
      </c>
      <c r="DN43">
        <v>6.6416176424649906E-2</v>
      </c>
      <c r="DO43">
        <v>0.201343767415639</v>
      </c>
      <c r="DP43">
        <v>1</v>
      </c>
      <c r="DQ43">
        <v>0.53607867307692303</v>
      </c>
      <c r="DR43">
        <v>-0.11054412788864899</v>
      </c>
      <c r="DS43">
        <v>1.5199325209871301E-2</v>
      </c>
      <c r="DT43">
        <v>0</v>
      </c>
      <c r="DU43">
        <v>2</v>
      </c>
      <c r="DV43">
        <v>3</v>
      </c>
      <c r="DW43" t="s">
        <v>262</v>
      </c>
      <c r="DX43">
        <v>100</v>
      </c>
      <c r="DY43">
        <v>100</v>
      </c>
      <c r="DZ43">
        <v>-3.2389999999999999</v>
      </c>
      <c r="EA43">
        <v>0.48899999999999999</v>
      </c>
      <c r="EB43">
        <v>2</v>
      </c>
      <c r="EC43">
        <v>513.73800000000006</v>
      </c>
      <c r="ED43">
        <v>439.06299999999999</v>
      </c>
      <c r="EE43">
        <v>28.777899999999999</v>
      </c>
      <c r="EF43">
        <v>29.4177</v>
      </c>
      <c r="EG43">
        <v>30.000699999999998</v>
      </c>
      <c r="EH43">
        <v>29.398599999999998</v>
      </c>
      <c r="EI43">
        <v>29.3871</v>
      </c>
      <c r="EJ43">
        <v>19.850200000000001</v>
      </c>
      <c r="EK43">
        <v>32.851199999999999</v>
      </c>
      <c r="EL43">
        <v>47.186300000000003</v>
      </c>
      <c r="EM43">
        <v>28.781300000000002</v>
      </c>
      <c r="EN43">
        <v>400.50700000000001</v>
      </c>
      <c r="EO43">
        <v>16.418500000000002</v>
      </c>
      <c r="EP43">
        <v>100.301</v>
      </c>
      <c r="EQ43">
        <v>89.912599999999998</v>
      </c>
    </row>
    <row r="44" spans="1:147" x14ac:dyDescent="0.3">
      <c r="A44">
        <v>28</v>
      </c>
      <c r="B44">
        <v>1685089857.5999999</v>
      </c>
      <c r="C44">
        <v>1680.0999999046301</v>
      </c>
      <c r="D44" t="s">
        <v>336</v>
      </c>
      <c r="E44" t="s">
        <v>337</v>
      </c>
      <c r="F44">
        <v>1685089849.6580601</v>
      </c>
      <c r="G44">
        <f t="shared" si="0"/>
        <v>3.4875247911773711E-3</v>
      </c>
      <c r="H44">
        <f t="shared" si="1"/>
        <v>2.5193944870562008</v>
      </c>
      <c r="I44">
        <f t="shared" si="2"/>
        <v>400.02564516129002</v>
      </c>
      <c r="J44">
        <f t="shared" si="3"/>
        <v>359.33100589173841</v>
      </c>
      <c r="K44">
        <f t="shared" si="4"/>
        <v>34.530854099071036</v>
      </c>
      <c r="L44">
        <f t="shared" si="5"/>
        <v>38.441512038938846</v>
      </c>
      <c r="M44">
        <f t="shared" si="6"/>
        <v>0.15439897539159547</v>
      </c>
      <c r="N44">
        <f t="shared" si="7"/>
        <v>3.3760218385927412</v>
      </c>
      <c r="O44">
        <f t="shared" si="8"/>
        <v>0.15058067692644375</v>
      </c>
      <c r="P44">
        <f t="shared" si="9"/>
        <v>9.4448117221140382E-2</v>
      </c>
      <c r="Q44">
        <f t="shared" si="10"/>
        <v>16.52347946810027</v>
      </c>
      <c r="R44">
        <f t="shared" si="11"/>
        <v>28.400149492117315</v>
      </c>
      <c r="S44">
        <f t="shared" si="12"/>
        <v>27.986612903225801</v>
      </c>
      <c r="T44">
        <f t="shared" si="13"/>
        <v>3.7918791120861077</v>
      </c>
      <c r="U44">
        <f t="shared" si="14"/>
        <v>40.251526364404405</v>
      </c>
      <c r="V44">
        <f t="shared" si="15"/>
        <v>1.6289845288318072</v>
      </c>
      <c r="W44">
        <f t="shared" si="16"/>
        <v>4.04701306003731</v>
      </c>
      <c r="X44">
        <f t="shared" si="17"/>
        <v>2.1628945832543005</v>
      </c>
      <c r="Y44">
        <f t="shared" si="18"/>
        <v>-153.79984329092207</v>
      </c>
      <c r="Z44">
        <f t="shared" si="19"/>
        <v>204.13087906275859</v>
      </c>
      <c r="AA44">
        <f t="shared" si="20"/>
        <v>13.252044246313561</v>
      </c>
      <c r="AB44">
        <f t="shared" si="21"/>
        <v>80.106559486250347</v>
      </c>
      <c r="AC44">
        <v>-3.98192536976293E-2</v>
      </c>
      <c r="AD44">
        <v>4.4700600633803197E-2</v>
      </c>
      <c r="AE44">
        <v>3.36408908431248</v>
      </c>
      <c r="AF44">
        <v>0</v>
      </c>
      <c r="AG44">
        <v>0</v>
      </c>
      <c r="AH44">
        <f t="shared" si="22"/>
        <v>1</v>
      </c>
      <c r="AI44">
        <f t="shared" si="23"/>
        <v>0</v>
      </c>
      <c r="AJ44">
        <f t="shared" si="24"/>
        <v>50418.777308735611</v>
      </c>
      <c r="AK44">
        <v>0</v>
      </c>
      <c r="AL44">
        <v>0</v>
      </c>
      <c r="AM44">
        <v>0</v>
      </c>
      <c r="AN44">
        <f t="shared" si="25"/>
        <v>0</v>
      </c>
      <c r="AO44" t="e">
        <f t="shared" si="26"/>
        <v>#DIV/0!</v>
      </c>
      <c r="AP44">
        <v>-1</v>
      </c>
      <c r="AQ44" t="s">
        <v>338</v>
      </c>
      <c r="AR44">
        <v>2.2069346153846201</v>
      </c>
      <c r="AS44">
        <v>1.3548</v>
      </c>
      <c r="AT44">
        <f t="shared" si="27"/>
        <v>-0.62897447253072047</v>
      </c>
      <c r="AU44">
        <v>0.5</v>
      </c>
      <c r="AV44">
        <f t="shared" si="28"/>
        <v>84.301993254583948</v>
      </c>
      <c r="AW44">
        <f t="shared" si="29"/>
        <v>2.5193944870562008</v>
      </c>
      <c r="AX44">
        <f t="shared" si="30"/>
        <v>-26.511900870295147</v>
      </c>
      <c r="AY44">
        <f t="shared" si="31"/>
        <v>1</v>
      </c>
      <c r="AZ44">
        <f t="shared" si="32"/>
        <v>4.1747464694315901E-2</v>
      </c>
      <c r="BA44">
        <f t="shared" si="33"/>
        <v>-1</v>
      </c>
      <c r="BB44" t="s">
        <v>252</v>
      </c>
      <c r="BC44">
        <v>0</v>
      </c>
      <c r="BD44">
        <f t="shared" si="34"/>
        <v>1.3548</v>
      </c>
      <c r="BE44">
        <f t="shared" si="35"/>
        <v>-0.62897447253072047</v>
      </c>
      <c r="BF44" t="e">
        <f t="shared" si="36"/>
        <v>#DIV/0!</v>
      </c>
      <c r="BG44">
        <f t="shared" si="37"/>
        <v>-0.62897447253072047</v>
      </c>
      <c r="BH44" t="e">
        <f t="shared" si="38"/>
        <v>#DIV/0!</v>
      </c>
      <c r="BI44">
        <f t="shared" si="39"/>
        <v>100.002161290323</v>
      </c>
      <c r="BJ44">
        <f t="shared" si="40"/>
        <v>84.301993254583948</v>
      </c>
      <c r="BK44">
        <f t="shared" si="41"/>
        <v>0.84300171283139735</v>
      </c>
      <c r="BL44">
        <f t="shared" si="42"/>
        <v>0.19600342566279477</v>
      </c>
      <c r="BM44">
        <v>0.68530088305721104</v>
      </c>
      <c r="BN44">
        <v>0.5</v>
      </c>
      <c r="BO44" t="s">
        <v>253</v>
      </c>
      <c r="BP44">
        <v>1685089849.6580601</v>
      </c>
      <c r="BQ44">
        <v>400.02564516129002</v>
      </c>
      <c r="BR44">
        <v>400.56216129032299</v>
      </c>
      <c r="BS44">
        <v>16.951351612903199</v>
      </c>
      <c r="BT44">
        <v>16.481458064516101</v>
      </c>
      <c r="BU44">
        <v>500.00474193548399</v>
      </c>
      <c r="BV44">
        <v>95.897687096774206</v>
      </c>
      <c r="BW44">
        <v>0.19993190322580701</v>
      </c>
      <c r="BX44">
        <v>29.108161290322599</v>
      </c>
      <c r="BY44">
        <v>27.986612903225801</v>
      </c>
      <c r="BZ44">
        <v>999.9</v>
      </c>
      <c r="CA44">
        <v>10013.3870967742</v>
      </c>
      <c r="CB44">
        <v>0</v>
      </c>
      <c r="CC44">
        <v>75.342548387096798</v>
      </c>
      <c r="CD44">
        <v>100.002161290323</v>
      </c>
      <c r="CE44">
        <v>0.89996525806451599</v>
      </c>
      <c r="CF44">
        <v>0.100034722580645</v>
      </c>
      <c r="CG44">
        <v>0</v>
      </c>
      <c r="CH44">
        <v>2.1939161290322602</v>
      </c>
      <c r="CI44">
        <v>0</v>
      </c>
      <c r="CJ44">
        <v>85.050422580645204</v>
      </c>
      <c r="CK44">
        <v>795.48235483870997</v>
      </c>
      <c r="CL44">
        <v>37.423000000000002</v>
      </c>
      <c r="CM44">
        <v>41.625</v>
      </c>
      <c r="CN44">
        <v>39.436999999999998</v>
      </c>
      <c r="CO44">
        <v>40.366870967741903</v>
      </c>
      <c r="CP44">
        <v>38.125</v>
      </c>
      <c r="CQ44">
        <v>89.998064516129006</v>
      </c>
      <c r="CR44">
        <v>10.0061290322581</v>
      </c>
      <c r="CS44">
        <v>0</v>
      </c>
      <c r="CT44">
        <v>59.400000095367403</v>
      </c>
      <c r="CU44">
        <v>2.2069346153846201</v>
      </c>
      <c r="CV44">
        <v>1.1039008635351699</v>
      </c>
      <c r="CW44">
        <v>0.36111794926858698</v>
      </c>
      <c r="CX44">
        <v>85.056950000000001</v>
      </c>
      <c r="CY44">
        <v>15</v>
      </c>
      <c r="CZ44">
        <v>1685088038</v>
      </c>
      <c r="DA44" t="s">
        <v>254</v>
      </c>
      <c r="DB44">
        <v>1</v>
      </c>
      <c r="DC44">
        <v>-3.2389999999999999</v>
      </c>
      <c r="DD44">
        <v>0.48899999999999999</v>
      </c>
      <c r="DE44">
        <v>403</v>
      </c>
      <c r="DF44">
        <v>16</v>
      </c>
      <c r="DG44">
        <v>1.65</v>
      </c>
      <c r="DH44">
        <v>0.54</v>
      </c>
      <c r="DI44">
        <v>-0.54782513461538496</v>
      </c>
      <c r="DJ44">
        <v>0.103189612997052</v>
      </c>
      <c r="DK44">
        <v>0.108850814115543</v>
      </c>
      <c r="DL44">
        <v>1</v>
      </c>
      <c r="DM44">
        <v>2.2265999999999999</v>
      </c>
      <c r="DN44">
        <v>-0.15848466336608999</v>
      </c>
      <c r="DO44">
        <v>0.20114989320127299</v>
      </c>
      <c r="DP44">
        <v>1</v>
      </c>
      <c r="DQ44">
        <v>0.47595359615384603</v>
      </c>
      <c r="DR44">
        <v>-6.29190784616111E-2</v>
      </c>
      <c r="DS44">
        <v>8.4799768941530608E-3</v>
      </c>
      <c r="DT44">
        <v>1</v>
      </c>
      <c r="DU44">
        <v>3</v>
      </c>
      <c r="DV44">
        <v>3</v>
      </c>
      <c r="DW44" t="s">
        <v>255</v>
      </c>
      <c r="DX44">
        <v>100</v>
      </c>
      <c r="DY44">
        <v>100</v>
      </c>
      <c r="DZ44">
        <v>-3.2389999999999999</v>
      </c>
      <c r="EA44">
        <v>0.48899999999999999</v>
      </c>
      <c r="EB44">
        <v>2</v>
      </c>
      <c r="EC44">
        <v>513.10799999999995</v>
      </c>
      <c r="ED44">
        <v>438.89600000000002</v>
      </c>
      <c r="EE44">
        <v>28.699100000000001</v>
      </c>
      <c r="EF44">
        <v>29.502800000000001</v>
      </c>
      <c r="EG44">
        <v>30.000299999999999</v>
      </c>
      <c r="EH44">
        <v>29.491499999999998</v>
      </c>
      <c r="EI44">
        <v>29.481999999999999</v>
      </c>
      <c r="EJ44">
        <v>19.8475</v>
      </c>
      <c r="EK44">
        <v>33.122</v>
      </c>
      <c r="EL44">
        <v>46.442</v>
      </c>
      <c r="EM44">
        <v>28.697800000000001</v>
      </c>
      <c r="EN44">
        <v>400.53800000000001</v>
      </c>
      <c r="EO44">
        <v>16.361000000000001</v>
      </c>
      <c r="EP44">
        <v>100.291</v>
      </c>
      <c r="EQ44">
        <v>89.907700000000006</v>
      </c>
    </row>
    <row r="45" spans="1:147" x14ac:dyDescent="0.3">
      <c r="A45">
        <v>29</v>
      </c>
      <c r="B45">
        <v>1685089917.7</v>
      </c>
      <c r="C45">
        <v>1740.2000000476801</v>
      </c>
      <c r="D45" t="s">
        <v>339</v>
      </c>
      <c r="E45" t="s">
        <v>340</v>
      </c>
      <c r="F45">
        <v>1685089909.6677401</v>
      </c>
      <c r="G45">
        <f t="shared" si="0"/>
        <v>3.2243773396599873E-3</v>
      </c>
      <c r="H45">
        <f t="shared" si="1"/>
        <v>2.3304547368986683</v>
      </c>
      <c r="I45">
        <f t="shared" si="2"/>
        <v>400.02867741935501</v>
      </c>
      <c r="J45">
        <f t="shared" si="3"/>
        <v>359.15922615709627</v>
      </c>
      <c r="K45">
        <f t="shared" si="4"/>
        <v>34.513956579275025</v>
      </c>
      <c r="L45">
        <f t="shared" si="5"/>
        <v>38.441369168329359</v>
      </c>
      <c r="M45">
        <f t="shared" si="6"/>
        <v>0.14193370864961599</v>
      </c>
      <c r="N45">
        <f t="shared" si="7"/>
        <v>3.371790908910711</v>
      </c>
      <c r="O45">
        <f t="shared" si="8"/>
        <v>0.13869614378021519</v>
      </c>
      <c r="P45">
        <f t="shared" si="9"/>
        <v>8.6969821310005344E-2</v>
      </c>
      <c r="Q45">
        <f t="shared" si="10"/>
        <v>16.525178678153306</v>
      </c>
      <c r="R45">
        <f t="shared" si="11"/>
        <v>28.354467273726396</v>
      </c>
      <c r="S45">
        <f t="shared" si="12"/>
        <v>27.969319354838699</v>
      </c>
      <c r="T45">
        <f t="shared" si="13"/>
        <v>3.7880576127356034</v>
      </c>
      <c r="U45">
        <f t="shared" si="14"/>
        <v>40.194526266489682</v>
      </c>
      <c r="V45">
        <f t="shared" si="15"/>
        <v>1.6168526937518581</v>
      </c>
      <c r="W45">
        <f t="shared" si="16"/>
        <v>4.0225693494485437</v>
      </c>
      <c r="X45">
        <f t="shared" si="17"/>
        <v>2.1712049189837455</v>
      </c>
      <c r="Y45">
        <f t="shared" si="18"/>
        <v>-142.19504067900544</v>
      </c>
      <c r="Z45">
        <f t="shared" si="19"/>
        <v>187.97927557778118</v>
      </c>
      <c r="AA45">
        <f t="shared" si="20"/>
        <v>12.211383593716448</v>
      </c>
      <c r="AB45">
        <f t="shared" si="21"/>
        <v>74.520797170645494</v>
      </c>
      <c r="AC45">
        <v>-3.9756557675200803E-2</v>
      </c>
      <c r="AD45">
        <v>4.4630218856153897E-2</v>
      </c>
      <c r="AE45">
        <v>3.3598769429341102</v>
      </c>
      <c r="AF45">
        <v>0</v>
      </c>
      <c r="AG45">
        <v>0</v>
      </c>
      <c r="AH45">
        <f t="shared" si="22"/>
        <v>1</v>
      </c>
      <c r="AI45">
        <f t="shared" si="23"/>
        <v>0</v>
      </c>
      <c r="AJ45">
        <f t="shared" si="24"/>
        <v>50360.079503600035</v>
      </c>
      <c r="AK45">
        <v>0</v>
      </c>
      <c r="AL45">
        <v>0</v>
      </c>
      <c r="AM45">
        <v>0</v>
      </c>
      <c r="AN45">
        <f t="shared" si="25"/>
        <v>0</v>
      </c>
      <c r="AO45" t="e">
        <f t="shared" si="26"/>
        <v>#DIV/0!</v>
      </c>
      <c r="AP45">
        <v>-1</v>
      </c>
      <c r="AQ45" t="s">
        <v>341</v>
      </c>
      <c r="AR45">
        <v>2.2238730769230801</v>
      </c>
      <c r="AS45">
        <v>1.5407999999999999</v>
      </c>
      <c r="AT45">
        <f t="shared" si="27"/>
        <v>-0.4433236480549585</v>
      </c>
      <c r="AU45">
        <v>0.5</v>
      </c>
      <c r="AV45">
        <f t="shared" si="28"/>
        <v>84.309863514680231</v>
      </c>
      <c r="AW45">
        <f t="shared" si="29"/>
        <v>2.3304547368986683</v>
      </c>
      <c r="AX45">
        <f t="shared" si="30"/>
        <v>-18.688278130171842</v>
      </c>
      <c r="AY45">
        <f t="shared" si="31"/>
        <v>1</v>
      </c>
      <c r="AZ45">
        <f t="shared" si="32"/>
        <v>3.9502551635832758E-2</v>
      </c>
      <c r="BA45">
        <f t="shared" si="33"/>
        <v>-1</v>
      </c>
      <c r="BB45" t="s">
        <v>252</v>
      </c>
      <c r="BC45">
        <v>0</v>
      </c>
      <c r="BD45">
        <f t="shared" si="34"/>
        <v>1.5407999999999999</v>
      </c>
      <c r="BE45">
        <f t="shared" si="35"/>
        <v>-0.44332364805495861</v>
      </c>
      <c r="BF45" t="e">
        <f t="shared" si="36"/>
        <v>#DIV/0!</v>
      </c>
      <c r="BG45">
        <f t="shared" si="37"/>
        <v>-0.44332364805495861</v>
      </c>
      <c r="BH45" t="e">
        <f t="shared" si="38"/>
        <v>#DIV/0!</v>
      </c>
      <c r="BI45">
        <f t="shared" si="39"/>
        <v>100.011387096774</v>
      </c>
      <c r="BJ45">
        <f t="shared" si="40"/>
        <v>84.309863514680231</v>
      </c>
      <c r="BK45">
        <f t="shared" si="41"/>
        <v>0.84300264162019367</v>
      </c>
      <c r="BL45">
        <f t="shared" si="42"/>
        <v>0.19600528324038743</v>
      </c>
      <c r="BM45">
        <v>0.68530088305721104</v>
      </c>
      <c r="BN45">
        <v>0.5</v>
      </c>
      <c r="BO45" t="s">
        <v>253</v>
      </c>
      <c r="BP45">
        <v>1685089909.6677401</v>
      </c>
      <c r="BQ45">
        <v>400.02867741935501</v>
      </c>
      <c r="BR45">
        <v>400.524870967742</v>
      </c>
      <c r="BS45">
        <v>16.8252967741936</v>
      </c>
      <c r="BT45">
        <v>16.390803225806401</v>
      </c>
      <c r="BU45">
        <v>500.00519354838701</v>
      </c>
      <c r="BV45">
        <v>95.896525806451606</v>
      </c>
      <c r="BW45">
        <v>0.200007612903226</v>
      </c>
      <c r="BX45">
        <v>29.0034225806452</v>
      </c>
      <c r="BY45">
        <v>27.969319354838699</v>
      </c>
      <c r="BZ45">
        <v>999.9</v>
      </c>
      <c r="CA45">
        <v>9997.7419354838694</v>
      </c>
      <c r="CB45">
        <v>0</v>
      </c>
      <c r="CC45">
        <v>75.351522580645195</v>
      </c>
      <c r="CD45">
        <v>100.011387096774</v>
      </c>
      <c r="CE45">
        <v>0.89993100000000004</v>
      </c>
      <c r="CF45">
        <v>0.10006900000000001</v>
      </c>
      <c r="CG45">
        <v>0</v>
      </c>
      <c r="CH45">
        <v>2.1983838709677399</v>
      </c>
      <c r="CI45">
        <v>0</v>
      </c>
      <c r="CJ45">
        <v>84.855893548387101</v>
      </c>
      <c r="CK45">
        <v>795.54645161290296</v>
      </c>
      <c r="CL45">
        <v>37.311999999999998</v>
      </c>
      <c r="CM45">
        <v>41.561999999999998</v>
      </c>
      <c r="CN45">
        <v>39.352645161290297</v>
      </c>
      <c r="CO45">
        <v>40.311999999999998</v>
      </c>
      <c r="CP45">
        <v>38.04</v>
      </c>
      <c r="CQ45">
        <v>90.001935483870994</v>
      </c>
      <c r="CR45">
        <v>10.01</v>
      </c>
      <c r="CS45">
        <v>0</v>
      </c>
      <c r="CT45">
        <v>59.400000095367403</v>
      </c>
      <c r="CU45">
        <v>2.2238730769230801</v>
      </c>
      <c r="CV45">
        <v>0.98600001194034004</v>
      </c>
      <c r="CW45">
        <v>-0.101158981938274</v>
      </c>
      <c r="CX45">
        <v>84.834203846153798</v>
      </c>
      <c r="CY45">
        <v>15</v>
      </c>
      <c r="CZ45">
        <v>1685088038</v>
      </c>
      <c r="DA45" t="s">
        <v>254</v>
      </c>
      <c r="DB45">
        <v>1</v>
      </c>
      <c r="DC45">
        <v>-3.2389999999999999</v>
      </c>
      <c r="DD45">
        <v>0.48899999999999999</v>
      </c>
      <c r="DE45">
        <v>403</v>
      </c>
      <c r="DF45">
        <v>16</v>
      </c>
      <c r="DG45">
        <v>1.65</v>
      </c>
      <c r="DH45">
        <v>0.54</v>
      </c>
      <c r="DI45">
        <v>-0.50878557692307702</v>
      </c>
      <c r="DJ45">
        <v>0.130265143630728</v>
      </c>
      <c r="DK45">
        <v>9.2672276939585102E-2</v>
      </c>
      <c r="DL45">
        <v>1</v>
      </c>
      <c r="DM45">
        <v>2.2381279069767399</v>
      </c>
      <c r="DN45">
        <v>0.219388237398287</v>
      </c>
      <c r="DO45">
        <v>0.21756811104141799</v>
      </c>
      <c r="DP45">
        <v>1</v>
      </c>
      <c r="DQ45">
        <v>0.43955509615384603</v>
      </c>
      <c r="DR45">
        <v>-6.0415626530670299E-2</v>
      </c>
      <c r="DS45">
        <v>8.0091556965465206E-3</v>
      </c>
      <c r="DT45">
        <v>1</v>
      </c>
      <c r="DU45">
        <v>3</v>
      </c>
      <c r="DV45">
        <v>3</v>
      </c>
      <c r="DW45" t="s">
        <v>255</v>
      </c>
      <c r="DX45">
        <v>100</v>
      </c>
      <c r="DY45">
        <v>100</v>
      </c>
      <c r="DZ45">
        <v>-3.2389999999999999</v>
      </c>
      <c r="EA45">
        <v>0.48899999999999999</v>
      </c>
      <c r="EB45">
        <v>2</v>
      </c>
      <c r="EC45">
        <v>513.55799999999999</v>
      </c>
      <c r="ED45">
        <v>437.92200000000003</v>
      </c>
      <c r="EE45">
        <v>28.741099999999999</v>
      </c>
      <c r="EF45">
        <v>29.581600000000002</v>
      </c>
      <c r="EG45">
        <v>30.000699999999998</v>
      </c>
      <c r="EH45">
        <v>29.578800000000001</v>
      </c>
      <c r="EI45">
        <v>29.572299999999998</v>
      </c>
      <c r="EJ45">
        <v>19.8506</v>
      </c>
      <c r="EK45">
        <v>33.700299999999999</v>
      </c>
      <c r="EL45">
        <v>45.692900000000002</v>
      </c>
      <c r="EM45">
        <v>28.755099999999999</v>
      </c>
      <c r="EN45">
        <v>400.54300000000001</v>
      </c>
      <c r="EO45">
        <v>16.333400000000001</v>
      </c>
      <c r="EP45">
        <v>100.288</v>
      </c>
      <c r="EQ45">
        <v>89.906000000000006</v>
      </c>
    </row>
    <row r="46" spans="1:147" x14ac:dyDescent="0.3">
      <c r="A46">
        <v>30</v>
      </c>
      <c r="B46">
        <v>1685089977.7</v>
      </c>
      <c r="C46">
        <v>1800.2000000476801</v>
      </c>
      <c r="D46" t="s">
        <v>342</v>
      </c>
      <c r="E46" t="s">
        <v>343</v>
      </c>
      <c r="F46">
        <v>1685089969.7</v>
      </c>
      <c r="G46">
        <f t="shared" si="0"/>
        <v>3.0870381547456792E-3</v>
      </c>
      <c r="H46">
        <f t="shared" si="1"/>
        <v>2.2607377277322831</v>
      </c>
      <c r="I46">
        <f t="shared" si="2"/>
        <v>400.02058064516098</v>
      </c>
      <c r="J46">
        <f t="shared" si="3"/>
        <v>358.5360885927995</v>
      </c>
      <c r="K46">
        <f t="shared" si="4"/>
        <v>34.453894494182705</v>
      </c>
      <c r="L46">
        <f t="shared" si="5"/>
        <v>38.440389460217006</v>
      </c>
      <c r="M46">
        <f t="shared" si="6"/>
        <v>0.13486720980601424</v>
      </c>
      <c r="N46">
        <f t="shared" si="7"/>
        <v>3.3701728308712511</v>
      </c>
      <c r="O46">
        <f t="shared" si="8"/>
        <v>0.13193904550136726</v>
      </c>
      <c r="P46">
        <f t="shared" si="9"/>
        <v>8.2719692304250719E-2</v>
      </c>
      <c r="Q46">
        <f t="shared" si="10"/>
        <v>16.524284927279048</v>
      </c>
      <c r="R46">
        <f t="shared" si="11"/>
        <v>28.342286370993097</v>
      </c>
      <c r="S46">
        <f t="shared" si="12"/>
        <v>27.982245161290301</v>
      </c>
      <c r="T46">
        <f t="shared" si="13"/>
        <v>3.7909136184538004</v>
      </c>
      <c r="U46">
        <f t="shared" si="14"/>
        <v>40.015697489860067</v>
      </c>
      <c r="V46">
        <f t="shared" si="15"/>
        <v>1.6056437555146852</v>
      </c>
      <c r="W46">
        <f t="shared" si="16"/>
        <v>4.0125347207094251</v>
      </c>
      <c r="X46">
        <f t="shared" si="17"/>
        <v>2.1852698629391152</v>
      </c>
      <c r="Y46">
        <f t="shared" si="18"/>
        <v>-136.13838262428445</v>
      </c>
      <c r="Z46">
        <f t="shared" si="19"/>
        <v>177.69903362347392</v>
      </c>
      <c r="AA46">
        <f t="shared" si="20"/>
        <v>11.547367012012904</v>
      </c>
      <c r="AB46">
        <f t="shared" si="21"/>
        <v>69.63230293848143</v>
      </c>
      <c r="AC46">
        <v>-3.9732588723205398E-2</v>
      </c>
      <c r="AD46">
        <v>4.4603311607743501E-2</v>
      </c>
      <c r="AE46">
        <v>3.3582660477418398</v>
      </c>
      <c r="AF46">
        <v>0</v>
      </c>
      <c r="AG46">
        <v>0</v>
      </c>
      <c r="AH46">
        <f t="shared" si="22"/>
        <v>1</v>
      </c>
      <c r="AI46">
        <f t="shared" si="23"/>
        <v>0</v>
      </c>
      <c r="AJ46">
        <f t="shared" si="24"/>
        <v>50338.135873530089</v>
      </c>
      <c r="AK46">
        <v>0</v>
      </c>
      <c r="AL46">
        <v>0</v>
      </c>
      <c r="AM46">
        <v>0</v>
      </c>
      <c r="AN46">
        <f t="shared" si="25"/>
        <v>0</v>
      </c>
      <c r="AO46" t="e">
        <f t="shared" si="26"/>
        <v>#DIV/0!</v>
      </c>
      <c r="AP46">
        <v>-1</v>
      </c>
      <c r="AQ46" t="s">
        <v>344</v>
      </c>
      <c r="AR46">
        <v>2.2866153846153798</v>
      </c>
      <c r="AS46">
        <v>1.3752</v>
      </c>
      <c r="AT46">
        <f t="shared" si="27"/>
        <v>-0.66275115227994474</v>
      </c>
      <c r="AU46">
        <v>0.5</v>
      </c>
      <c r="AV46">
        <f t="shared" si="28"/>
        <v>84.305220369637226</v>
      </c>
      <c r="AW46">
        <f t="shared" si="29"/>
        <v>2.2607377277322831</v>
      </c>
      <c r="AX46">
        <f t="shared" si="30"/>
        <v>-27.936690971595869</v>
      </c>
      <c r="AY46">
        <f t="shared" si="31"/>
        <v>1</v>
      </c>
      <c r="AZ46">
        <f t="shared" si="32"/>
        <v>3.8677767680762122E-2</v>
      </c>
      <c r="BA46">
        <f t="shared" si="33"/>
        <v>-1</v>
      </c>
      <c r="BB46" t="s">
        <v>252</v>
      </c>
      <c r="BC46">
        <v>0</v>
      </c>
      <c r="BD46">
        <f t="shared" si="34"/>
        <v>1.3752</v>
      </c>
      <c r="BE46">
        <f t="shared" si="35"/>
        <v>-0.66275115227994463</v>
      </c>
      <c r="BF46" t="e">
        <f t="shared" si="36"/>
        <v>#DIV/0!</v>
      </c>
      <c r="BG46">
        <f t="shared" si="37"/>
        <v>-0.66275115227994463</v>
      </c>
      <c r="BH46" t="e">
        <f t="shared" si="38"/>
        <v>#DIV/0!</v>
      </c>
      <c r="BI46">
        <f t="shared" si="39"/>
        <v>100.005867741936</v>
      </c>
      <c r="BJ46">
        <f t="shared" si="40"/>
        <v>84.305220369637226</v>
      </c>
      <c r="BK46">
        <f t="shared" si="41"/>
        <v>0.84300273847116536</v>
      </c>
      <c r="BL46">
        <f t="shared" si="42"/>
        <v>0.19600547694233084</v>
      </c>
      <c r="BM46">
        <v>0.68530088305721104</v>
      </c>
      <c r="BN46">
        <v>0.5</v>
      </c>
      <c r="BO46" t="s">
        <v>253</v>
      </c>
      <c r="BP46">
        <v>1685089969.7</v>
      </c>
      <c r="BQ46">
        <v>400.02058064516098</v>
      </c>
      <c r="BR46">
        <v>400.49967741935501</v>
      </c>
      <c r="BS46">
        <v>16.7087419354839</v>
      </c>
      <c r="BT46">
        <v>16.292712903225802</v>
      </c>
      <c r="BU46">
        <v>500.01361290322598</v>
      </c>
      <c r="BV46">
        <v>95.895951612903204</v>
      </c>
      <c r="BW46">
        <v>0.200077741935484</v>
      </c>
      <c r="BX46">
        <v>28.960264516129001</v>
      </c>
      <c r="BY46">
        <v>27.982245161290301</v>
      </c>
      <c r="BZ46">
        <v>999.9</v>
      </c>
      <c r="CA46">
        <v>9991.77419354839</v>
      </c>
      <c r="CB46">
        <v>0</v>
      </c>
      <c r="CC46">
        <v>75.368780645161294</v>
      </c>
      <c r="CD46">
        <v>100.005867741936</v>
      </c>
      <c r="CE46">
        <v>0.89993100000000004</v>
      </c>
      <c r="CF46">
        <v>0.10006900000000001</v>
      </c>
      <c r="CG46">
        <v>0</v>
      </c>
      <c r="CH46">
        <v>2.3125483870967698</v>
      </c>
      <c r="CI46">
        <v>0</v>
      </c>
      <c r="CJ46">
        <v>84.9801516129032</v>
      </c>
      <c r="CK46">
        <v>795.502967741936</v>
      </c>
      <c r="CL46">
        <v>37.243903225806498</v>
      </c>
      <c r="CM46">
        <v>41.5</v>
      </c>
      <c r="CN46">
        <v>39.253999999999998</v>
      </c>
      <c r="CO46">
        <v>40.25</v>
      </c>
      <c r="CP46">
        <v>37.945129032258102</v>
      </c>
      <c r="CQ46">
        <v>89.998709677419399</v>
      </c>
      <c r="CR46">
        <v>10.01</v>
      </c>
      <c r="CS46">
        <v>0</v>
      </c>
      <c r="CT46">
        <v>59.299999952316298</v>
      </c>
      <c r="CU46">
        <v>2.2866153846153798</v>
      </c>
      <c r="CV46">
        <v>-0.37456412645635101</v>
      </c>
      <c r="CW46">
        <v>2.9615316245552799</v>
      </c>
      <c r="CX46">
        <v>84.969538461538505</v>
      </c>
      <c r="CY46">
        <v>15</v>
      </c>
      <c r="CZ46">
        <v>1685088038</v>
      </c>
      <c r="DA46" t="s">
        <v>254</v>
      </c>
      <c r="DB46">
        <v>1</v>
      </c>
      <c r="DC46">
        <v>-3.2389999999999999</v>
      </c>
      <c r="DD46">
        <v>0.48899999999999999</v>
      </c>
      <c r="DE46">
        <v>403</v>
      </c>
      <c r="DF46">
        <v>16</v>
      </c>
      <c r="DG46">
        <v>1.65</v>
      </c>
      <c r="DH46">
        <v>0.54</v>
      </c>
      <c r="DI46">
        <v>-0.49208596153846201</v>
      </c>
      <c r="DJ46">
        <v>0.116167273969092</v>
      </c>
      <c r="DK46">
        <v>9.3311646971928994E-2</v>
      </c>
      <c r="DL46">
        <v>1</v>
      </c>
      <c r="DM46">
        <v>2.2391697674418598</v>
      </c>
      <c r="DN46">
        <v>0.305732042409534</v>
      </c>
      <c r="DO46">
        <v>0.215741069539373</v>
      </c>
      <c r="DP46">
        <v>1</v>
      </c>
      <c r="DQ46">
        <v>0.42253849999999998</v>
      </c>
      <c r="DR46">
        <v>-7.5956916246904899E-2</v>
      </c>
      <c r="DS46">
        <v>9.8131564052865005E-3</v>
      </c>
      <c r="DT46">
        <v>1</v>
      </c>
      <c r="DU46">
        <v>3</v>
      </c>
      <c r="DV46">
        <v>3</v>
      </c>
      <c r="DW46" t="s">
        <v>255</v>
      </c>
      <c r="DX46">
        <v>100</v>
      </c>
      <c r="DY46">
        <v>100</v>
      </c>
      <c r="DZ46">
        <v>-3.2389999999999999</v>
      </c>
      <c r="EA46">
        <v>0.48899999999999999</v>
      </c>
      <c r="EB46">
        <v>2</v>
      </c>
      <c r="EC46">
        <v>514.10900000000004</v>
      </c>
      <c r="ED46">
        <v>437.29500000000002</v>
      </c>
      <c r="EE46">
        <v>28.772400000000001</v>
      </c>
      <c r="EF46">
        <v>29.652999999999999</v>
      </c>
      <c r="EG46">
        <v>30.000399999999999</v>
      </c>
      <c r="EH46">
        <v>29.662299999999998</v>
      </c>
      <c r="EI46">
        <v>29.657900000000001</v>
      </c>
      <c r="EJ46">
        <v>19.851299999999998</v>
      </c>
      <c r="EK46">
        <v>34.279600000000002</v>
      </c>
      <c r="EL46">
        <v>44.573799999999999</v>
      </c>
      <c r="EM46">
        <v>28.779199999999999</v>
      </c>
      <c r="EN46">
        <v>400.52100000000002</v>
      </c>
      <c r="EO46">
        <v>16.302700000000002</v>
      </c>
      <c r="EP46">
        <v>100.283</v>
      </c>
      <c r="EQ46">
        <v>89.903899999999993</v>
      </c>
    </row>
    <row r="47" spans="1:147" x14ac:dyDescent="0.3">
      <c r="A47">
        <v>31</v>
      </c>
      <c r="B47">
        <v>1685090037.7</v>
      </c>
      <c r="C47">
        <v>1860.2000000476801</v>
      </c>
      <c r="D47" t="s">
        <v>345</v>
      </c>
      <c r="E47" t="s">
        <v>346</v>
      </c>
      <c r="F47">
        <v>1685090029.7</v>
      </c>
      <c r="G47">
        <f t="shared" si="0"/>
        <v>2.8646636002167907E-3</v>
      </c>
      <c r="H47">
        <f t="shared" si="1"/>
        <v>2.4554053924720938</v>
      </c>
      <c r="I47">
        <f t="shared" si="2"/>
        <v>400.00580645161301</v>
      </c>
      <c r="J47">
        <f t="shared" si="3"/>
        <v>353.8772756159766</v>
      </c>
      <c r="K47">
        <f t="shared" si="4"/>
        <v>34.007181636703166</v>
      </c>
      <c r="L47">
        <f t="shared" si="5"/>
        <v>38.440078109162968</v>
      </c>
      <c r="M47">
        <f t="shared" si="6"/>
        <v>0.12477760521190107</v>
      </c>
      <c r="N47">
        <f t="shared" si="7"/>
        <v>3.3708580914742767</v>
      </c>
      <c r="O47">
        <f t="shared" si="8"/>
        <v>0.12226727752838466</v>
      </c>
      <c r="P47">
        <f t="shared" si="9"/>
        <v>7.6638384974318532E-2</v>
      </c>
      <c r="Q47">
        <f t="shared" si="10"/>
        <v>16.523920455258423</v>
      </c>
      <c r="R47">
        <f t="shared" si="11"/>
        <v>28.35366747652775</v>
      </c>
      <c r="S47">
        <f t="shared" si="12"/>
        <v>27.999500000000001</v>
      </c>
      <c r="T47">
        <f t="shared" si="13"/>
        <v>3.7947290678779413</v>
      </c>
      <c r="U47">
        <f t="shared" si="14"/>
        <v>40.127257252574644</v>
      </c>
      <c r="V47">
        <f t="shared" si="15"/>
        <v>1.6064538848248406</v>
      </c>
      <c r="W47">
        <f t="shared" si="16"/>
        <v>4.0033981757419204</v>
      </c>
      <c r="X47">
        <f t="shared" si="17"/>
        <v>2.1882751830531006</v>
      </c>
      <c r="Y47">
        <f t="shared" si="18"/>
        <v>-126.33166476956048</v>
      </c>
      <c r="Z47">
        <f t="shared" si="19"/>
        <v>167.4434019959829</v>
      </c>
      <c r="AA47">
        <f t="shared" si="20"/>
        <v>10.877515539865115</v>
      </c>
      <c r="AB47">
        <f t="shared" si="21"/>
        <v>68.513173221545955</v>
      </c>
      <c r="AC47">
        <v>-3.9742739065789998E-2</v>
      </c>
      <c r="AD47">
        <v>4.4614706256513599E-2</v>
      </c>
      <c r="AE47">
        <v>3.35894826656149</v>
      </c>
      <c r="AF47">
        <v>0</v>
      </c>
      <c r="AG47">
        <v>0</v>
      </c>
      <c r="AH47">
        <f t="shared" si="22"/>
        <v>1</v>
      </c>
      <c r="AI47">
        <f t="shared" si="23"/>
        <v>0</v>
      </c>
      <c r="AJ47">
        <f t="shared" si="24"/>
        <v>50357.0993549532</v>
      </c>
      <c r="AK47">
        <v>0</v>
      </c>
      <c r="AL47">
        <v>0</v>
      </c>
      <c r="AM47">
        <v>0</v>
      </c>
      <c r="AN47">
        <f t="shared" si="25"/>
        <v>0</v>
      </c>
      <c r="AO47" t="e">
        <f t="shared" si="26"/>
        <v>#DIV/0!</v>
      </c>
      <c r="AP47">
        <v>-1</v>
      </c>
      <c r="AQ47" t="s">
        <v>347</v>
      </c>
      <c r="AR47">
        <v>2.1830692307692301</v>
      </c>
      <c r="AS47">
        <v>1.22</v>
      </c>
      <c r="AT47">
        <f t="shared" si="27"/>
        <v>-0.78940100882723785</v>
      </c>
      <c r="AU47">
        <v>0.5</v>
      </c>
      <c r="AV47">
        <f t="shared" si="28"/>
        <v>84.303277552585726</v>
      </c>
      <c r="AW47">
        <f t="shared" si="29"/>
        <v>2.4554053924720938</v>
      </c>
      <c r="AX47">
        <f t="shared" si="30"/>
        <v>-33.274546173726904</v>
      </c>
      <c r="AY47">
        <f t="shared" si="31"/>
        <v>1</v>
      </c>
      <c r="AZ47">
        <f t="shared" si="32"/>
        <v>4.0987794220891598E-2</v>
      </c>
      <c r="BA47">
        <f t="shared" si="33"/>
        <v>-1</v>
      </c>
      <c r="BB47" t="s">
        <v>252</v>
      </c>
      <c r="BC47">
        <v>0</v>
      </c>
      <c r="BD47">
        <f t="shared" si="34"/>
        <v>1.22</v>
      </c>
      <c r="BE47">
        <f t="shared" si="35"/>
        <v>-0.78940100882723785</v>
      </c>
      <c r="BF47" t="e">
        <f t="shared" si="36"/>
        <v>#DIV/0!</v>
      </c>
      <c r="BG47">
        <f t="shared" si="37"/>
        <v>-0.78940100882723785</v>
      </c>
      <c r="BH47" t="e">
        <f t="shared" si="38"/>
        <v>#DIV/0!</v>
      </c>
      <c r="BI47">
        <f t="shared" si="39"/>
        <v>100.003551612903</v>
      </c>
      <c r="BJ47">
        <f t="shared" si="40"/>
        <v>84.303277552585726</v>
      </c>
      <c r="BK47">
        <f t="shared" si="41"/>
        <v>0.84300283532838516</v>
      </c>
      <c r="BL47">
        <f t="shared" si="42"/>
        <v>0.19600567065677041</v>
      </c>
      <c r="BM47">
        <v>0.68530088305721104</v>
      </c>
      <c r="BN47">
        <v>0.5</v>
      </c>
      <c r="BO47" t="s">
        <v>253</v>
      </c>
      <c r="BP47">
        <v>1685090029.7</v>
      </c>
      <c r="BQ47">
        <v>400.00580645161301</v>
      </c>
      <c r="BR47">
        <v>400.499387096774</v>
      </c>
      <c r="BS47">
        <v>16.7166903225806</v>
      </c>
      <c r="BT47">
        <v>16.330632258064501</v>
      </c>
      <c r="BU47">
        <v>500.012612903226</v>
      </c>
      <c r="BV47">
        <v>95.898777419354801</v>
      </c>
      <c r="BW47">
        <v>0.20002287096774199</v>
      </c>
      <c r="BX47">
        <v>28.920887096774202</v>
      </c>
      <c r="BY47">
        <v>27.999500000000001</v>
      </c>
      <c r="BZ47">
        <v>999.9</v>
      </c>
      <c r="CA47">
        <v>9994.0322580645206</v>
      </c>
      <c r="CB47">
        <v>0</v>
      </c>
      <c r="CC47">
        <v>75.393977419354798</v>
      </c>
      <c r="CD47">
        <v>100.003551612903</v>
      </c>
      <c r="CE47">
        <v>0.89993100000000004</v>
      </c>
      <c r="CF47">
        <v>0.10006900000000001</v>
      </c>
      <c r="CG47">
        <v>0</v>
      </c>
      <c r="CH47">
        <v>2.1751741935483899</v>
      </c>
      <c r="CI47">
        <v>0</v>
      </c>
      <c r="CJ47">
        <v>84.942029032258105</v>
      </c>
      <c r="CK47">
        <v>795.48351612903195</v>
      </c>
      <c r="CL47">
        <v>37.162999999999997</v>
      </c>
      <c r="CM47">
        <v>41.436999999999998</v>
      </c>
      <c r="CN47">
        <v>39.186999999999998</v>
      </c>
      <c r="CO47">
        <v>40.186999999999998</v>
      </c>
      <c r="CP47">
        <v>37.875</v>
      </c>
      <c r="CQ47">
        <v>89.995483870967703</v>
      </c>
      <c r="CR47">
        <v>10.01</v>
      </c>
      <c r="CS47">
        <v>0</v>
      </c>
      <c r="CT47">
        <v>59.100000143051098</v>
      </c>
      <c r="CU47">
        <v>2.1830692307692301</v>
      </c>
      <c r="CV47">
        <v>-1.9712814287928301E-2</v>
      </c>
      <c r="CW47">
        <v>-1.29572786781203E-2</v>
      </c>
      <c r="CX47">
        <v>84.911569230769203</v>
      </c>
      <c r="CY47">
        <v>15</v>
      </c>
      <c r="CZ47">
        <v>1685088038</v>
      </c>
      <c r="DA47" t="s">
        <v>254</v>
      </c>
      <c r="DB47">
        <v>1</v>
      </c>
      <c r="DC47">
        <v>-3.2389999999999999</v>
      </c>
      <c r="DD47">
        <v>0.48899999999999999</v>
      </c>
      <c r="DE47">
        <v>403</v>
      </c>
      <c r="DF47">
        <v>16</v>
      </c>
      <c r="DG47">
        <v>1.65</v>
      </c>
      <c r="DH47">
        <v>0.54</v>
      </c>
      <c r="DI47">
        <v>-0.49557965384615399</v>
      </c>
      <c r="DJ47">
        <v>-7.3960426876114399E-2</v>
      </c>
      <c r="DK47">
        <v>0.10231980560381899</v>
      </c>
      <c r="DL47">
        <v>1</v>
      </c>
      <c r="DM47">
        <v>2.1994348837209299</v>
      </c>
      <c r="DN47">
        <v>-0.13988517204181</v>
      </c>
      <c r="DO47">
        <v>0.195365374909063</v>
      </c>
      <c r="DP47">
        <v>1</v>
      </c>
      <c r="DQ47">
        <v>0.38784734615384597</v>
      </c>
      <c r="DR47">
        <v>-1.6317028942199899E-2</v>
      </c>
      <c r="DS47">
        <v>3.5186042298518501E-3</v>
      </c>
      <c r="DT47">
        <v>1</v>
      </c>
      <c r="DU47">
        <v>3</v>
      </c>
      <c r="DV47">
        <v>3</v>
      </c>
      <c r="DW47" t="s">
        <v>255</v>
      </c>
      <c r="DX47">
        <v>100</v>
      </c>
      <c r="DY47">
        <v>100</v>
      </c>
      <c r="DZ47">
        <v>-3.2389999999999999</v>
      </c>
      <c r="EA47">
        <v>0.48899999999999999</v>
      </c>
      <c r="EB47">
        <v>2</v>
      </c>
      <c r="EC47">
        <v>513.58900000000006</v>
      </c>
      <c r="ED47">
        <v>437.12400000000002</v>
      </c>
      <c r="EE47">
        <v>28.7166</v>
      </c>
      <c r="EF47">
        <v>29.718</v>
      </c>
      <c r="EG47">
        <v>30.000399999999999</v>
      </c>
      <c r="EH47">
        <v>29.738399999999999</v>
      </c>
      <c r="EI47">
        <v>29.7363</v>
      </c>
      <c r="EJ47">
        <v>19.853100000000001</v>
      </c>
      <c r="EK47">
        <v>34.279600000000002</v>
      </c>
      <c r="EL47">
        <v>43.819400000000002</v>
      </c>
      <c r="EM47">
        <v>28.7179</v>
      </c>
      <c r="EN47">
        <v>400.54700000000003</v>
      </c>
      <c r="EO47">
        <v>16.2745</v>
      </c>
      <c r="EP47">
        <v>100.27500000000001</v>
      </c>
      <c r="EQ47">
        <v>89.903000000000006</v>
      </c>
    </row>
    <row r="48" spans="1:147" x14ac:dyDescent="0.3">
      <c r="A48">
        <v>32</v>
      </c>
      <c r="B48">
        <v>1685090097.7</v>
      </c>
      <c r="C48">
        <v>1920.2000000476801</v>
      </c>
      <c r="D48" t="s">
        <v>348</v>
      </c>
      <c r="E48" t="s">
        <v>349</v>
      </c>
      <c r="F48">
        <v>1685090089.7</v>
      </c>
      <c r="G48">
        <f t="shared" si="0"/>
        <v>3.0300149553678514E-3</v>
      </c>
      <c r="H48">
        <f t="shared" si="1"/>
        <v>1.9632849896607023</v>
      </c>
      <c r="I48">
        <f t="shared" si="2"/>
        <v>400.02877419354797</v>
      </c>
      <c r="J48">
        <f t="shared" si="3"/>
        <v>361.62434525453438</v>
      </c>
      <c r="K48">
        <f t="shared" si="4"/>
        <v>34.751819180109564</v>
      </c>
      <c r="L48">
        <f t="shared" si="5"/>
        <v>38.442455022850119</v>
      </c>
      <c r="M48">
        <f t="shared" si="6"/>
        <v>0.13228808224729435</v>
      </c>
      <c r="N48">
        <f t="shared" si="7"/>
        <v>3.3721705138241238</v>
      </c>
      <c r="O48">
        <f t="shared" si="8"/>
        <v>0.12947121077462864</v>
      </c>
      <c r="P48">
        <f t="shared" si="9"/>
        <v>8.1167595695172262E-2</v>
      </c>
      <c r="Q48">
        <f t="shared" si="10"/>
        <v>16.523709297872497</v>
      </c>
      <c r="R48">
        <f t="shared" si="11"/>
        <v>28.270074072080511</v>
      </c>
      <c r="S48">
        <f t="shared" si="12"/>
        <v>27.982077419354798</v>
      </c>
      <c r="T48">
        <f t="shared" si="13"/>
        <v>3.7908765432117906</v>
      </c>
      <c r="U48">
        <f t="shared" si="14"/>
        <v>40.198333392442301</v>
      </c>
      <c r="V48">
        <f t="shared" si="15"/>
        <v>1.605006159832381</v>
      </c>
      <c r="W48">
        <f t="shared" si="16"/>
        <v>3.9927181661072013</v>
      </c>
      <c r="X48">
        <f t="shared" si="17"/>
        <v>2.1858703833794095</v>
      </c>
      <c r="Y48">
        <f t="shared" si="18"/>
        <v>-133.62365953172224</v>
      </c>
      <c r="Z48">
        <f t="shared" si="19"/>
        <v>162.28974901443081</v>
      </c>
      <c r="AA48">
        <f t="shared" si="20"/>
        <v>10.535285363699749</v>
      </c>
      <c r="AB48">
        <f t="shared" si="21"/>
        <v>55.725084144280814</v>
      </c>
      <c r="AC48">
        <v>-3.9762181531185797E-2</v>
      </c>
      <c r="AD48">
        <v>4.4636532127173903E-2</v>
      </c>
      <c r="AE48">
        <v>3.3602548625298598</v>
      </c>
      <c r="AF48">
        <v>0</v>
      </c>
      <c r="AG48">
        <v>0</v>
      </c>
      <c r="AH48">
        <f t="shared" si="22"/>
        <v>1</v>
      </c>
      <c r="AI48">
        <f t="shared" si="23"/>
        <v>0</v>
      </c>
      <c r="AJ48">
        <f t="shared" si="24"/>
        <v>50388.438390611052</v>
      </c>
      <c r="AK48">
        <v>0</v>
      </c>
      <c r="AL48">
        <v>0</v>
      </c>
      <c r="AM48">
        <v>0</v>
      </c>
      <c r="AN48">
        <f t="shared" si="25"/>
        <v>0</v>
      </c>
      <c r="AO48" t="e">
        <f t="shared" si="26"/>
        <v>#DIV/0!</v>
      </c>
      <c r="AP48">
        <v>-1</v>
      </c>
      <c r="AQ48" t="s">
        <v>350</v>
      </c>
      <c r="AR48">
        <v>2.2662038461538501</v>
      </c>
      <c r="AS48">
        <v>1.9408000000000001</v>
      </c>
      <c r="AT48">
        <f t="shared" si="27"/>
        <v>-0.16766480119221461</v>
      </c>
      <c r="AU48">
        <v>0.5</v>
      </c>
      <c r="AV48">
        <f t="shared" si="28"/>
        <v>84.302183586162798</v>
      </c>
      <c r="AW48">
        <f t="shared" si="29"/>
        <v>1.9632849896607023</v>
      </c>
      <c r="AX48">
        <f t="shared" si="30"/>
        <v>-7.0672544255217815</v>
      </c>
      <c r="AY48">
        <f t="shared" si="31"/>
        <v>1</v>
      </c>
      <c r="AZ48">
        <f t="shared" si="32"/>
        <v>3.5150750118257801E-2</v>
      </c>
      <c r="BA48">
        <f t="shared" si="33"/>
        <v>-1</v>
      </c>
      <c r="BB48" t="s">
        <v>252</v>
      </c>
      <c r="BC48">
        <v>0</v>
      </c>
      <c r="BD48">
        <f t="shared" si="34"/>
        <v>1.9408000000000001</v>
      </c>
      <c r="BE48">
        <f t="shared" si="35"/>
        <v>-0.16766480119221452</v>
      </c>
      <c r="BF48" t="e">
        <f t="shared" si="36"/>
        <v>#DIV/0!</v>
      </c>
      <c r="BG48">
        <f t="shared" si="37"/>
        <v>-0.16766480119221452</v>
      </c>
      <c r="BH48" t="e">
        <f t="shared" si="38"/>
        <v>#DIV/0!</v>
      </c>
      <c r="BI48">
        <f t="shared" si="39"/>
        <v>100.002251612903</v>
      </c>
      <c r="BJ48">
        <f t="shared" si="40"/>
        <v>84.302183586162798</v>
      </c>
      <c r="BK48">
        <f t="shared" si="41"/>
        <v>0.8430028547005789</v>
      </c>
      <c r="BL48">
        <f t="shared" si="42"/>
        <v>0.196005709401158</v>
      </c>
      <c r="BM48">
        <v>0.68530088305721104</v>
      </c>
      <c r="BN48">
        <v>0.5</v>
      </c>
      <c r="BO48" t="s">
        <v>253</v>
      </c>
      <c r="BP48">
        <v>1685090089.7</v>
      </c>
      <c r="BQ48">
        <v>400.02877419354797</v>
      </c>
      <c r="BR48">
        <v>400.46396774193602</v>
      </c>
      <c r="BS48">
        <v>16.701551612903199</v>
      </c>
      <c r="BT48">
        <v>16.293216129032299</v>
      </c>
      <c r="BU48">
        <v>500.02796774193502</v>
      </c>
      <c r="BV48">
        <v>95.899261290322599</v>
      </c>
      <c r="BW48">
        <v>0.199963322580645</v>
      </c>
      <c r="BX48">
        <v>28.874758064516101</v>
      </c>
      <c r="BY48">
        <v>27.982077419354798</v>
      </c>
      <c r="BZ48">
        <v>999.9</v>
      </c>
      <c r="CA48">
        <v>9998.8709677419392</v>
      </c>
      <c r="CB48">
        <v>0</v>
      </c>
      <c r="CC48">
        <v>75.352558064516103</v>
      </c>
      <c r="CD48">
        <v>100.002251612903</v>
      </c>
      <c r="CE48">
        <v>0.89993100000000004</v>
      </c>
      <c r="CF48">
        <v>0.10006900000000001</v>
      </c>
      <c r="CG48">
        <v>0</v>
      </c>
      <c r="CH48">
        <v>2.2603516129032299</v>
      </c>
      <c r="CI48">
        <v>0</v>
      </c>
      <c r="CJ48">
        <v>84.475129032258096</v>
      </c>
      <c r="CK48">
        <v>795.47319354838703</v>
      </c>
      <c r="CL48">
        <v>37.088419354838699</v>
      </c>
      <c r="CM48">
        <v>41.375</v>
      </c>
      <c r="CN48">
        <v>39.125</v>
      </c>
      <c r="CO48">
        <v>40.125</v>
      </c>
      <c r="CP48">
        <v>37.811999999999998</v>
      </c>
      <c r="CQ48">
        <v>89.994838709677396</v>
      </c>
      <c r="CR48">
        <v>10.01</v>
      </c>
      <c r="CS48">
        <v>0</v>
      </c>
      <c r="CT48">
        <v>59</v>
      </c>
      <c r="CU48">
        <v>2.2662038461538501</v>
      </c>
      <c r="CV48">
        <v>0.50605470663288699</v>
      </c>
      <c r="CW48">
        <v>-0.102338471040798</v>
      </c>
      <c r="CX48">
        <v>84.469538461538406</v>
      </c>
      <c r="CY48">
        <v>15</v>
      </c>
      <c r="CZ48">
        <v>1685088038</v>
      </c>
      <c r="DA48" t="s">
        <v>254</v>
      </c>
      <c r="DB48">
        <v>1</v>
      </c>
      <c r="DC48">
        <v>-3.2389999999999999</v>
      </c>
      <c r="DD48">
        <v>0.48899999999999999</v>
      </c>
      <c r="DE48">
        <v>403</v>
      </c>
      <c r="DF48">
        <v>16</v>
      </c>
      <c r="DG48">
        <v>1.65</v>
      </c>
      <c r="DH48">
        <v>0.54</v>
      </c>
      <c r="DI48">
        <v>-0.45230276923076901</v>
      </c>
      <c r="DJ48">
        <v>0.224833047041754</v>
      </c>
      <c r="DK48">
        <v>0.123799223941058</v>
      </c>
      <c r="DL48">
        <v>1</v>
      </c>
      <c r="DM48">
        <v>2.2688720930232602</v>
      </c>
      <c r="DN48">
        <v>6.1019686326958603E-2</v>
      </c>
      <c r="DO48">
        <v>0.18342702918369</v>
      </c>
      <c r="DP48">
        <v>1</v>
      </c>
      <c r="DQ48">
        <v>0.39144884615384601</v>
      </c>
      <c r="DR48">
        <v>0.14646227951848401</v>
      </c>
      <c r="DS48">
        <v>2.5494187101697E-2</v>
      </c>
      <c r="DT48">
        <v>0</v>
      </c>
      <c r="DU48">
        <v>2</v>
      </c>
      <c r="DV48">
        <v>3</v>
      </c>
      <c r="DW48" t="s">
        <v>262</v>
      </c>
      <c r="DX48">
        <v>100</v>
      </c>
      <c r="DY48">
        <v>100</v>
      </c>
      <c r="DZ48">
        <v>-3.2389999999999999</v>
      </c>
      <c r="EA48">
        <v>0.48899999999999999</v>
      </c>
      <c r="EB48">
        <v>2</v>
      </c>
      <c r="EC48">
        <v>514.41800000000001</v>
      </c>
      <c r="ED48">
        <v>436.14699999999999</v>
      </c>
      <c r="EE48">
        <v>28.673999999999999</v>
      </c>
      <c r="EF48">
        <v>29.779599999999999</v>
      </c>
      <c r="EG48">
        <v>30.000299999999999</v>
      </c>
      <c r="EH48">
        <v>29.809699999999999</v>
      </c>
      <c r="EI48">
        <v>29.809799999999999</v>
      </c>
      <c r="EJ48">
        <v>19.8565</v>
      </c>
      <c r="EK48">
        <v>34.573799999999999</v>
      </c>
      <c r="EL48">
        <v>42.700499999999998</v>
      </c>
      <c r="EM48">
        <v>28.682099999999998</v>
      </c>
      <c r="EN48">
        <v>400.67399999999998</v>
      </c>
      <c r="EO48">
        <v>16.2469</v>
      </c>
      <c r="EP48">
        <v>100.27</v>
      </c>
      <c r="EQ48">
        <v>89.901600000000002</v>
      </c>
    </row>
    <row r="49" spans="1:147" x14ac:dyDescent="0.3">
      <c r="A49">
        <v>33</v>
      </c>
      <c r="B49">
        <v>1685090157.7</v>
      </c>
      <c r="C49">
        <v>1980.2000000476801</v>
      </c>
      <c r="D49" t="s">
        <v>351</v>
      </c>
      <c r="E49" t="s">
        <v>352</v>
      </c>
      <c r="F49">
        <v>1685090149.7</v>
      </c>
      <c r="G49">
        <f t="shared" ref="G49:G80" si="43">BU49*AH49*(BS49-BT49)/(100*BM49*(1000-AH49*BS49))</f>
        <v>2.70772233361958E-3</v>
      </c>
      <c r="H49">
        <f t="shared" ref="H49:H80" si="44">BU49*AH49*(BR49-BQ49*(1000-AH49*BT49)/(1000-AH49*BS49))/(100*BM49)</f>
        <v>2.3037092931278251</v>
      </c>
      <c r="I49">
        <f t="shared" ref="I49:I80" si="45">BQ49 - IF(AH49&gt;1, H49*BM49*100/(AJ49*CA49), 0)</f>
        <v>400.014935483871</v>
      </c>
      <c r="J49">
        <f t="shared" ref="J49:J80" si="46">((P49-G49/2)*I49-H49)/(P49+G49/2)</f>
        <v>354.06550694702503</v>
      </c>
      <c r="K49">
        <f t="shared" ref="K49:K80" si="47">J49*(BV49+BW49)/1000</f>
        <v>34.026261756684605</v>
      </c>
      <c r="L49">
        <f t="shared" ref="L49:L80" si="48">(BQ49 - IF(AH49&gt;1, H49*BM49*100/(AJ49*CA49), 0))*(BV49+BW49)/1000</f>
        <v>38.442075362607874</v>
      </c>
      <c r="M49">
        <f t="shared" ref="M49:M80" si="49">2/((1/O49-1/N49)+SIGN(O49)*SQRT((1/O49-1/N49)*(1/O49-1/N49) + 4*BN49/((BN49+1)*(BN49+1))*(2*1/O49*1/N49-1/N49*1/N49)))</f>
        <v>0.11768483162832614</v>
      </c>
      <c r="N49">
        <f t="shared" ref="N49:N80" si="50">AE49+AD49*BM49+AC49*BM49*BM49</f>
        <v>3.3740545406129692</v>
      </c>
      <c r="O49">
        <f t="shared" ref="O49:O80" si="51">G49*(1000-(1000*0.61365*EXP(17.502*S49/(240.97+S49))/(BV49+BW49)+BS49)/2)/(1000*0.61365*EXP(17.502*S49/(240.97+S49))/(BV49+BW49)-BS49)</f>
        <v>0.11545110253050035</v>
      </c>
      <c r="P49">
        <f t="shared" ref="P49:P80" si="52">1/((BN49+1)/(M49/1.6)+1/(N49/1.37)) + BN49/((BN49+1)/(M49/1.6) + BN49/(N49/1.37))</f>
        <v>7.2354099423016724E-2</v>
      </c>
      <c r="Q49">
        <f t="shared" ref="Q49:Q80" si="53">(BJ49*BL49)</f>
        <v>16.523265492387768</v>
      </c>
      <c r="R49">
        <f t="shared" ref="R49:R80" si="54">(BX49+(Q49+2*0.95*0.0000000567*(((BX49+$B$7)+273)^4-(BX49+273)^4)-44100*G49)/(1.84*29.3*N49+8*0.95*0.0000000567*(BX49+273)^3))</f>
        <v>28.311730765093316</v>
      </c>
      <c r="S49">
        <f t="shared" ref="S49:S80" si="55">($C$7*BY49+$D$7*BZ49+$E$7*R49)</f>
        <v>27.9823806451613</v>
      </c>
      <c r="T49">
        <f t="shared" ref="T49:T80" si="56">0.61365*EXP(17.502*S49/(240.97+S49))</f>
        <v>3.7909435640725286</v>
      </c>
      <c r="U49">
        <f t="shared" ref="U49:U80" si="57">(V49/W49*100)</f>
        <v>40.153683649881771</v>
      </c>
      <c r="V49">
        <f t="shared" ref="V49:V80" si="58">BS49*(BV49+BW49)/1000</f>
        <v>1.6002540843159645</v>
      </c>
      <c r="W49">
        <f t="shared" ref="W49:W80" si="59">0.61365*EXP(17.502*BX49/(240.97+BX49))</f>
        <v>3.9853232352710339</v>
      </c>
      <c r="X49">
        <f t="shared" ref="X49:X80" si="60">(T49-BS49*(BV49+BW49)/1000)</f>
        <v>2.1906894797565641</v>
      </c>
      <c r="Y49">
        <f t="shared" ref="Y49:Y80" si="61">(-G49*44100)</f>
        <v>-119.41055491262348</v>
      </c>
      <c r="Z49">
        <f t="shared" ref="Z49:Z80" si="62">2*29.3*N49*0.92*(BX49-S49)</f>
        <v>156.50381098389821</v>
      </c>
      <c r="AA49">
        <f t="shared" ref="AA49:AA80" si="63">2*0.95*0.0000000567*(((BX49+$B$7)+273)^4-(S49+273)^4)</f>
        <v>10.152406105366794</v>
      </c>
      <c r="AB49">
        <f t="shared" ref="AB49:AB80" si="64">Q49+AA49+Y49+Z49</f>
        <v>63.768927669029281</v>
      </c>
      <c r="AC49">
        <v>-3.9790097279282399E-2</v>
      </c>
      <c r="AD49">
        <v>4.4667869999966199E-2</v>
      </c>
      <c r="AE49">
        <v>3.3621305237233798</v>
      </c>
      <c r="AF49">
        <v>0</v>
      </c>
      <c r="AG49">
        <v>0</v>
      </c>
      <c r="AH49">
        <f t="shared" ref="AH49:AH80" si="65">IF(AF49*$H$13&gt;=AJ49,1,(AJ49/(AJ49-AF49*$H$13)))</f>
        <v>1</v>
      </c>
      <c r="AI49">
        <f t="shared" ref="AI49:AI80" si="66">(AH49-1)*100</f>
        <v>0</v>
      </c>
      <c r="AJ49">
        <f t="shared" ref="AJ49:AJ80" si="67">MAX(0,($B$13+$C$13*CA49)/(1+$D$13*CA49)*BV49/(BX49+273)*$E$13)</f>
        <v>50427.762931957077</v>
      </c>
      <c r="AK49">
        <v>0</v>
      </c>
      <c r="AL49">
        <v>0</v>
      </c>
      <c r="AM49">
        <v>0</v>
      </c>
      <c r="AN49">
        <f t="shared" ref="AN49:AN80" si="68">AM49-AL49</f>
        <v>0</v>
      </c>
      <c r="AO49" t="e">
        <f t="shared" ref="AO49:AO80" si="69">AN49/AM49</f>
        <v>#DIV/0!</v>
      </c>
      <c r="AP49">
        <v>-1</v>
      </c>
      <c r="AQ49" t="s">
        <v>353</v>
      </c>
      <c r="AR49">
        <v>2.2050923076923099</v>
      </c>
      <c r="AS49">
        <v>1.4512</v>
      </c>
      <c r="AT49">
        <f t="shared" ref="AT49:AT80" si="70">1-AR49/AS49</f>
        <v>-0.51949580188279354</v>
      </c>
      <c r="AU49">
        <v>0.5</v>
      </c>
      <c r="AV49">
        <f t="shared" ref="AV49:AV80" si="71">BJ49</f>
        <v>84.29985268216916</v>
      </c>
      <c r="AW49">
        <f t="shared" ref="AW49:AW80" si="72">H49</f>
        <v>2.3037092931278251</v>
      </c>
      <c r="AX49">
        <f t="shared" ref="AX49:AX80" si="73">AT49*AU49*AV49</f>
        <v>-21.896709783862416</v>
      </c>
      <c r="AY49">
        <f t="shared" ref="AY49:AY80" si="74">BD49/AS49</f>
        <v>1</v>
      </c>
      <c r="AZ49">
        <f t="shared" ref="AZ49:AZ80" si="75">(AW49-AP49)/AV49</f>
        <v>3.9189977064178372E-2</v>
      </c>
      <c r="BA49">
        <f t="shared" ref="BA49:BA80" si="76">(AM49-AS49)/AS49</f>
        <v>-1</v>
      </c>
      <c r="BB49" t="s">
        <v>252</v>
      </c>
      <c r="BC49">
        <v>0</v>
      </c>
      <c r="BD49">
        <f t="shared" ref="BD49:BD80" si="77">AS49-BC49</f>
        <v>1.4512</v>
      </c>
      <c r="BE49">
        <f t="shared" ref="BE49:BE80" si="78">(AS49-AR49)/(AS49-BC49)</f>
        <v>-0.51949580188279343</v>
      </c>
      <c r="BF49" t="e">
        <f t="shared" ref="BF49:BF80" si="79">(AM49-AS49)/(AM49-BC49)</f>
        <v>#DIV/0!</v>
      </c>
      <c r="BG49">
        <f t="shared" ref="BG49:BG80" si="80">(AS49-AR49)/(AS49-AL49)</f>
        <v>-0.51949580188279343</v>
      </c>
      <c r="BH49" t="e">
        <f t="shared" ref="BH49:BH80" si="81">(AM49-AS49)/(AM49-AL49)</f>
        <v>#DIV/0!</v>
      </c>
      <c r="BI49">
        <f t="shared" ref="BI49:BI80" si="82">$B$11*CB49+$C$11*CC49+$F$11*CD49</f>
        <v>99.999477419354804</v>
      </c>
      <c r="BJ49">
        <f t="shared" ref="BJ49:BJ80" si="83">BI49*BK49</f>
        <v>84.29985268216916</v>
      </c>
      <c r="BK49">
        <f t="shared" ref="BK49:BK80" si="84">($B$11*$D$9+$C$11*$D$9+$F$11*((CQ49+CI49)/MAX(CQ49+CI49+CR49, 0.1)*$I$9+CR49/MAX(CQ49+CI49+CR49, 0.1)*$J$9))/($B$11+$C$11+$F$11)</f>
        <v>0.84300293219185374</v>
      </c>
      <c r="BL49">
        <f t="shared" ref="BL49:BL80" si="85">($B$11*$K$9+$C$11*$K$9+$F$11*((CQ49+CI49)/MAX(CQ49+CI49+CR49, 0.1)*$P$9+CR49/MAX(CQ49+CI49+CR49, 0.1)*$Q$9))/($B$11+$C$11+$F$11)</f>
        <v>0.19600586438370748</v>
      </c>
      <c r="BM49">
        <v>0.68530088305721104</v>
      </c>
      <c r="BN49">
        <v>0.5</v>
      </c>
      <c r="BO49" t="s">
        <v>253</v>
      </c>
      <c r="BP49">
        <v>1685090149.7</v>
      </c>
      <c r="BQ49">
        <v>400.014935483871</v>
      </c>
      <c r="BR49">
        <v>400.47912903225802</v>
      </c>
      <c r="BS49">
        <v>16.651690322580599</v>
      </c>
      <c r="BT49">
        <v>16.286754838709701</v>
      </c>
      <c r="BU49">
        <v>500.00770967741897</v>
      </c>
      <c r="BV49">
        <v>95.901616129032206</v>
      </c>
      <c r="BW49">
        <v>0.199983967741935</v>
      </c>
      <c r="BX49">
        <v>28.842754838709698</v>
      </c>
      <c r="BY49">
        <v>27.9823806451613</v>
      </c>
      <c r="BZ49">
        <v>999.9</v>
      </c>
      <c r="CA49">
        <v>10005.6451612903</v>
      </c>
      <c r="CB49">
        <v>0</v>
      </c>
      <c r="CC49">
        <v>75.346000000000004</v>
      </c>
      <c r="CD49">
        <v>99.999477419354804</v>
      </c>
      <c r="CE49">
        <v>0.89993100000000004</v>
      </c>
      <c r="CF49">
        <v>0.10006900000000001</v>
      </c>
      <c r="CG49">
        <v>0</v>
      </c>
      <c r="CH49">
        <v>2.2106612903225802</v>
      </c>
      <c r="CI49">
        <v>0</v>
      </c>
      <c r="CJ49">
        <v>84.608296774193505</v>
      </c>
      <c r="CK49">
        <v>795.451129032258</v>
      </c>
      <c r="CL49">
        <v>37</v>
      </c>
      <c r="CM49">
        <v>41.311999999999998</v>
      </c>
      <c r="CN49">
        <v>39.061999999999998</v>
      </c>
      <c r="CO49">
        <v>40.061999999999998</v>
      </c>
      <c r="CP49">
        <v>37.75</v>
      </c>
      <c r="CQ49">
        <v>89.992258064516093</v>
      </c>
      <c r="CR49">
        <v>10.01</v>
      </c>
      <c r="CS49">
        <v>0</v>
      </c>
      <c r="CT49">
        <v>59.400000095367403</v>
      </c>
      <c r="CU49">
        <v>2.2050923076923099</v>
      </c>
      <c r="CV49">
        <v>-0.118947003111432</v>
      </c>
      <c r="CW49">
        <v>1.8697094108066901</v>
      </c>
      <c r="CX49">
        <v>84.657146153846099</v>
      </c>
      <c r="CY49">
        <v>15</v>
      </c>
      <c r="CZ49">
        <v>1685088038</v>
      </c>
      <c r="DA49" t="s">
        <v>254</v>
      </c>
      <c r="DB49">
        <v>1</v>
      </c>
      <c r="DC49">
        <v>-3.2389999999999999</v>
      </c>
      <c r="DD49">
        <v>0.48899999999999999</v>
      </c>
      <c r="DE49">
        <v>403</v>
      </c>
      <c r="DF49">
        <v>16</v>
      </c>
      <c r="DG49">
        <v>1.65</v>
      </c>
      <c r="DH49">
        <v>0.54</v>
      </c>
      <c r="DI49">
        <v>-0.446165769230769</v>
      </c>
      <c r="DJ49">
        <v>6.7908535814906107E-2</v>
      </c>
      <c r="DK49">
        <v>0.117975839061292</v>
      </c>
      <c r="DL49">
        <v>1</v>
      </c>
      <c r="DM49">
        <v>2.22915348837209</v>
      </c>
      <c r="DN49">
        <v>-0.27260427310059898</v>
      </c>
      <c r="DO49">
        <v>0.168703537064472</v>
      </c>
      <c r="DP49">
        <v>1</v>
      </c>
      <c r="DQ49">
        <v>0.365037653846154</v>
      </c>
      <c r="DR49">
        <v>-5.83112097669263E-3</v>
      </c>
      <c r="DS49">
        <v>3.07057698088847E-3</v>
      </c>
      <c r="DT49">
        <v>1</v>
      </c>
      <c r="DU49">
        <v>3</v>
      </c>
      <c r="DV49">
        <v>3</v>
      </c>
      <c r="DW49" t="s">
        <v>255</v>
      </c>
      <c r="DX49">
        <v>100</v>
      </c>
      <c r="DY49">
        <v>100</v>
      </c>
      <c r="DZ49">
        <v>-3.2389999999999999</v>
      </c>
      <c r="EA49">
        <v>0.48899999999999999</v>
      </c>
      <c r="EB49">
        <v>2</v>
      </c>
      <c r="EC49">
        <v>514.31399999999996</v>
      </c>
      <c r="ED49">
        <v>435.77100000000002</v>
      </c>
      <c r="EE49">
        <v>28.667100000000001</v>
      </c>
      <c r="EF49">
        <v>29.835100000000001</v>
      </c>
      <c r="EG49">
        <v>30.000399999999999</v>
      </c>
      <c r="EH49">
        <v>29.874500000000001</v>
      </c>
      <c r="EI49">
        <v>29.8779</v>
      </c>
      <c r="EJ49">
        <v>19.856999999999999</v>
      </c>
      <c r="EK49">
        <v>34.573799999999999</v>
      </c>
      <c r="EL49">
        <v>41.9587</v>
      </c>
      <c r="EM49">
        <v>28.6737</v>
      </c>
      <c r="EN49">
        <v>400.548</v>
      </c>
      <c r="EO49">
        <v>16.234000000000002</v>
      </c>
      <c r="EP49">
        <v>100.267</v>
      </c>
      <c r="EQ49">
        <v>89.903000000000006</v>
      </c>
    </row>
    <row r="50" spans="1:147" x14ac:dyDescent="0.3">
      <c r="A50">
        <v>34</v>
      </c>
      <c r="B50">
        <v>1685090217.7</v>
      </c>
      <c r="C50">
        <v>2040.2000000476801</v>
      </c>
      <c r="D50" t="s">
        <v>354</v>
      </c>
      <c r="E50" t="s">
        <v>355</v>
      </c>
      <c r="F50">
        <v>1685090209.7</v>
      </c>
      <c r="G50">
        <f t="shared" si="43"/>
        <v>2.7097922834517668E-3</v>
      </c>
      <c r="H50">
        <f t="shared" si="44"/>
        <v>2.0856140763814981</v>
      </c>
      <c r="I50">
        <f t="shared" si="45"/>
        <v>400.02638709677399</v>
      </c>
      <c r="J50">
        <f t="shared" si="46"/>
        <v>357.01269638966511</v>
      </c>
      <c r="K50">
        <f t="shared" si="47"/>
        <v>34.310332695604501</v>
      </c>
      <c r="L50">
        <f t="shared" si="48"/>
        <v>38.444118562468866</v>
      </c>
      <c r="M50">
        <f t="shared" si="49"/>
        <v>0.11765250067629877</v>
      </c>
      <c r="N50">
        <f t="shared" si="50"/>
        <v>3.3705694662628436</v>
      </c>
      <c r="O50">
        <f t="shared" si="51"/>
        <v>0.11541772508567262</v>
      </c>
      <c r="P50">
        <f t="shared" si="52"/>
        <v>7.2333328263291044E-2</v>
      </c>
      <c r="Q50">
        <f t="shared" si="53"/>
        <v>16.52342273073592</v>
      </c>
      <c r="R50">
        <f t="shared" si="54"/>
        <v>28.288637376455736</v>
      </c>
      <c r="S50">
        <f t="shared" si="55"/>
        <v>27.976248387096799</v>
      </c>
      <c r="T50">
        <f t="shared" si="56"/>
        <v>3.7895883750395192</v>
      </c>
      <c r="U50">
        <f t="shared" si="57"/>
        <v>40.11017339581192</v>
      </c>
      <c r="V50">
        <f t="shared" si="58"/>
        <v>1.596474587610734</v>
      </c>
      <c r="W50">
        <f t="shared" si="59"/>
        <v>3.9802236002735132</v>
      </c>
      <c r="X50">
        <f t="shared" si="60"/>
        <v>2.1931137874287852</v>
      </c>
      <c r="Y50">
        <f t="shared" si="61"/>
        <v>-119.50183970022292</v>
      </c>
      <c r="Z50">
        <f t="shared" si="62"/>
        <v>153.44059306471996</v>
      </c>
      <c r="AA50">
        <f t="shared" si="63"/>
        <v>9.9625863081374266</v>
      </c>
      <c r="AB50">
        <f t="shared" si="64"/>
        <v>60.424762403370394</v>
      </c>
      <c r="AC50">
        <v>-3.9738463735434701E-2</v>
      </c>
      <c r="AD50">
        <v>4.4609906823650299E-2</v>
      </c>
      <c r="AE50">
        <v>3.3586609225510302</v>
      </c>
      <c r="AF50">
        <v>0</v>
      </c>
      <c r="AG50">
        <v>0</v>
      </c>
      <c r="AH50">
        <f t="shared" si="65"/>
        <v>1</v>
      </c>
      <c r="AI50">
        <f t="shared" si="66"/>
        <v>0</v>
      </c>
      <c r="AJ50">
        <f t="shared" si="67"/>
        <v>50368.734526767359</v>
      </c>
      <c r="AK50">
        <v>0</v>
      </c>
      <c r="AL50">
        <v>0</v>
      </c>
      <c r="AM50">
        <v>0</v>
      </c>
      <c r="AN50">
        <f t="shared" si="68"/>
        <v>0</v>
      </c>
      <c r="AO50" t="e">
        <f t="shared" si="69"/>
        <v>#DIV/0!</v>
      </c>
      <c r="AP50">
        <v>-1</v>
      </c>
      <c r="AQ50" t="s">
        <v>356</v>
      </c>
      <c r="AR50">
        <v>2.3102769230769198</v>
      </c>
      <c r="AS50">
        <v>2.1139999999999999</v>
      </c>
      <c r="AT50">
        <f t="shared" si="70"/>
        <v>-9.2846226621059458E-2</v>
      </c>
      <c r="AU50">
        <v>0.5</v>
      </c>
      <c r="AV50">
        <f t="shared" si="71"/>
        <v>84.300654894636864</v>
      </c>
      <c r="AW50">
        <f t="shared" si="72"/>
        <v>2.0856140763814981</v>
      </c>
      <c r="AX50">
        <f t="shared" si="73"/>
        <v>-3.9134988543255895</v>
      </c>
      <c r="AY50">
        <f t="shared" si="74"/>
        <v>1</v>
      </c>
      <c r="AZ50">
        <f t="shared" si="75"/>
        <v>3.6602492355937821E-2</v>
      </c>
      <c r="BA50">
        <f t="shared" si="76"/>
        <v>-1</v>
      </c>
      <c r="BB50" t="s">
        <v>252</v>
      </c>
      <c r="BC50">
        <v>0</v>
      </c>
      <c r="BD50">
        <f t="shared" si="77"/>
        <v>2.1139999999999999</v>
      </c>
      <c r="BE50">
        <f t="shared" si="78"/>
        <v>-9.2846226621059569E-2</v>
      </c>
      <c r="BF50" t="e">
        <f t="shared" si="79"/>
        <v>#DIV/0!</v>
      </c>
      <c r="BG50">
        <f t="shared" si="80"/>
        <v>-9.2846226621059569E-2</v>
      </c>
      <c r="BH50" t="e">
        <f t="shared" si="81"/>
        <v>#DIV/0!</v>
      </c>
      <c r="BI50">
        <f t="shared" si="82"/>
        <v>100.000429032258</v>
      </c>
      <c r="BJ50">
        <f t="shared" si="83"/>
        <v>84.300654894636864</v>
      </c>
      <c r="BK50">
        <f t="shared" si="84"/>
        <v>0.84300293219185374</v>
      </c>
      <c r="BL50">
        <f t="shared" si="85"/>
        <v>0.19600586438370748</v>
      </c>
      <c r="BM50">
        <v>0.68530088305721104</v>
      </c>
      <c r="BN50">
        <v>0.5</v>
      </c>
      <c r="BO50" t="s">
        <v>253</v>
      </c>
      <c r="BP50">
        <v>1685090209.7</v>
      </c>
      <c r="BQ50">
        <v>400.02638709677399</v>
      </c>
      <c r="BR50">
        <v>400.460806451613</v>
      </c>
      <c r="BS50">
        <v>16.6119548387097</v>
      </c>
      <c r="BT50">
        <v>16.2467258064516</v>
      </c>
      <c r="BU50">
        <v>500.007967741936</v>
      </c>
      <c r="BV50">
        <v>95.903938709677405</v>
      </c>
      <c r="BW50">
        <v>0.20001793548387101</v>
      </c>
      <c r="BX50">
        <v>28.8206548387097</v>
      </c>
      <c r="BY50">
        <v>27.976248387096799</v>
      </c>
      <c r="BZ50">
        <v>999.9</v>
      </c>
      <c r="CA50">
        <v>9992.4193548387102</v>
      </c>
      <c r="CB50">
        <v>0</v>
      </c>
      <c r="CC50">
        <v>75.346000000000004</v>
      </c>
      <c r="CD50">
        <v>100.000429032258</v>
      </c>
      <c r="CE50">
        <v>0.89993100000000004</v>
      </c>
      <c r="CF50">
        <v>0.10006900000000001</v>
      </c>
      <c r="CG50">
        <v>0</v>
      </c>
      <c r="CH50">
        <v>2.3070903225806498</v>
      </c>
      <c r="CI50">
        <v>0</v>
      </c>
      <c r="CJ50">
        <v>84.280270967741899</v>
      </c>
      <c r="CK50">
        <v>795.458967741935</v>
      </c>
      <c r="CL50">
        <v>36.965451612903202</v>
      </c>
      <c r="CM50">
        <v>41.264000000000003</v>
      </c>
      <c r="CN50">
        <v>38.995935483871001</v>
      </c>
      <c r="CO50">
        <v>40.055999999999997</v>
      </c>
      <c r="CP50">
        <v>37.686999999999998</v>
      </c>
      <c r="CQ50">
        <v>89.992258064516093</v>
      </c>
      <c r="CR50">
        <v>10.01</v>
      </c>
      <c r="CS50">
        <v>0</v>
      </c>
      <c r="CT50">
        <v>59.200000047683702</v>
      </c>
      <c r="CU50">
        <v>2.3102769230769198</v>
      </c>
      <c r="CV50">
        <v>0.67857093520161105</v>
      </c>
      <c r="CW50">
        <v>-0.136912813072713</v>
      </c>
      <c r="CX50">
        <v>84.292988461538499</v>
      </c>
      <c r="CY50">
        <v>15</v>
      </c>
      <c r="CZ50">
        <v>1685088038</v>
      </c>
      <c r="DA50" t="s">
        <v>254</v>
      </c>
      <c r="DB50">
        <v>1</v>
      </c>
      <c r="DC50">
        <v>-3.2389999999999999</v>
      </c>
      <c r="DD50">
        <v>0.48899999999999999</v>
      </c>
      <c r="DE50">
        <v>403</v>
      </c>
      <c r="DF50">
        <v>16</v>
      </c>
      <c r="DG50">
        <v>1.65</v>
      </c>
      <c r="DH50">
        <v>0.54</v>
      </c>
      <c r="DI50">
        <v>-0.42570730769230802</v>
      </c>
      <c r="DJ50">
        <v>-1.73140954490986E-3</v>
      </c>
      <c r="DK50">
        <v>0.13024703426293399</v>
      </c>
      <c r="DL50">
        <v>1</v>
      </c>
      <c r="DM50">
        <v>2.2533674418604699</v>
      </c>
      <c r="DN50">
        <v>0.47867405046301797</v>
      </c>
      <c r="DO50">
        <v>0.166824095801439</v>
      </c>
      <c r="DP50">
        <v>1</v>
      </c>
      <c r="DQ50">
        <v>0.36569328846153798</v>
      </c>
      <c r="DR50">
        <v>-4.8426859045500002E-3</v>
      </c>
      <c r="DS50">
        <v>3.4830058654985899E-3</v>
      </c>
      <c r="DT50">
        <v>1</v>
      </c>
      <c r="DU50">
        <v>3</v>
      </c>
      <c r="DV50">
        <v>3</v>
      </c>
      <c r="DW50" t="s">
        <v>255</v>
      </c>
      <c r="DX50">
        <v>100</v>
      </c>
      <c r="DY50">
        <v>100</v>
      </c>
      <c r="DZ50">
        <v>-3.2389999999999999</v>
      </c>
      <c r="EA50">
        <v>0.48899999999999999</v>
      </c>
      <c r="EB50">
        <v>2</v>
      </c>
      <c r="EC50">
        <v>514.28300000000002</v>
      </c>
      <c r="ED50">
        <v>435.084</v>
      </c>
      <c r="EE50">
        <v>28.686299999999999</v>
      </c>
      <c r="EF50">
        <v>29.8841</v>
      </c>
      <c r="EG50">
        <v>30.000399999999999</v>
      </c>
      <c r="EH50">
        <v>29.933399999999999</v>
      </c>
      <c r="EI50">
        <v>29.939599999999999</v>
      </c>
      <c r="EJ50">
        <v>19.8565</v>
      </c>
      <c r="EK50">
        <v>34.854799999999997</v>
      </c>
      <c r="EL50">
        <v>40.837499999999999</v>
      </c>
      <c r="EM50">
        <v>28.6951</v>
      </c>
      <c r="EN50">
        <v>400.33</v>
      </c>
      <c r="EO50">
        <v>16.223299999999998</v>
      </c>
      <c r="EP50">
        <v>100.26300000000001</v>
      </c>
      <c r="EQ50">
        <v>89.902799999999999</v>
      </c>
    </row>
    <row r="51" spans="1:147" x14ac:dyDescent="0.3">
      <c r="A51">
        <v>35</v>
      </c>
      <c r="B51">
        <v>1685090277.8</v>
      </c>
      <c r="C51">
        <v>2100.2999999523199</v>
      </c>
      <c r="D51" t="s">
        <v>357</v>
      </c>
      <c r="E51" t="s">
        <v>358</v>
      </c>
      <c r="F51">
        <v>1685090269.93226</v>
      </c>
      <c r="G51">
        <f t="shared" si="43"/>
        <v>2.6962388657725111E-3</v>
      </c>
      <c r="H51">
        <f t="shared" si="44"/>
        <v>2.1863016423509056</v>
      </c>
      <c r="I51">
        <f t="shared" si="45"/>
        <v>400.00051612903201</v>
      </c>
      <c r="J51">
        <f t="shared" si="46"/>
        <v>355.5242543684767</v>
      </c>
      <c r="K51">
        <f t="shared" si="47"/>
        <v>34.166843547148815</v>
      </c>
      <c r="L51">
        <f t="shared" si="48"/>
        <v>38.441132736881428</v>
      </c>
      <c r="M51">
        <f t="shared" si="49"/>
        <v>0.11719475205548038</v>
      </c>
      <c r="N51">
        <f t="shared" si="50"/>
        <v>3.3729606849546832</v>
      </c>
      <c r="O51">
        <f t="shared" si="51"/>
        <v>0.11497869570187404</v>
      </c>
      <c r="P51">
        <f t="shared" si="52"/>
        <v>7.2057298446961682E-2</v>
      </c>
      <c r="Q51">
        <f t="shared" si="53"/>
        <v>16.524482535406118</v>
      </c>
      <c r="R51">
        <f t="shared" si="54"/>
        <v>28.279688512023196</v>
      </c>
      <c r="S51">
        <f t="shared" si="55"/>
        <v>27.9675677419355</v>
      </c>
      <c r="T51">
        <f t="shared" si="56"/>
        <v>3.7876707317231708</v>
      </c>
      <c r="U51">
        <f t="shared" si="57"/>
        <v>40.157454360738214</v>
      </c>
      <c r="V51">
        <f t="shared" si="58"/>
        <v>1.5972093337814657</v>
      </c>
      <c r="W51">
        <f t="shared" si="59"/>
        <v>3.977366990032742</v>
      </c>
      <c r="X51">
        <f t="shared" si="60"/>
        <v>2.1904613979417054</v>
      </c>
      <c r="Y51">
        <f t="shared" si="61"/>
        <v>-118.90413398056774</v>
      </c>
      <c r="Z51">
        <f t="shared" si="62"/>
        <v>152.87487096471219</v>
      </c>
      <c r="AA51">
        <f t="shared" si="63"/>
        <v>9.917778028497894</v>
      </c>
      <c r="AB51">
        <f t="shared" si="64"/>
        <v>60.412997548048466</v>
      </c>
      <c r="AC51">
        <v>-3.9773888768988103E-2</v>
      </c>
      <c r="AD51">
        <v>4.4649674527217402E-2</v>
      </c>
      <c r="AE51">
        <v>3.3610415253176198</v>
      </c>
      <c r="AF51">
        <v>0</v>
      </c>
      <c r="AG51">
        <v>0</v>
      </c>
      <c r="AH51">
        <f t="shared" si="65"/>
        <v>1</v>
      </c>
      <c r="AI51">
        <f t="shared" si="66"/>
        <v>0</v>
      </c>
      <c r="AJ51">
        <f t="shared" si="67"/>
        <v>50413.847240790958</v>
      </c>
      <c r="AK51">
        <v>0</v>
      </c>
      <c r="AL51">
        <v>0</v>
      </c>
      <c r="AM51">
        <v>0</v>
      </c>
      <c r="AN51">
        <f t="shared" si="68"/>
        <v>0</v>
      </c>
      <c r="AO51" t="e">
        <f t="shared" si="69"/>
        <v>#DIV/0!</v>
      </c>
      <c r="AP51">
        <v>-1</v>
      </c>
      <c r="AQ51" t="s">
        <v>359</v>
      </c>
      <c r="AR51">
        <v>2.2775807692307701</v>
      </c>
      <c r="AS51">
        <v>1.8544</v>
      </c>
      <c r="AT51">
        <f t="shared" si="70"/>
        <v>-0.22820360722107957</v>
      </c>
      <c r="AU51">
        <v>0.5</v>
      </c>
      <c r="AV51">
        <f t="shared" si="71"/>
        <v>84.306253541395435</v>
      </c>
      <c r="AW51">
        <f t="shared" si="72"/>
        <v>2.1863016423509056</v>
      </c>
      <c r="AX51">
        <f t="shared" si="73"/>
        <v>-9.619495584720676</v>
      </c>
      <c r="AY51">
        <f t="shared" si="74"/>
        <v>1</v>
      </c>
      <c r="AZ51">
        <f t="shared" si="75"/>
        <v>3.7794368845798509E-2</v>
      </c>
      <c r="BA51">
        <f t="shared" si="76"/>
        <v>-1</v>
      </c>
      <c r="BB51" t="s">
        <v>252</v>
      </c>
      <c r="BC51">
        <v>0</v>
      </c>
      <c r="BD51">
        <f t="shared" si="77"/>
        <v>1.8544</v>
      </c>
      <c r="BE51">
        <f t="shared" si="78"/>
        <v>-0.22820360722107963</v>
      </c>
      <c r="BF51" t="e">
        <f t="shared" si="79"/>
        <v>#DIV/0!</v>
      </c>
      <c r="BG51">
        <f t="shared" si="80"/>
        <v>-0.22820360722107963</v>
      </c>
      <c r="BH51" t="e">
        <f t="shared" si="81"/>
        <v>#DIV/0!</v>
      </c>
      <c r="BI51">
        <f t="shared" si="82"/>
        <v>100.007096774194</v>
      </c>
      <c r="BJ51">
        <f t="shared" si="83"/>
        <v>84.306253541395435</v>
      </c>
      <c r="BK51">
        <f t="shared" si="84"/>
        <v>0.84300270941521782</v>
      </c>
      <c r="BL51">
        <f t="shared" si="85"/>
        <v>0.19600541883043573</v>
      </c>
      <c r="BM51">
        <v>0.68530088305721104</v>
      </c>
      <c r="BN51">
        <v>0.5</v>
      </c>
      <c r="BO51" t="s">
        <v>253</v>
      </c>
      <c r="BP51">
        <v>1685090269.93226</v>
      </c>
      <c r="BQ51">
        <v>400.00051612903201</v>
      </c>
      <c r="BR51">
        <v>400.44796774193497</v>
      </c>
      <c r="BS51">
        <v>16.619816129032301</v>
      </c>
      <c r="BT51">
        <v>16.256429032258101</v>
      </c>
      <c r="BU51">
        <v>500.024870967742</v>
      </c>
      <c r="BV51">
        <v>95.902745161290298</v>
      </c>
      <c r="BW51">
        <v>0.199962677419355</v>
      </c>
      <c r="BX51">
        <v>28.808264516129</v>
      </c>
      <c r="BY51">
        <v>27.9675677419355</v>
      </c>
      <c r="BZ51">
        <v>999.9</v>
      </c>
      <c r="CA51">
        <v>10001.4516129032</v>
      </c>
      <c r="CB51">
        <v>0</v>
      </c>
      <c r="CC51">
        <v>75.346000000000004</v>
      </c>
      <c r="CD51">
        <v>100.007096774194</v>
      </c>
      <c r="CE51">
        <v>0.89993100000000004</v>
      </c>
      <c r="CF51">
        <v>0.10006900000000001</v>
      </c>
      <c r="CG51">
        <v>0</v>
      </c>
      <c r="CH51">
        <v>2.2947870967741899</v>
      </c>
      <c r="CI51">
        <v>0</v>
      </c>
      <c r="CJ51">
        <v>84.3201258064516</v>
      </c>
      <c r="CK51">
        <v>795.51180645161298</v>
      </c>
      <c r="CL51">
        <v>36.912999999999997</v>
      </c>
      <c r="CM51">
        <v>41.2195161290323</v>
      </c>
      <c r="CN51">
        <v>38.936999999999998</v>
      </c>
      <c r="CO51">
        <v>40</v>
      </c>
      <c r="CP51">
        <v>37.634999999999998</v>
      </c>
      <c r="CQ51">
        <v>89.999677419354796</v>
      </c>
      <c r="CR51">
        <v>10.01</v>
      </c>
      <c r="CS51">
        <v>0</v>
      </c>
      <c r="CT51">
        <v>59.600000143051098</v>
      </c>
      <c r="CU51">
        <v>2.2775807692307701</v>
      </c>
      <c r="CV51">
        <v>-0.155278633861924</v>
      </c>
      <c r="CW51">
        <v>0.90035556753781598</v>
      </c>
      <c r="CX51">
        <v>84.320338461538498</v>
      </c>
      <c r="CY51">
        <v>15</v>
      </c>
      <c r="CZ51">
        <v>1685088038</v>
      </c>
      <c r="DA51" t="s">
        <v>254</v>
      </c>
      <c r="DB51">
        <v>1</v>
      </c>
      <c r="DC51">
        <v>-3.2389999999999999</v>
      </c>
      <c r="DD51">
        <v>0.48899999999999999</v>
      </c>
      <c r="DE51">
        <v>403</v>
      </c>
      <c r="DF51">
        <v>16</v>
      </c>
      <c r="DG51">
        <v>1.65</v>
      </c>
      <c r="DH51">
        <v>0.54</v>
      </c>
      <c r="DI51">
        <v>-0.43208840961538503</v>
      </c>
      <c r="DJ51">
        <v>-0.22882995325932701</v>
      </c>
      <c r="DK51">
        <v>0.10845839924063801</v>
      </c>
      <c r="DL51">
        <v>1</v>
      </c>
      <c r="DM51">
        <v>2.2736441860465102</v>
      </c>
      <c r="DN51">
        <v>-3.7541400457697799E-2</v>
      </c>
      <c r="DO51">
        <v>0.16492983892711299</v>
      </c>
      <c r="DP51">
        <v>1</v>
      </c>
      <c r="DQ51">
        <v>0.36370369230769201</v>
      </c>
      <c r="DR51">
        <v>2.9508738957317901E-3</v>
      </c>
      <c r="DS51">
        <v>3.50896926866029E-3</v>
      </c>
      <c r="DT51">
        <v>1</v>
      </c>
      <c r="DU51">
        <v>3</v>
      </c>
      <c r="DV51">
        <v>3</v>
      </c>
      <c r="DW51" t="s">
        <v>255</v>
      </c>
      <c r="DX51">
        <v>100</v>
      </c>
      <c r="DY51">
        <v>100</v>
      </c>
      <c r="DZ51">
        <v>-3.2389999999999999</v>
      </c>
      <c r="EA51">
        <v>0.48899999999999999</v>
      </c>
      <c r="EB51">
        <v>2</v>
      </c>
      <c r="EC51">
        <v>514.351</v>
      </c>
      <c r="ED51">
        <v>434.87299999999999</v>
      </c>
      <c r="EE51">
        <v>28.773399999999999</v>
      </c>
      <c r="EF51">
        <v>29.928999999999998</v>
      </c>
      <c r="EG51">
        <v>30.000499999999999</v>
      </c>
      <c r="EH51">
        <v>29.9894</v>
      </c>
      <c r="EI51">
        <v>29.996300000000002</v>
      </c>
      <c r="EJ51">
        <v>19.861699999999999</v>
      </c>
      <c r="EK51">
        <v>34.854799999999997</v>
      </c>
      <c r="EL51">
        <v>39.716500000000003</v>
      </c>
      <c r="EM51">
        <v>28.775200000000002</v>
      </c>
      <c r="EN51">
        <v>400.44</v>
      </c>
      <c r="EO51">
        <v>16.241</v>
      </c>
      <c r="EP51">
        <v>100.261</v>
      </c>
      <c r="EQ51">
        <v>89.904799999999994</v>
      </c>
    </row>
    <row r="52" spans="1:147" x14ac:dyDescent="0.3">
      <c r="A52">
        <v>36</v>
      </c>
      <c r="B52">
        <v>1685090337.8</v>
      </c>
      <c r="C52">
        <v>2160.2999999523199</v>
      </c>
      <c r="D52" t="s">
        <v>360</v>
      </c>
      <c r="E52" t="s">
        <v>361</v>
      </c>
      <c r="F52">
        <v>1685090329.8</v>
      </c>
      <c r="G52">
        <f t="shared" si="43"/>
        <v>2.7034942575127701E-3</v>
      </c>
      <c r="H52">
        <f t="shared" si="44"/>
        <v>1.9733475772952225</v>
      </c>
      <c r="I52">
        <f t="shared" si="45"/>
        <v>400.01764516128998</v>
      </c>
      <c r="J52">
        <f t="shared" si="46"/>
        <v>358.48209336671056</v>
      </c>
      <c r="K52">
        <f t="shared" si="47"/>
        <v>34.451338610176343</v>
      </c>
      <c r="L52">
        <f t="shared" si="48"/>
        <v>38.443045269208191</v>
      </c>
      <c r="M52">
        <f t="shared" si="49"/>
        <v>0.11742263086600407</v>
      </c>
      <c r="N52">
        <f t="shared" si="50"/>
        <v>3.3717649896020805</v>
      </c>
      <c r="O52">
        <f t="shared" si="51"/>
        <v>0.11519726351928791</v>
      </c>
      <c r="P52">
        <f t="shared" si="52"/>
        <v>7.2194717331388603E-2</v>
      </c>
      <c r="Q52">
        <f t="shared" si="53"/>
        <v>16.524289415247711</v>
      </c>
      <c r="R52">
        <f t="shared" si="54"/>
        <v>28.287249178065007</v>
      </c>
      <c r="S52">
        <f t="shared" si="55"/>
        <v>27.979970967741899</v>
      </c>
      <c r="T52">
        <f t="shared" si="56"/>
        <v>3.790410990659598</v>
      </c>
      <c r="U52">
        <f t="shared" si="57"/>
        <v>40.161797276358769</v>
      </c>
      <c r="V52">
        <f t="shared" si="58"/>
        <v>1.5982511876932102</v>
      </c>
      <c r="W52">
        <f t="shared" si="59"/>
        <v>3.9795310371580914</v>
      </c>
      <c r="X52">
        <f t="shared" si="60"/>
        <v>2.1921598029663878</v>
      </c>
      <c r="Y52">
        <f t="shared" si="61"/>
        <v>-119.22409675631316</v>
      </c>
      <c r="Z52">
        <f t="shared" si="62"/>
        <v>152.27240999847652</v>
      </c>
      <c r="AA52">
        <f t="shared" si="63"/>
        <v>9.8832680965153266</v>
      </c>
      <c r="AB52">
        <f t="shared" si="64"/>
        <v>59.455870753926405</v>
      </c>
      <c r="AC52">
        <v>-3.9756173689490998E-2</v>
      </c>
      <c r="AD52">
        <v>4.4629787798555698E-2</v>
      </c>
      <c r="AE52">
        <v>3.3598511386956198</v>
      </c>
      <c r="AF52">
        <v>0</v>
      </c>
      <c r="AG52">
        <v>0</v>
      </c>
      <c r="AH52">
        <f t="shared" si="65"/>
        <v>1</v>
      </c>
      <c r="AI52">
        <f t="shared" si="66"/>
        <v>0</v>
      </c>
      <c r="AJ52">
        <f t="shared" si="67"/>
        <v>50390.755682524054</v>
      </c>
      <c r="AK52">
        <v>0</v>
      </c>
      <c r="AL52">
        <v>0</v>
      </c>
      <c r="AM52">
        <v>0</v>
      </c>
      <c r="AN52">
        <f t="shared" si="68"/>
        <v>0</v>
      </c>
      <c r="AO52" t="e">
        <f t="shared" si="69"/>
        <v>#DIV/0!</v>
      </c>
      <c r="AP52">
        <v>-1</v>
      </c>
      <c r="AQ52" t="s">
        <v>362</v>
      </c>
      <c r="AR52">
        <v>2.2586884615384601</v>
      </c>
      <c r="AS52">
        <v>1.9136</v>
      </c>
      <c r="AT52">
        <f t="shared" si="70"/>
        <v>-0.18033468934911179</v>
      </c>
      <c r="AU52">
        <v>0.5</v>
      </c>
      <c r="AV52">
        <f t="shared" si="71"/>
        <v>84.305234935056433</v>
      </c>
      <c r="AW52">
        <f t="shared" si="72"/>
        <v>1.9733475772952225</v>
      </c>
      <c r="AX52">
        <f t="shared" si="73"/>
        <v>-7.6015791762586442</v>
      </c>
      <c r="AY52">
        <f t="shared" si="74"/>
        <v>1</v>
      </c>
      <c r="AZ52">
        <f t="shared" si="75"/>
        <v>3.526883685913107E-2</v>
      </c>
      <c r="BA52">
        <f t="shared" si="76"/>
        <v>-1</v>
      </c>
      <c r="BB52" t="s">
        <v>252</v>
      </c>
      <c r="BC52">
        <v>0</v>
      </c>
      <c r="BD52">
        <f t="shared" si="77"/>
        <v>1.9136</v>
      </c>
      <c r="BE52">
        <f t="shared" si="78"/>
        <v>-0.18033468934911173</v>
      </c>
      <c r="BF52" t="e">
        <f t="shared" si="79"/>
        <v>#DIV/0!</v>
      </c>
      <c r="BG52">
        <f t="shared" si="80"/>
        <v>-0.18033468934911173</v>
      </c>
      <c r="BH52" t="e">
        <f t="shared" si="81"/>
        <v>#DIV/0!</v>
      </c>
      <c r="BI52">
        <f t="shared" si="82"/>
        <v>100.00588387096801</v>
      </c>
      <c r="BJ52">
        <f t="shared" si="83"/>
        <v>84.305234935056433</v>
      </c>
      <c r="BK52">
        <f t="shared" si="84"/>
        <v>0.84300274815660603</v>
      </c>
      <c r="BL52">
        <f t="shared" si="85"/>
        <v>0.19600549631321243</v>
      </c>
      <c r="BM52">
        <v>0.68530088305721104</v>
      </c>
      <c r="BN52">
        <v>0.5</v>
      </c>
      <c r="BO52" t="s">
        <v>253</v>
      </c>
      <c r="BP52">
        <v>1685090329.8</v>
      </c>
      <c r="BQ52">
        <v>400.01764516128998</v>
      </c>
      <c r="BR52">
        <v>400.43632258064503</v>
      </c>
      <c r="BS52">
        <v>16.630541935483901</v>
      </c>
      <c r="BT52">
        <v>16.266174193548402</v>
      </c>
      <c r="BU52">
        <v>500.01558064516098</v>
      </c>
      <c r="BV52">
        <v>95.903335483871004</v>
      </c>
      <c r="BW52">
        <v>0.200038290322581</v>
      </c>
      <c r="BX52">
        <v>28.817651612903202</v>
      </c>
      <c r="BY52">
        <v>27.979970967741899</v>
      </c>
      <c r="BZ52">
        <v>999.9</v>
      </c>
      <c r="CA52">
        <v>9996.9354838709696</v>
      </c>
      <c r="CB52">
        <v>0</v>
      </c>
      <c r="CC52">
        <v>75.399500000000003</v>
      </c>
      <c r="CD52">
        <v>100.00588387096801</v>
      </c>
      <c r="CE52">
        <v>0.89993100000000004</v>
      </c>
      <c r="CF52">
        <v>0.10006900000000001</v>
      </c>
      <c r="CG52">
        <v>0</v>
      </c>
      <c r="CH52">
        <v>2.2703580645161301</v>
      </c>
      <c r="CI52">
        <v>0</v>
      </c>
      <c r="CJ52">
        <v>83.951916129032298</v>
      </c>
      <c r="CK52">
        <v>795.50183870967703</v>
      </c>
      <c r="CL52">
        <v>36.875</v>
      </c>
      <c r="CM52">
        <v>41.183</v>
      </c>
      <c r="CN52">
        <v>38.877000000000002</v>
      </c>
      <c r="CO52">
        <v>39.936999999999998</v>
      </c>
      <c r="CP52">
        <v>37.612806451612897</v>
      </c>
      <c r="CQ52">
        <v>89.998387096774195</v>
      </c>
      <c r="CR52">
        <v>10.01</v>
      </c>
      <c r="CS52">
        <v>0</v>
      </c>
      <c r="CT52">
        <v>59.400000095367403</v>
      </c>
      <c r="CU52">
        <v>2.2586884615384601</v>
      </c>
      <c r="CV52">
        <v>0.169815393280356</v>
      </c>
      <c r="CW52">
        <v>0.86104955858623</v>
      </c>
      <c r="CX52">
        <v>83.971157692307699</v>
      </c>
      <c r="CY52">
        <v>15</v>
      </c>
      <c r="CZ52">
        <v>1685088038</v>
      </c>
      <c r="DA52" t="s">
        <v>254</v>
      </c>
      <c r="DB52">
        <v>1</v>
      </c>
      <c r="DC52">
        <v>-3.2389999999999999</v>
      </c>
      <c r="DD52">
        <v>0.48899999999999999</v>
      </c>
      <c r="DE52">
        <v>403</v>
      </c>
      <c r="DF52">
        <v>16</v>
      </c>
      <c r="DG52">
        <v>1.65</v>
      </c>
      <c r="DH52">
        <v>0.54</v>
      </c>
      <c r="DI52">
        <v>-0.43840440384615398</v>
      </c>
      <c r="DJ52">
        <v>1.9775724408767601E-2</v>
      </c>
      <c r="DK52">
        <v>0.129938578234437</v>
      </c>
      <c r="DL52">
        <v>1</v>
      </c>
      <c r="DM52">
        <v>2.2763395348837201</v>
      </c>
      <c r="DN52">
        <v>1.99976720514622E-2</v>
      </c>
      <c r="DO52">
        <v>0.18812270505689399</v>
      </c>
      <c r="DP52">
        <v>1</v>
      </c>
      <c r="DQ52">
        <v>0.36387567307692298</v>
      </c>
      <c r="DR52">
        <v>1.12611952531377E-2</v>
      </c>
      <c r="DS52">
        <v>3.57918114679641E-3</v>
      </c>
      <c r="DT52">
        <v>1</v>
      </c>
      <c r="DU52">
        <v>3</v>
      </c>
      <c r="DV52">
        <v>3</v>
      </c>
      <c r="DW52" t="s">
        <v>255</v>
      </c>
      <c r="DX52">
        <v>100</v>
      </c>
      <c r="DY52">
        <v>100</v>
      </c>
      <c r="DZ52">
        <v>-3.2389999999999999</v>
      </c>
      <c r="EA52">
        <v>0.48899999999999999</v>
      </c>
      <c r="EB52">
        <v>2</v>
      </c>
      <c r="EC52">
        <v>514.49099999999999</v>
      </c>
      <c r="ED52">
        <v>434.50700000000001</v>
      </c>
      <c r="EE52">
        <v>28.807700000000001</v>
      </c>
      <c r="EF52">
        <v>29.9678</v>
      </c>
      <c r="EG52">
        <v>30.000499999999999</v>
      </c>
      <c r="EH52">
        <v>30.0382</v>
      </c>
      <c r="EI52">
        <v>30.049099999999999</v>
      </c>
      <c r="EJ52">
        <v>19.864100000000001</v>
      </c>
      <c r="EK52">
        <v>34.854799999999997</v>
      </c>
      <c r="EL52">
        <v>38.598199999999999</v>
      </c>
      <c r="EM52">
        <v>28.810199999999998</v>
      </c>
      <c r="EN52">
        <v>400.52</v>
      </c>
      <c r="EO52">
        <v>16.241</v>
      </c>
      <c r="EP52">
        <v>100.259</v>
      </c>
      <c r="EQ52">
        <v>89.906099999999995</v>
      </c>
    </row>
    <row r="53" spans="1:147" x14ac:dyDescent="0.3">
      <c r="A53">
        <v>37</v>
      </c>
      <c r="B53">
        <v>1685090397.8</v>
      </c>
      <c r="C53">
        <v>2220.2999999523199</v>
      </c>
      <c r="D53" t="s">
        <v>363</v>
      </c>
      <c r="E53" t="s">
        <v>364</v>
      </c>
      <c r="F53">
        <v>1685090389.8</v>
      </c>
      <c r="G53">
        <f t="shared" si="43"/>
        <v>2.7233339650520523E-3</v>
      </c>
      <c r="H53">
        <f t="shared" si="44"/>
        <v>2.074218812098092</v>
      </c>
      <c r="I53">
        <f t="shared" si="45"/>
        <v>400.03699999999998</v>
      </c>
      <c r="J53">
        <f t="shared" si="46"/>
        <v>357.3252858853993</v>
      </c>
      <c r="K53">
        <f t="shared" si="47"/>
        <v>34.339726712964044</v>
      </c>
      <c r="L53">
        <f t="shared" si="48"/>
        <v>38.444414089071081</v>
      </c>
      <c r="M53">
        <f t="shared" si="49"/>
        <v>0.11827013108137564</v>
      </c>
      <c r="N53">
        <f t="shared" si="50"/>
        <v>3.3745901901619515</v>
      </c>
      <c r="O53">
        <f t="shared" si="51"/>
        <v>0.11601470827004152</v>
      </c>
      <c r="P53">
        <f t="shared" si="52"/>
        <v>7.270825100267031E-2</v>
      </c>
      <c r="Q53">
        <f t="shared" si="53"/>
        <v>16.523718220252629</v>
      </c>
      <c r="R53">
        <f t="shared" si="54"/>
        <v>28.288511055837205</v>
      </c>
      <c r="S53">
        <f t="shared" si="55"/>
        <v>27.982109677419398</v>
      </c>
      <c r="T53">
        <f t="shared" si="56"/>
        <v>3.790883673041471</v>
      </c>
      <c r="U53">
        <f t="shared" si="57"/>
        <v>40.148794471074531</v>
      </c>
      <c r="V53">
        <f t="shared" si="58"/>
        <v>1.5982301453738703</v>
      </c>
      <c r="W53">
        <f t="shared" si="59"/>
        <v>3.9807674587223931</v>
      </c>
      <c r="X53">
        <f t="shared" si="60"/>
        <v>2.1926535276676007</v>
      </c>
      <c r="Y53">
        <f t="shared" si="61"/>
        <v>-120.09902785879551</v>
      </c>
      <c r="Z53">
        <f t="shared" si="62"/>
        <v>152.98628600847022</v>
      </c>
      <c r="AA53">
        <f t="shared" si="63"/>
        <v>9.9216597761198368</v>
      </c>
      <c r="AB53">
        <f t="shared" si="64"/>
        <v>59.332636146047179</v>
      </c>
      <c r="AC53">
        <v>-3.9798035202781003E-2</v>
      </c>
      <c r="AD53">
        <v>4.46767810144936E-2</v>
      </c>
      <c r="AE53">
        <v>3.3626637944911999</v>
      </c>
      <c r="AF53">
        <v>0</v>
      </c>
      <c r="AG53">
        <v>0</v>
      </c>
      <c r="AH53">
        <f t="shared" si="65"/>
        <v>1</v>
      </c>
      <c r="AI53">
        <f t="shared" si="66"/>
        <v>0</v>
      </c>
      <c r="AJ53">
        <f t="shared" si="67"/>
        <v>50440.721782996283</v>
      </c>
      <c r="AK53">
        <v>0</v>
      </c>
      <c r="AL53">
        <v>0</v>
      </c>
      <c r="AM53">
        <v>0</v>
      </c>
      <c r="AN53">
        <f t="shared" si="68"/>
        <v>0</v>
      </c>
      <c r="AO53" t="e">
        <f t="shared" si="69"/>
        <v>#DIV/0!</v>
      </c>
      <c r="AP53">
        <v>-1</v>
      </c>
      <c r="AQ53" t="s">
        <v>365</v>
      </c>
      <c r="AR53">
        <v>2.27763076923077</v>
      </c>
      <c r="AS53">
        <v>1.4944</v>
      </c>
      <c r="AT53">
        <f t="shared" si="70"/>
        <v>-0.52411052544885584</v>
      </c>
      <c r="AU53">
        <v>0.5</v>
      </c>
      <c r="AV53">
        <f t="shared" si="71"/>
        <v>84.302254103104275</v>
      </c>
      <c r="AW53">
        <f t="shared" si="72"/>
        <v>2.074218812098092</v>
      </c>
      <c r="AX53">
        <f t="shared" si="73"/>
        <v>-22.091849347250474</v>
      </c>
      <c r="AY53">
        <f t="shared" si="74"/>
        <v>1</v>
      </c>
      <c r="AZ53">
        <f t="shared" si="75"/>
        <v>3.6466626483536574E-2</v>
      </c>
      <c r="BA53">
        <f t="shared" si="76"/>
        <v>-1</v>
      </c>
      <c r="BB53" t="s">
        <v>252</v>
      </c>
      <c r="BC53">
        <v>0</v>
      </c>
      <c r="BD53">
        <f t="shared" si="77"/>
        <v>1.4944</v>
      </c>
      <c r="BE53">
        <f t="shared" si="78"/>
        <v>-0.52411052544885584</v>
      </c>
      <c r="BF53" t="e">
        <f t="shared" si="79"/>
        <v>#DIV/0!</v>
      </c>
      <c r="BG53">
        <f t="shared" si="80"/>
        <v>-0.52411052544885584</v>
      </c>
      <c r="BH53" t="e">
        <f t="shared" si="81"/>
        <v>#DIV/0!</v>
      </c>
      <c r="BI53">
        <f t="shared" si="82"/>
        <v>100.00233870967701</v>
      </c>
      <c r="BJ53">
        <f t="shared" si="83"/>
        <v>84.302254103104275</v>
      </c>
      <c r="BK53">
        <f t="shared" si="84"/>
        <v>0.84300282564238205</v>
      </c>
      <c r="BL53">
        <f t="shared" si="85"/>
        <v>0.1960056512847641</v>
      </c>
      <c r="BM53">
        <v>0.68530088305721104</v>
      </c>
      <c r="BN53">
        <v>0.5</v>
      </c>
      <c r="BO53" t="s">
        <v>253</v>
      </c>
      <c r="BP53">
        <v>1685090389.8</v>
      </c>
      <c r="BQ53">
        <v>400.03699999999998</v>
      </c>
      <c r="BR53">
        <v>400.47061290322603</v>
      </c>
      <c r="BS53">
        <v>16.630535483871</v>
      </c>
      <c r="BT53">
        <v>16.263480645161302</v>
      </c>
      <c r="BU53">
        <v>499.99764516129</v>
      </c>
      <c r="BV53">
        <v>95.902196774193598</v>
      </c>
      <c r="BW53">
        <v>0.19994899999999999</v>
      </c>
      <c r="BX53">
        <v>28.823012903225798</v>
      </c>
      <c r="BY53">
        <v>27.982109677419398</v>
      </c>
      <c r="BZ53">
        <v>999.9</v>
      </c>
      <c r="CA53">
        <v>10007.580645161301</v>
      </c>
      <c r="CB53">
        <v>0</v>
      </c>
      <c r="CC53">
        <v>75.396048387096798</v>
      </c>
      <c r="CD53">
        <v>100.00233870967701</v>
      </c>
      <c r="CE53">
        <v>0.89993100000000004</v>
      </c>
      <c r="CF53">
        <v>0.10006900000000001</v>
      </c>
      <c r="CG53">
        <v>0</v>
      </c>
      <c r="CH53">
        <v>2.2455806451612901</v>
      </c>
      <c r="CI53">
        <v>0</v>
      </c>
      <c r="CJ53">
        <v>83.682096774193596</v>
      </c>
      <c r="CK53">
        <v>795.473677419355</v>
      </c>
      <c r="CL53">
        <v>36.816064516129003</v>
      </c>
      <c r="CM53">
        <v>41.161000000000001</v>
      </c>
      <c r="CN53">
        <v>38.852645161290297</v>
      </c>
      <c r="CO53">
        <v>39.936999999999998</v>
      </c>
      <c r="CP53">
        <v>37.561999999999998</v>
      </c>
      <c r="CQ53">
        <v>89.995806451612907</v>
      </c>
      <c r="CR53">
        <v>10.01</v>
      </c>
      <c r="CS53">
        <v>0</v>
      </c>
      <c r="CT53">
        <v>59.199999809265101</v>
      </c>
      <c r="CU53">
        <v>2.27763076923077</v>
      </c>
      <c r="CV53">
        <v>-1.05620514204316</v>
      </c>
      <c r="CW53">
        <v>0.99347352047001103</v>
      </c>
      <c r="CX53">
        <v>83.651226923076905</v>
      </c>
      <c r="CY53">
        <v>15</v>
      </c>
      <c r="CZ53">
        <v>1685088038</v>
      </c>
      <c r="DA53" t="s">
        <v>254</v>
      </c>
      <c r="DB53">
        <v>1</v>
      </c>
      <c r="DC53">
        <v>-3.2389999999999999</v>
      </c>
      <c r="DD53">
        <v>0.48899999999999999</v>
      </c>
      <c r="DE53">
        <v>403</v>
      </c>
      <c r="DF53">
        <v>16</v>
      </c>
      <c r="DG53">
        <v>1.65</v>
      </c>
      <c r="DH53">
        <v>0.54</v>
      </c>
      <c r="DI53">
        <v>-0.46063415384615403</v>
      </c>
      <c r="DJ53">
        <v>0.231749802783242</v>
      </c>
      <c r="DK53">
        <v>0.12446621015319501</v>
      </c>
      <c r="DL53">
        <v>1</v>
      </c>
      <c r="DM53">
        <v>2.2790790697674401</v>
      </c>
      <c r="DN53">
        <v>-0.23672699316128501</v>
      </c>
      <c r="DO53">
        <v>0.17946083793581</v>
      </c>
      <c r="DP53">
        <v>1</v>
      </c>
      <c r="DQ53">
        <v>0.36784434615384598</v>
      </c>
      <c r="DR53">
        <v>-5.3542764449754001E-3</v>
      </c>
      <c r="DS53">
        <v>3.1470122698094702E-3</v>
      </c>
      <c r="DT53">
        <v>1</v>
      </c>
      <c r="DU53">
        <v>3</v>
      </c>
      <c r="DV53">
        <v>3</v>
      </c>
      <c r="DW53" t="s">
        <v>255</v>
      </c>
      <c r="DX53">
        <v>100</v>
      </c>
      <c r="DY53">
        <v>100</v>
      </c>
      <c r="DZ53">
        <v>-3.2389999999999999</v>
      </c>
      <c r="EA53">
        <v>0.48899999999999999</v>
      </c>
      <c r="EB53">
        <v>2</v>
      </c>
      <c r="EC53">
        <v>515.10599999999999</v>
      </c>
      <c r="ED53">
        <v>433.70600000000002</v>
      </c>
      <c r="EE53">
        <v>28.7928</v>
      </c>
      <c r="EF53">
        <v>30.004000000000001</v>
      </c>
      <c r="EG53">
        <v>30.000299999999999</v>
      </c>
      <c r="EH53">
        <v>30.0825</v>
      </c>
      <c r="EI53">
        <v>30.095300000000002</v>
      </c>
      <c r="EJ53">
        <v>19.866900000000001</v>
      </c>
      <c r="EK53">
        <v>34.854799999999997</v>
      </c>
      <c r="EL53">
        <v>37.4741</v>
      </c>
      <c r="EM53">
        <v>28.808900000000001</v>
      </c>
      <c r="EN53">
        <v>400.459</v>
      </c>
      <c r="EO53">
        <v>16.255800000000001</v>
      </c>
      <c r="EP53">
        <v>100.259</v>
      </c>
      <c r="EQ53">
        <v>89.907499999999999</v>
      </c>
    </row>
    <row r="54" spans="1:147" x14ac:dyDescent="0.3">
      <c r="A54">
        <v>38</v>
      </c>
      <c r="B54">
        <v>1685090457.8</v>
      </c>
      <c r="C54">
        <v>2280.2999999523199</v>
      </c>
      <c r="D54" t="s">
        <v>366</v>
      </c>
      <c r="E54" t="s">
        <v>367</v>
      </c>
      <c r="F54">
        <v>1685090449.8</v>
      </c>
      <c r="G54">
        <f t="shared" si="43"/>
        <v>2.7909430611901655E-3</v>
      </c>
      <c r="H54">
        <f t="shared" si="44"/>
        <v>2.2556720927598048</v>
      </c>
      <c r="I54">
        <f t="shared" si="45"/>
        <v>400.01361290322598</v>
      </c>
      <c r="J54">
        <f t="shared" si="46"/>
        <v>355.63996349847815</v>
      </c>
      <c r="K54">
        <f t="shared" si="47"/>
        <v>34.177775225183602</v>
      </c>
      <c r="L54">
        <f t="shared" si="48"/>
        <v>38.442179597396574</v>
      </c>
      <c r="M54">
        <f t="shared" si="49"/>
        <v>0.12139622739514376</v>
      </c>
      <c r="N54">
        <f t="shared" si="50"/>
        <v>3.3738535619112016</v>
      </c>
      <c r="O54">
        <f t="shared" si="51"/>
        <v>0.11902078154955059</v>
      </c>
      <c r="P54">
        <f t="shared" si="52"/>
        <v>7.4597541334217157E-2</v>
      </c>
      <c r="Q54">
        <f t="shared" si="53"/>
        <v>16.523559212748477</v>
      </c>
      <c r="R54">
        <f t="shared" si="54"/>
        <v>28.271762325090318</v>
      </c>
      <c r="S54">
        <f t="shared" si="55"/>
        <v>27.971280645161301</v>
      </c>
      <c r="T54">
        <f t="shared" si="56"/>
        <v>3.7884908463857299</v>
      </c>
      <c r="U54">
        <f t="shared" si="57"/>
        <v>40.149103283975521</v>
      </c>
      <c r="V54">
        <f t="shared" si="58"/>
        <v>1.5981268359262837</v>
      </c>
      <c r="W54">
        <f t="shared" si="59"/>
        <v>3.9804795255891428</v>
      </c>
      <c r="X54">
        <f t="shared" si="60"/>
        <v>2.1903640104594464</v>
      </c>
      <c r="Y54">
        <f t="shared" si="61"/>
        <v>-123.08058899848631</v>
      </c>
      <c r="Z54">
        <f t="shared" si="62"/>
        <v>154.69552611297743</v>
      </c>
      <c r="AA54">
        <f t="shared" si="63"/>
        <v>10.034097329029105</v>
      </c>
      <c r="AB54">
        <f t="shared" si="64"/>
        <v>58.172593656268702</v>
      </c>
      <c r="AC54">
        <v>-3.9787119059630602E-2</v>
      </c>
      <c r="AD54">
        <v>4.4664526687500698E-2</v>
      </c>
      <c r="AE54">
        <v>3.3619304375135601</v>
      </c>
      <c r="AF54">
        <v>0</v>
      </c>
      <c r="AG54">
        <v>0</v>
      </c>
      <c r="AH54">
        <f t="shared" si="65"/>
        <v>1</v>
      </c>
      <c r="AI54">
        <f t="shared" si="66"/>
        <v>0</v>
      </c>
      <c r="AJ54">
        <f t="shared" si="67"/>
        <v>50427.661903663968</v>
      </c>
      <c r="AK54">
        <v>0</v>
      </c>
      <c r="AL54">
        <v>0</v>
      </c>
      <c r="AM54">
        <v>0</v>
      </c>
      <c r="AN54">
        <f t="shared" si="68"/>
        <v>0</v>
      </c>
      <c r="AO54" t="e">
        <f t="shared" si="69"/>
        <v>#DIV/0!</v>
      </c>
      <c r="AP54">
        <v>-1</v>
      </c>
      <c r="AQ54" t="s">
        <v>368</v>
      </c>
      <c r="AR54">
        <v>2.1923576923076902</v>
      </c>
      <c r="AS54">
        <v>1.6628000000000001</v>
      </c>
      <c r="AT54">
        <f t="shared" si="70"/>
        <v>-0.31847347384393188</v>
      </c>
      <c r="AU54">
        <v>0.5</v>
      </c>
      <c r="AV54">
        <f t="shared" si="71"/>
        <v>84.301409536041859</v>
      </c>
      <c r="AW54">
        <f t="shared" si="72"/>
        <v>2.2556720927598048</v>
      </c>
      <c r="AX54">
        <f t="shared" si="73"/>
        <v>-13.423881372441608</v>
      </c>
      <c r="AY54">
        <f t="shared" si="74"/>
        <v>1</v>
      </c>
      <c r="AZ54">
        <f t="shared" si="75"/>
        <v>3.8619426539575105E-2</v>
      </c>
      <c r="BA54">
        <f t="shared" si="76"/>
        <v>-1</v>
      </c>
      <c r="BB54" t="s">
        <v>252</v>
      </c>
      <c r="BC54">
        <v>0</v>
      </c>
      <c r="BD54">
        <f t="shared" si="77"/>
        <v>1.6628000000000001</v>
      </c>
      <c r="BE54">
        <f t="shared" si="78"/>
        <v>-0.31847347384393199</v>
      </c>
      <c r="BF54" t="e">
        <f t="shared" si="79"/>
        <v>#DIV/0!</v>
      </c>
      <c r="BG54">
        <f t="shared" si="80"/>
        <v>-0.31847347384393199</v>
      </c>
      <c r="BH54" t="e">
        <f t="shared" si="81"/>
        <v>#DIV/0!</v>
      </c>
      <c r="BI54">
        <f t="shared" si="82"/>
        <v>100.00133225806501</v>
      </c>
      <c r="BJ54">
        <f t="shared" si="83"/>
        <v>84.301409536041859</v>
      </c>
      <c r="BK54">
        <f t="shared" si="84"/>
        <v>0.84300286438676952</v>
      </c>
      <c r="BL54">
        <f t="shared" si="85"/>
        <v>0.19600572877353925</v>
      </c>
      <c r="BM54">
        <v>0.68530088305721104</v>
      </c>
      <c r="BN54">
        <v>0.5</v>
      </c>
      <c r="BO54" t="s">
        <v>253</v>
      </c>
      <c r="BP54">
        <v>1685090449.8</v>
      </c>
      <c r="BQ54">
        <v>400.01361290322598</v>
      </c>
      <c r="BR54">
        <v>400.47577419354798</v>
      </c>
      <c r="BS54">
        <v>16.629454838709702</v>
      </c>
      <c r="BT54">
        <v>16.253303225806501</v>
      </c>
      <c r="BU54">
        <v>500.01903225806399</v>
      </c>
      <c r="BV54">
        <v>95.9021677419355</v>
      </c>
      <c r="BW54">
        <v>0.20001067741935499</v>
      </c>
      <c r="BX54">
        <v>28.821764516129001</v>
      </c>
      <c r="BY54">
        <v>27.971280645161301</v>
      </c>
      <c r="BZ54">
        <v>999.9</v>
      </c>
      <c r="CA54">
        <v>10004.8387096774</v>
      </c>
      <c r="CB54">
        <v>0</v>
      </c>
      <c r="CC54">
        <v>75.399500000000003</v>
      </c>
      <c r="CD54">
        <v>100.00133225806501</v>
      </c>
      <c r="CE54">
        <v>0.89993100000000004</v>
      </c>
      <c r="CF54">
        <v>0.10006900000000001</v>
      </c>
      <c r="CG54">
        <v>0</v>
      </c>
      <c r="CH54">
        <v>2.19566774193548</v>
      </c>
      <c r="CI54">
        <v>0</v>
      </c>
      <c r="CJ54">
        <v>83.642254838709704</v>
      </c>
      <c r="CK54">
        <v>795.46580645161305</v>
      </c>
      <c r="CL54">
        <v>36.758000000000003</v>
      </c>
      <c r="CM54">
        <v>41.125</v>
      </c>
      <c r="CN54">
        <v>38.811999999999998</v>
      </c>
      <c r="CO54">
        <v>39.875</v>
      </c>
      <c r="CP54">
        <v>37.508000000000003</v>
      </c>
      <c r="CQ54">
        <v>89.994516129032206</v>
      </c>
      <c r="CR54">
        <v>10.01</v>
      </c>
      <c r="CS54">
        <v>0</v>
      </c>
      <c r="CT54">
        <v>59</v>
      </c>
      <c r="CU54">
        <v>2.1923576923076902</v>
      </c>
      <c r="CV54">
        <v>-0.23301538665535701</v>
      </c>
      <c r="CW54">
        <v>-0.29644443547765298</v>
      </c>
      <c r="CX54">
        <v>83.639892307692307</v>
      </c>
      <c r="CY54">
        <v>15</v>
      </c>
      <c r="CZ54">
        <v>1685088038</v>
      </c>
      <c r="DA54" t="s">
        <v>254</v>
      </c>
      <c r="DB54">
        <v>1</v>
      </c>
      <c r="DC54">
        <v>-3.2389999999999999</v>
      </c>
      <c r="DD54">
        <v>0.48899999999999999</v>
      </c>
      <c r="DE54">
        <v>403</v>
      </c>
      <c r="DF54">
        <v>16</v>
      </c>
      <c r="DG54">
        <v>1.65</v>
      </c>
      <c r="DH54">
        <v>0.54</v>
      </c>
      <c r="DI54">
        <v>-0.45245357692307703</v>
      </c>
      <c r="DJ54">
        <v>1.30097088704844E-2</v>
      </c>
      <c r="DK54">
        <v>0.13197872499666</v>
      </c>
      <c r="DL54">
        <v>1</v>
      </c>
      <c r="DM54">
        <v>2.20543720930233</v>
      </c>
      <c r="DN54">
        <v>-0.15018837955120901</v>
      </c>
      <c r="DO54">
        <v>0.20003333329578199</v>
      </c>
      <c r="DP54">
        <v>1</v>
      </c>
      <c r="DQ54">
        <v>0.37539780769230802</v>
      </c>
      <c r="DR54">
        <v>9.3203415008968199E-3</v>
      </c>
      <c r="DS54">
        <v>3.1118656167745899E-3</v>
      </c>
      <c r="DT54">
        <v>1</v>
      </c>
      <c r="DU54">
        <v>3</v>
      </c>
      <c r="DV54">
        <v>3</v>
      </c>
      <c r="DW54" t="s">
        <v>255</v>
      </c>
      <c r="DX54">
        <v>100</v>
      </c>
      <c r="DY54">
        <v>100</v>
      </c>
      <c r="DZ54">
        <v>-3.2389999999999999</v>
      </c>
      <c r="EA54">
        <v>0.48899999999999999</v>
      </c>
      <c r="EB54">
        <v>2</v>
      </c>
      <c r="EC54">
        <v>514.93200000000002</v>
      </c>
      <c r="ED54">
        <v>433.63099999999997</v>
      </c>
      <c r="EE54">
        <v>28.827000000000002</v>
      </c>
      <c r="EF54">
        <v>30.0352</v>
      </c>
      <c r="EG54">
        <v>30.000599999999999</v>
      </c>
      <c r="EH54">
        <v>30.123899999999999</v>
      </c>
      <c r="EI54">
        <v>30.136399999999998</v>
      </c>
      <c r="EJ54">
        <v>19.869199999999999</v>
      </c>
      <c r="EK54">
        <v>34.854799999999997</v>
      </c>
      <c r="EL54">
        <v>36.348300000000002</v>
      </c>
      <c r="EM54">
        <v>28.8324</v>
      </c>
      <c r="EN54">
        <v>400.40899999999999</v>
      </c>
      <c r="EO54">
        <v>16.255800000000001</v>
      </c>
      <c r="EP54">
        <v>100.258</v>
      </c>
      <c r="EQ54">
        <v>89.908900000000003</v>
      </c>
    </row>
    <row r="55" spans="1:147" x14ac:dyDescent="0.3">
      <c r="A55">
        <v>39</v>
      </c>
      <c r="B55">
        <v>1685090517.8</v>
      </c>
      <c r="C55">
        <v>2340.2999999523199</v>
      </c>
      <c r="D55" t="s">
        <v>369</v>
      </c>
      <c r="E55" t="s">
        <v>370</v>
      </c>
      <c r="F55">
        <v>1685090509.8</v>
      </c>
      <c r="G55">
        <f t="shared" si="43"/>
        <v>2.8557132476061957E-3</v>
      </c>
      <c r="H55">
        <f t="shared" si="44"/>
        <v>1.8967767559841739</v>
      </c>
      <c r="I55">
        <f t="shared" si="45"/>
        <v>400.00348387096801</v>
      </c>
      <c r="J55">
        <f t="shared" si="46"/>
        <v>360.89375324568738</v>
      </c>
      <c r="K55">
        <f t="shared" si="47"/>
        <v>34.682892226473598</v>
      </c>
      <c r="L55">
        <f t="shared" si="48"/>
        <v>38.441445983871532</v>
      </c>
      <c r="M55">
        <f t="shared" si="49"/>
        <v>0.12418062659749532</v>
      </c>
      <c r="N55">
        <f t="shared" si="50"/>
        <v>3.371921655487975</v>
      </c>
      <c r="O55">
        <f t="shared" si="51"/>
        <v>0.12169477144455657</v>
      </c>
      <c r="P55">
        <f t="shared" si="52"/>
        <v>7.6278431693065585E-2</v>
      </c>
      <c r="Q55">
        <f t="shared" si="53"/>
        <v>16.526967209115597</v>
      </c>
      <c r="R55">
        <f t="shared" si="54"/>
        <v>28.264361239800373</v>
      </c>
      <c r="S55">
        <f t="shared" si="55"/>
        <v>27.975170967741899</v>
      </c>
      <c r="T55">
        <f t="shared" si="56"/>
        <v>3.7893503160493727</v>
      </c>
      <c r="U55">
        <f t="shared" si="57"/>
        <v>40.11278659364563</v>
      </c>
      <c r="V55">
        <f t="shared" si="58"/>
        <v>1.5973868938758131</v>
      </c>
      <c r="W55">
        <f t="shared" si="59"/>
        <v>3.9822386563611598</v>
      </c>
      <c r="X55">
        <f t="shared" si="60"/>
        <v>2.1919634221735596</v>
      </c>
      <c r="Y55">
        <f t="shared" si="61"/>
        <v>-125.93695421943323</v>
      </c>
      <c r="Z55">
        <f t="shared" si="62"/>
        <v>155.28600827513117</v>
      </c>
      <c r="AA55">
        <f t="shared" si="63"/>
        <v>10.078746762476268</v>
      </c>
      <c r="AB55">
        <f t="shared" si="64"/>
        <v>55.954768027289802</v>
      </c>
      <c r="AC55">
        <v>-3.9758494659577301E-2</v>
      </c>
      <c r="AD55">
        <v>4.4632393290805698E-2</v>
      </c>
      <c r="AE55">
        <v>3.3600071090495001</v>
      </c>
      <c r="AF55">
        <v>0</v>
      </c>
      <c r="AG55">
        <v>0</v>
      </c>
      <c r="AH55">
        <f t="shared" si="65"/>
        <v>1</v>
      </c>
      <c r="AI55">
        <f t="shared" si="66"/>
        <v>0</v>
      </c>
      <c r="AJ55">
        <f t="shared" si="67"/>
        <v>50391.604893568285</v>
      </c>
      <c r="AK55">
        <v>0</v>
      </c>
      <c r="AL55">
        <v>0</v>
      </c>
      <c r="AM55">
        <v>0</v>
      </c>
      <c r="AN55">
        <f t="shared" si="68"/>
        <v>0</v>
      </c>
      <c r="AO55" t="e">
        <f t="shared" si="69"/>
        <v>#DIV/0!</v>
      </c>
      <c r="AP55">
        <v>-1</v>
      </c>
      <c r="AQ55" t="s">
        <v>371</v>
      </c>
      <c r="AR55">
        <v>2.2168346153846201</v>
      </c>
      <c r="AS55">
        <v>1.8608</v>
      </c>
      <c r="AT55">
        <f t="shared" si="70"/>
        <v>-0.19133416561942185</v>
      </c>
      <c r="AU55">
        <v>0.5</v>
      </c>
      <c r="AV55">
        <f t="shared" si="71"/>
        <v>84.31925510609625</v>
      </c>
      <c r="AW55">
        <f t="shared" si="72"/>
        <v>1.8967767559841739</v>
      </c>
      <c r="AX55">
        <f t="shared" si="73"/>
        <v>-8.0665771606880501</v>
      </c>
      <c r="AY55">
        <f t="shared" si="74"/>
        <v>1</v>
      </c>
      <c r="AZ55">
        <f t="shared" si="75"/>
        <v>3.4354866540735579E-2</v>
      </c>
      <c r="BA55">
        <f t="shared" si="76"/>
        <v>-1</v>
      </c>
      <c r="BB55" t="s">
        <v>252</v>
      </c>
      <c r="BC55">
        <v>0</v>
      </c>
      <c r="BD55">
        <f t="shared" si="77"/>
        <v>1.8608</v>
      </c>
      <c r="BE55">
        <f t="shared" si="78"/>
        <v>-0.19133416561942182</v>
      </c>
      <c r="BF55" t="e">
        <f t="shared" si="79"/>
        <v>#DIV/0!</v>
      </c>
      <c r="BG55">
        <f t="shared" si="80"/>
        <v>-0.19133416561942182</v>
      </c>
      <c r="BH55" t="e">
        <f t="shared" si="81"/>
        <v>#DIV/0!</v>
      </c>
      <c r="BI55">
        <f t="shared" si="82"/>
        <v>100.02256451612899</v>
      </c>
      <c r="BJ55">
        <f t="shared" si="83"/>
        <v>84.31925510609625</v>
      </c>
      <c r="BK55">
        <f t="shared" si="84"/>
        <v>0.8430023316638664</v>
      </c>
      <c r="BL55">
        <f t="shared" si="85"/>
        <v>0.19600466332773264</v>
      </c>
      <c r="BM55">
        <v>0.68530088305721104</v>
      </c>
      <c r="BN55">
        <v>0.5</v>
      </c>
      <c r="BO55" t="s">
        <v>253</v>
      </c>
      <c r="BP55">
        <v>1685090509.8</v>
      </c>
      <c r="BQ55">
        <v>400.00348387096801</v>
      </c>
      <c r="BR55">
        <v>400.42</v>
      </c>
      <c r="BS55">
        <v>16.6216516129032</v>
      </c>
      <c r="BT55">
        <v>16.236770967741901</v>
      </c>
      <c r="BU55">
        <v>500.02354838709698</v>
      </c>
      <c r="BV55">
        <v>95.902745161290298</v>
      </c>
      <c r="BW55">
        <v>0.20003277419354801</v>
      </c>
      <c r="BX55">
        <v>28.829390322580601</v>
      </c>
      <c r="BY55">
        <v>27.975170967741899</v>
      </c>
      <c r="BZ55">
        <v>999.9</v>
      </c>
      <c r="CA55">
        <v>9997.5806451612898</v>
      </c>
      <c r="CB55">
        <v>0</v>
      </c>
      <c r="CC55">
        <v>75.399500000000003</v>
      </c>
      <c r="CD55">
        <v>100.02256451612899</v>
      </c>
      <c r="CE55">
        <v>0.89994970967741905</v>
      </c>
      <c r="CF55">
        <v>0.100050283870968</v>
      </c>
      <c r="CG55">
        <v>0</v>
      </c>
      <c r="CH55">
        <v>2.2468225806451598</v>
      </c>
      <c r="CI55">
        <v>0</v>
      </c>
      <c r="CJ55">
        <v>83.408909677419302</v>
      </c>
      <c r="CK55">
        <v>795.64006451612897</v>
      </c>
      <c r="CL55">
        <v>36.735774193548401</v>
      </c>
      <c r="CM55">
        <v>41.061999999999998</v>
      </c>
      <c r="CN55">
        <v>38.75</v>
      </c>
      <c r="CO55">
        <v>39.860774193548401</v>
      </c>
      <c r="CP55">
        <v>37.493903225806498</v>
      </c>
      <c r="CQ55">
        <v>90.015161290322496</v>
      </c>
      <c r="CR55">
        <v>10.0103225806452</v>
      </c>
      <c r="CS55">
        <v>0</v>
      </c>
      <c r="CT55">
        <v>59.399999856948902</v>
      </c>
      <c r="CU55">
        <v>2.2168346153846201</v>
      </c>
      <c r="CV55">
        <v>-0.77417777026909795</v>
      </c>
      <c r="CW55">
        <v>-0.25363076165195197</v>
      </c>
      <c r="CX55">
        <v>83.403003846153794</v>
      </c>
      <c r="CY55">
        <v>15</v>
      </c>
      <c r="CZ55">
        <v>1685088038</v>
      </c>
      <c r="DA55" t="s">
        <v>254</v>
      </c>
      <c r="DB55">
        <v>1</v>
      </c>
      <c r="DC55">
        <v>-3.2389999999999999</v>
      </c>
      <c r="DD55">
        <v>0.48899999999999999</v>
      </c>
      <c r="DE55">
        <v>403</v>
      </c>
      <c r="DF55">
        <v>16</v>
      </c>
      <c r="DG55">
        <v>1.65</v>
      </c>
      <c r="DH55">
        <v>0.54</v>
      </c>
      <c r="DI55">
        <v>-0.422655557692308</v>
      </c>
      <c r="DJ55">
        <v>-0.13270134834174199</v>
      </c>
      <c r="DK55">
        <v>0.115944945994344</v>
      </c>
      <c r="DL55">
        <v>1</v>
      </c>
      <c r="DM55">
        <v>2.2234488372093</v>
      </c>
      <c r="DN55">
        <v>-0.10215944149775601</v>
      </c>
      <c r="DO55">
        <v>0.169828707645405</v>
      </c>
      <c r="DP55">
        <v>1</v>
      </c>
      <c r="DQ55">
        <v>0.38297582692307702</v>
      </c>
      <c r="DR55">
        <v>1.57631027053831E-2</v>
      </c>
      <c r="DS55">
        <v>4.1862239948943199E-3</v>
      </c>
      <c r="DT55">
        <v>1</v>
      </c>
      <c r="DU55">
        <v>3</v>
      </c>
      <c r="DV55">
        <v>3</v>
      </c>
      <c r="DW55" t="s">
        <v>255</v>
      </c>
      <c r="DX55">
        <v>100</v>
      </c>
      <c r="DY55">
        <v>100</v>
      </c>
      <c r="DZ55">
        <v>-3.2389999999999999</v>
      </c>
      <c r="EA55">
        <v>0.48899999999999999</v>
      </c>
      <c r="EB55">
        <v>2</v>
      </c>
      <c r="EC55">
        <v>514.96100000000001</v>
      </c>
      <c r="ED55">
        <v>433.28300000000002</v>
      </c>
      <c r="EE55">
        <v>28.866900000000001</v>
      </c>
      <c r="EF55">
        <v>30.063800000000001</v>
      </c>
      <c r="EG55">
        <v>30.000399999999999</v>
      </c>
      <c r="EH55">
        <v>30.159500000000001</v>
      </c>
      <c r="EI55">
        <v>30.175000000000001</v>
      </c>
      <c r="EJ55">
        <v>19.872800000000002</v>
      </c>
      <c r="EK55">
        <v>34.854799999999997</v>
      </c>
      <c r="EL55">
        <v>35.212800000000001</v>
      </c>
      <c r="EM55">
        <v>28.878399999999999</v>
      </c>
      <c r="EN55">
        <v>400.34899999999999</v>
      </c>
      <c r="EO55">
        <v>16.255700000000001</v>
      </c>
      <c r="EP55">
        <v>100.256</v>
      </c>
      <c r="EQ55">
        <v>89.913799999999995</v>
      </c>
    </row>
    <row r="56" spans="1:147" x14ac:dyDescent="0.3">
      <c r="A56">
        <v>40</v>
      </c>
      <c r="B56">
        <v>1685090577.8</v>
      </c>
      <c r="C56">
        <v>2400.2999999523199</v>
      </c>
      <c r="D56" t="s">
        <v>372</v>
      </c>
      <c r="E56" t="s">
        <v>373</v>
      </c>
      <c r="F56">
        <v>1685090569.8</v>
      </c>
      <c r="G56">
        <f t="shared" si="43"/>
        <v>3.1466532309628826E-3</v>
      </c>
      <c r="H56">
        <f t="shared" si="44"/>
        <v>8.7431996718877674</v>
      </c>
      <c r="I56">
        <f t="shared" si="45"/>
        <v>399.89738709677403</v>
      </c>
      <c r="J56">
        <f t="shared" si="46"/>
        <v>272.01165931208033</v>
      </c>
      <c r="K56">
        <f t="shared" si="47"/>
        <v>26.140905407802403</v>
      </c>
      <c r="L56">
        <f t="shared" si="48"/>
        <v>38.430998859981045</v>
      </c>
      <c r="M56">
        <f t="shared" si="49"/>
        <v>0.12476969205103161</v>
      </c>
      <c r="N56">
        <f t="shared" si="50"/>
        <v>3.3706040042905405</v>
      </c>
      <c r="O56">
        <f t="shared" si="51"/>
        <v>0.12225949419613548</v>
      </c>
      <c r="P56">
        <f t="shared" si="52"/>
        <v>7.663350889541988E-2</v>
      </c>
      <c r="Q56">
        <f t="shared" si="53"/>
        <v>161.84677253897868</v>
      </c>
      <c r="R56">
        <f t="shared" si="54"/>
        <v>29.188480260931232</v>
      </c>
      <c r="S56">
        <f t="shared" si="55"/>
        <v>28.9587419354839</v>
      </c>
      <c r="T56">
        <f t="shared" si="56"/>
        <v>4.0121811063297903</v>
      </c>
      <c r="U56">
        <f t="shared" si="57"/>
        <v>39.899678013192165</v>
      </c>
      <c r="V56">
        <f t="shared" si="58"/>
        <v>1.6111172115304766</v>
      </c>
      <c r="W56">
        <f t="shared" si="59"/>
        <v>4.0379203335871221</v>
      </c>
      <c r="X56">
        <f t="shared" si="60"/>
        <v>2.4010638947993135</v>
      </c>
      <c r="Y56">
        <f t="shared" si="61"/>
        <v>-138.76740748546311</v>
      </c>
      <c r="Z56">
        <f t="shared" si="62"/>
        <v>20.083721604838381</v>
      </c>
      <c r="AA56">
        <f t="shared" si="63"/>
        <v>1.3119851596038166</v>
      </c>
      <c r="AB56">
        <f t="shared" si="64"/>
        <v>44.475071817957762</v>
      </c>
      <c r="AC56">
        <v>-3.9738975330368603E-2</v>
      </c>
      <c r="AD56">
        <v>4.4610481133781701E-2</v>
      </c>
      <c r="AE56">
        <v>3.3586953072675501</v>
      </c>
      <c r="AF56">
        <v>0</v>
      </c>
      <c r="AG56">
        <v>0</v>
      </c>
      <c r="AH56">
        <f t="shared" si="65"/>
        <v>1</v>
      </c>
      <c r="AI56">
        <f t="shared" si="66"/>
        <v>0</v>
      </c>
      <c r="AJ56">
        <f t="shared" si="67"/>
        <v>50327.861746517934</v>
      </c>
      <c r="AK56">
        <v>0</v>
      </c>
      <c r="AL56">
        <v>0</v>
      </c>
      <c r="AM56">
        <v>0</v>
      </c>
      <c r="AN56">
        <f t="shared" si="68"/>
        <v>0</v>
      </c>
      <c r="AO56" t="e">
        <f t="shared" si="69"/>
        <v>#DIV/0!</v>
      </c>
      <c r="AP56">
        <v>-1</v>
      </c>
      <c r="AQ56" t="s">
        <v>374</v>
      </c>
      <c r="AR56">
        <v>2.2739346153846101</v>
      </c>
      <c r="AS56">
        <v>1.7572000000000001</v>
      </c>
      <c r="AT56">
        <f t="shared" si="70"/>
        <v>-0.29406704722547805</v>
      </c>
      <c r="AU56">
        <v>0.5</v>
      </c>
      <c r="AV56">
        <f t="shared" si="71"/>
        <v>841.19943131612922</v>
      </c>
      <c r="AW56">
        <f t="shared" si="72"/>
        <v>8.7431996718877674</v>
      </c>
      <c r="AX56">
        <f t="shared" si="73"/>
        <v>-123.68451644744273</v>
      </c>
      <c r="AY56">
        <f t="shared" si="74"/>
        <v>1</v>
      </c>
      <c r="AZ56">
        <f t="shared" si="75"/>
        <v>1.1582508628951032E-2</v>
      </c>
      <c r="BA56">
        <f t="shared" si="76"/>
        <v>-1</v>
      </c>
      <c r="BB56" t="s">
        <v>252</v>
      </c>
      <c r="BC56">
        <v>0</v>
      </c>
      <c r="BD56">
        <f t="shared" si="77"/>
        <v>1.7572000000000001</v>
      </c>
      <c r="BE56">
        <f t="shared" si="78"/>
        <v>-0.294067047225478</v>
      </c>
      <c r="BF56" t="e">
        <f t="shared" si="79"/>
        <v>#DIV/0!</v>
      </c>
      <c r="BG56">
        <f t="shared" si="80"/>
        <v>-0.294067047225478</v>
      </c>
      <c r="BH56" t="e">
        <f t="shared" si="81"/>
        <v>#DIV/0!</v>
      </c>
      <c r="BI56">
        <f t="shared" si="82"/>
        <v>999.99932258064496</v>
      </c>
      <c r="BJ56">
        <f t="shared" si="83"/>
        <v>841.19943131612922</v>
      </c>
      <c r="BK56">
        <f t="shared" si="84"/>
        <v>0.84120000116129146</v>
      </c>
      <c r="BL56">
        <f t="shared" si="85"/>
        <v>0.19240000232258289</v>
      </c>
      <c r="BM56">
        <v>0.68530088305721104</v>
      </c>
      <c r="BN56">
        <v>0.5</v>
      </c>
      <c r="BO56" t="s">
        <v>253</v>
      </c>
      <c r="BP56">
        <v>1685090569.8</v>
      </c>
      <c r="BQ56">
        <v>399.89738709677403</v>
      </c>
      <c r="BR56">
        <v>401.26816129032301</v>
      </c>
      <c r="BS56">
        <v>16.764632258064498</v>
      </c>
      <c r="BT56">
        <v>16.340593548387101</v>
      </c>
      <c r="BU56">
        <v>500.01400000000001</v>
      </c>
      <c r="BV56">
        <v>95.902077419354796</v>
      </c>
      <c r="BW56">
        <v>0.200073032258065</v>
      </c>
      <c r="BX56">
        <v>29.069264516129</v>
      </c>
      <c r="BY56">
        <v>28.9587419354839</v>
      </c>
      <c r="BZ56">
        <v>999.9</v>
      </c>
      <c r="CA56">
        <v>9992.7419354838694</v>
      </c>
      <c r="CB56">
        <v>0</v>
      </c>
      <c r="CC56">
        <v>75.4064032258065</v>
      </c>
      <c r="CD56">
        <v>999.99932258064496</v>
      </c>
      <c r="CE56">
        <v>0.95999758064516105</v>
      </c>
      <c r="CF56">
        <v>4.0002309677419398E-2</v>
      </c>
      <c r="CG56">
        <v>0</v>
      </c>
      <c r="CH56">
        <v>2.2638193548387102</v>
      </c>
      <c r="CI56">
        <v>0</v>
      </c>
      <c r="CJ56">
        <v>1133.7764516129</v>
      </c>
      <c r="CK56">
        <v>8120.8567741935503</v>
      </c>
      <c r="CL56">
        <v>37.281999999999996</v>
      </c>
      <c r="CM56">
        <v>41.061999999999998</v>
      </c>
      <c r="CN56">
        <v>38.811999999999998</v>
      </c>
      <c r="CO56">
        <v>39.866870967741903</v>
      </c>
      <c r="CP56">
        <v>37.685000000000002</v>
      </c>
      <c r="CQ56">
        <v>959.99903225806395</v>
      </c>
      <c r="CR56">
        <v>40</v>
      </c>
      <c r="CS56">
        <v>0</v>
      </c>
      <c r="CT56">
        <v>59.399999856948902</v>
      </c>
      <c r="CU56">
        <v>2.2739346153846101</v>
      </c>
      <c r="CV56">
        <v>-0.417350426870578</v>
      </c>
      <c r="CW56">
        <v>-99.115213746434094</v>
      </c>
      <c r="CX56">
        <v>1132.67384615385</v>
      </c>
      <c r="CY56">
        <v>15</v>
      </c>
      <c r="CZ56">
        <v>1685088038</v>
      </c>
      <c r="DA56" t="s">
        <v>254</v>
      </c>
      <c r="DB56">
        <v>1</v>
      </c>
      <c r="DC56">
        <v>-3.2389999999999999</v>
      </c>
      <c r="DD56">
        <v>0.48899999999999999</v>
      </c>
      <c r="DE56">
        <v>403</v>
      </c>
      <c r="DF56">
        <v>16</v>
      </c>
      <c r="DG56">
        <v>1.65</v>
      </c>
      <c r="DH56">
        <v>0.54</v>
      </c>
      <c r="DI56">
        <v>-1.33840871153846</v>
      </c>
      <c r="DJ56">
        <v>-0.31806988645093198</v>
      </c>
      <c r="DK56">
        <v>0.131805400856913</v>
      </c>
      <c r="DL56">
        <v>1</v>
      </c>
      <c r="DM56">
        <v>2.2669767441860502</v>
      </c>
      <c r="DN56">
        <v>-1.06831297013022E-2</v>
      </c>
      <c r="DO56">
        <v>0.16629731127783401</v>
      </c>
      <c r="DP56">
        <v>1</v>
      </c>
      <c r="DQ56">
        <v>0.415873596153846</v>
      </c>
      <c r="DR56">
        <v>8.2006046273370797E-2</v>
      </c>
      <c r="DS56">
        <v>1.10435782458189E-2</v>
      </c>
      <c r="DT56">
        <v>1</v>
      </c>
      <c r="DU56">
        <v>3</v>
      </c>
      <c r="DV56">
        <v>3</v>
      </c>
      <c r="DW56" t="s">
        <v>255</v>
      </c>
      <c r="DX56">
        <v>100</v>
      </c>
      <c r="DY56">
        <v>100</v>
      </c>
      <c r="DZ56">
        <v>-3.2389999999999999</v>
      </c>
      <c r="EA56">
        <v>0.48899999999999999</v>
      </c>
      <c r="EB56">
        <v>2</v>
      </c>
      <c r="EC56">
        <v>514.96600000000001</v>
      </c>
      <c r="ED56">
        <v>432.642</v>
      </c>
      <c r="EE56">
        <v>28.870100000000001</v>
      </c>
      <c r="EF56">
        <v>30.084599999999998</v>
      </c>
      <c r="EG56">
        <v>30.0002</v>
      </c>
      <c r="EH56">
        <v>30.191099999999999</v>
      </c>
      <c r="EI56">
        <v>30.208600000000001</v>
      </c>
      <c r="EJ56">
        <v>19.908999999999999</v>
      </c>
      <c r="EK56">
        <v>34.291899999999998</v>
      </c>
      <c r="EL56">
        <v>34.466700000000003</v>
      </c>
      <c r="EM56">
        <v>28.87</v>
      </c>
      <c r="EN56">
        <v>401.322</v>
      </c>
      <c r="EO56">
        <v>16.333200000000001</v>
      </c>
      <c r="EP56">
        <v>100.256</v>
      </c>
      <c r="EQ56">
        <v>89.916399999999996</v>
      </c>
    </row>
    <row r="57" spans="1:147" x14ac:dyDescent="0.3">
      <c r="A57">
        <v>41</v>
      </c>
      <c r="B57">
        <v>1685090637.8</v>
      </c>
      <c r="C57">
        <v>2460.2999999523199</v>
      </c>
      <c r="D57" t="s">
        <v>375</v>
      </c>
      <c r="E57" t="s">
        <v>376</v>
      </c>
      <c r="F57">
        <v>1685090629.8</v>
      </c>
      <c r="G57">
        <f t="shared" si="43"/>
        <v>4.1831391533847387E-3</v>
      </c>
      <c r="H57">
        <f t="shared" si="44"/>
        <v>10.444268824112655</v>
      </c>
      <c r="I57">
        <f t="shared" si="45"/>
        <v>399.92109677419302</v>
      </c>
      <c r="J57">
        <f t="shared" si="46"/>
        <v>291.99490055235498</v>
      </c>
      <c r="K57">
        <f t="shared" si="47"/>
        <v>28.061525390646647</v>
      </c>
      <c r="L57">
        <f t="shared" si="48"/>
        <v>38.433534250616425</v>
      </c>
      <c r="M57">
        <f t="shared" si="49"/>
        <v>0.18076926352258502</v>
      </c>
      <c r="N57">
        <f t="shared" si="50"/>
        <v>3.3777671086520904</v>
      </c>
      <c r="O57">
        <f t="shared" si="51"/>
        <v>0.17556161362968425</v>
      </c>
      <c r="P57">
        <f t="shared" si="52"/>
        <v>0.11018139886358269</v>
      </c>
      <c r="Q57">
        <f t="shared" si="53"/>
        <v>161.84882000724238</v>
      </c>
      <c r="R57">
        <f t="shared" si="54"/>
        <v>27.91548353297344</v>
      </c>
      <c r="S57">
        <f t="shared" si="55"/>
        <v>27.984929032258101</v>
      </c>
      <c r="T57">
        <f t="shared" si="56"/>
        <v>3.7915068653514785</v>
      </c>
      <c r="U57">
        <f t="shared" si="57"/>
        <v>41.17519170218069</v>
      </c>
      <c r="V57">
        <f t="shared" si="58"/>
        <v>1.5654686113818863</v>
      </c>
      <c r="W57">
        <f t="shared" si="59"/>
        <v>3.8019704260392722</v>
      </c>
      <c r="X57">
        <f t="shared" si="60"/>
        <v>2.226038253969592</v>
      </c>
      <c r="Y57">
        <f t="shared" si="61"/>
        <v>-184.47643666426697</v>
      </c>
      <c r="Z57">
        <f t="shared" si="62"/>
        <v>8.6093211463810633</v>
      </c>
      <c r="AA57">
        <f t="shared" si="63"/>
        <v>0.5556316654404565</v>
      </c>
      <c r="AB57">
        <f t="shared" si="64"/>
        <v>-13.462663845203082</v>
      </c>
      <c r="AC57">
        <v>-3.9845125391925397E-2</v>
      </c>
      <c r="AD57">
        <v>4.4729643877135399E-2</v>
      </c>
      <c r="AE57">
        <v>3.3658266013241902</v>
      </c>
      <c r="AF57">
        <v>0</v>
      </c>
      <c r="AG57">
        <v>0</v>
      </c>
      <c r="AH57">
        <f t="shared" si="65"/>
        <v>1</v>
      </c>
      <c r="AI57">
        <f t="shared" si="66"/>
        <v>0</v>
      </c>
      <c r="AJ57">
        <f t="shared" si="67"/>
        <v>50630.615772155135</v>
      </c>
      <c r="AK57">
        <v>0</v>
      </c>
      <c r="AL57">
        <v>0</v>
      </c>
      <c r="AM57">
        <v>0</v>
      </c>
      <c r="AN57">
        <f t="shared" si="68"/>
        <v>0</v>
      </c>
      <c r="AO57" t="e">
        <f t="shared" si="69"/>
        <v>#DIV/0!</v>
      </c>
      <c r="AP57">
        <v>-1</v>
      </c>
      <c r="AQ57" t="s">
        <v>377</v>
      </c>
      <c r="AR57">
        <v>2.2718076923076902</v>
      </c>
      <c r="AS57">
        <v>1.7827999999999999</v>
      </c>
      <c r="AT57">
        <f t="shared" si="70"/>
        <v>-0.27429195215822877</v>
      </c>
      <c r="AU57">
        <v>0.5</v>
      </c>
      <c r="AV57">
        <f t="shared" si="71"/>
        <v>841.20997149675452</v>
      </c>
      <c r="AW57">
        <f t="shared" si="72"/>
        <v>10.444268824112655</v>
      </c>
      <c r="AX57">
        <f t="shared" si="73"/>
        <v>-115.36856262840639</v>
      </c>
      <c r="AY57">
        <f t="shared" si="74"/>
        <v>1</v>
      </c>
      <c r="AZ57">
        <f t="shared" si="75"/>
        <v>1.360453300826904E-2</v>
      </c>
      <c r="BA57">
        <f t="shared" si="76"/>
        <v>-1</v>
      </c>
      <c r="BB57" t="s">
        <v>252</v>
      </c>
      <c r="BC57">
        <v>0</v>
      </c>
      <c r="BD57">
        <f t="shared" si="77"/>
        <v>1.7827999999999999</v>
      </c>
      <c r="BE57">
        <f t="shared" si="78"/>
        <v>-0.27429195215822877</v>
      </c>
      <c r="BF57" t="e">
        <f t="shared" si="79"/>
        <v>#DIV/0!</v>
      </c>
      <c r="BG57">
        <f t="shared" si="80"/>
        <v>-0.27429195215822877</v>
      </c>
      <c r="BH57" t="e">
        <f t="shared" si="81"/>
        <v>#DIV/0!</v>
      </c>
      <c r="BI57">
        <f t="shared" si="82"/>
        <v>1000.01183870968</v>
      </c>
      <c r="BJ57">
        <f t="shared" si="83"/>
        <v>841.20997149675452</v>
      </c>
      <c r="BK57">
        <f t="shared" si="84"/>
        <v>0.84120001277402046</v>
      </c>
      <c r="BL57">
        <f t="shared" si="85"/>
        <v>0.19240002554804098</v>
      </c>
      <c r="BM57">
        <v>0.68530088305721104</v>
      </c>
      <c r="BN57">
        <v>0.5</v>
      </c>
      <c r="BO57" t="s">
        <v>253</v>
      </c>
      <c r="BP57">
        <v>1685090629.8</v>
      </c>
      <c r="BQ57">
        <v>399.92109677419302</v>
      </c>
      <c r="BR57">
        <v>401.581903225806</v>
      </c>
      <c r="BS57">
        <v>16.289522580645201</v>
      </c>
      <c r="BT57">
        <v>15.7255129032258</v>
      </c>
      <c r="BU57">
        <v>499.99348387096802</v>
      </c>
      <c r="BV57">
        <v>95.902838709677397</v>
      </c>
      <c r="BW57">
        <v>0.199953967741935</v>
      </c>
      <c r="BX57">
        <v>28.0322064516129</v>
      </c>
      <c r="BY57">
        <v>27.984929032258101</v>
      </c>
      <c r="BZ57">
        <v>999.9</v>
      </c>
      <c r="CA57">
        <v>10019.3548387097</v>
      </c>
      <c r="CB57">
        <v>0</v>
      </c>
      <c r="CC57">
        <v>75.449548387096797</v>
      </c>
      <c r="CD57">
        <v>1000.01183870968</v>
      </c>
      <c r="CE57">
        <v>0.96000054838709703</v>
      </c>
      <c r="CF57">
        <v>3.9999277419354898E-2</v>
      </c>
      <c r="CG57">
        <v>0</v>
      </c>
      <c r="CH57">
        <v>2.28597096774193</v>
      </c>
      <c r="CI57">
        <v>0</v>
      </c>
      <c r="CJ57">
        <v>1086.68258064516</v>
      </c>
      <c r="CK57">
        <v>8120.96225806452</v>
      </c>
      <c r="CL57">
        <v>37.685000000000002</v>
      </c>
      <c r="CM57">
        <v>41.070129032258102</v>
      </c>
      <c r="CN57">
        <v>39</v>
      </c>
      <c r="CO57">
        <v>39.875</v>
      </c>
      <c r="CP57">
        <v>38.003999999999998</v>
      </c>
      <c r="CQ57">
        <v>960.01258064516105</v>
      </c>
      <c r="CR57">
        <v>40.000967741935497</v>
      </c>
      <c r="CS57">
        <v>0</v>
      </c>
      <c r="CT57">
        <v>59.299999952316298</v>
      </c>
      <c r="CU57">
        <v>2.2718076923076902</v>
      </c>
      <c r="CV57">
        <v>1.8967524761789999E-2</v>
      </c>
      <c r="CW57">
        <v>-4.4109401699477297</v>
      </c>
      <c r="CX57">
        <v>1086.63461538462</v>
      </c>
      <c r="CY57">
        <v>15</v>
      </c>
      <c r="CZ57">
        <v>1685088038</v>
      </c>
      <c r="DA57" t="s">
        <v>254</v>
      </c>
      <c r="DB57">
        <v>1</v>
      </c>
      <c r="DC57">
        <v>-3.2389999999999999</v>
      </c>
      <c r="DD57">
        <v>0.48899999999999999</v>
      </c>
      <c r="DE57">
        <v>403</v>
      </c>
      <c r="DF57">
        <v>16</v>
      </c>
      <c r="DG57">
        <v>1.65</v>
      </c>
      <c r="DH57">
        <v>0.54</v>
      </c>
      <c r="DI57">
        <v>-1.6305869230769201</v>
      </c>
      <c r="DJ57">
        <v>-0.30549194953868603</v>
      </c>
      <c r="DK57">
        <v>0.131927813398937</v>
      </c>
      <c r="DL57">
        <v>1</v>
      </c>
      <c r="DM57">
        <v>2.2804186046511599</v>
      </c>
      <c r="DN57">
        <v>-0.12038884386359</v>
      </c>
      <c r="DO57">
        <v>0.16983171048548401</v>
      </c>
      <c r="DP57">
        <v>1</v>
      </c>
      <c r="DQ57">
        <v>0.541542442307692</v>
      </c>
      <c r="DR57">
        <v>0.27847631204031997</v>
      </c>
      <c r="DS57">
        <v>4.1604785659184303E-2</v>
      </c>
      <c r="DT57">
        <v>0</v>
      </c>
      <c r="DU57">
        <v>2</v>
      </c>
      <c r="DV57">
        <v>3</v>
      </c>
      <c r="DW57" t="s">
        <v>262</v>
      </c>
      <c r="DX57">
        <v>100</v>
      </c>
      <c r="DY57">
        <v>100</v>
      </c>
      <c r="DZ57">
        <v>-3.2389999999999999</v>
      </c>
      <c r="EA57">
        <v>0.48899999999999999</v>
      </c>
      <c r="EB57">
        <v>2</v>
      </c>
      <c r="EC57">
        <v>515.98</v>
      </c>
      <c r="ED57">
        <v>431.34800000000001</v>
      </c>
      <c r="EE57">
        <v>22.774899999999999</v>
      </c>
      <c r="EF57">
        <v>30.144500000000001</v>
      </c>
      <c r="EG57">
        <v>29.9878</v>
      </c>
      <c r="EH57">
        <v>30.222200000000001</v>
      </c>
      <c r="EI57">
        <v>30.239599999999999</v>
      </c>
      <c r="EJ57">
        <v>19.915600000000001</v>
      </c>
      <c r="EK57">
        <v>38.448399999999999</v>
      </c>
      <c r="EL57">
        <v>32.936500000000002</v>
      </c>
      <c r="EM57">
        <v>24.753299999999999</v>
      </c>
      <c r="EN57">
        <v>401.54399999999998</v>
      </c>
      <c r="EO57">
        <v>15.309699999999999</v>
      </c>
      <c r="EP57">
        <v>100.258</v>
      </c>
      <c r="EQ57">
        <v>89.921899999999994</v>
      </c>
    </row>
    <row r="58" spans="1:147" x14ac:dyDescent="0.3">
      <c r="A58">
        <v>42</v>
      </c>
      <c r="B58">
        <v>1685090697.8</v>
      </c>
      <c r="C58">
        <v>2520.2999999523199</v>
      </c>
      <c r="D58" t="s">
        <v>378</v>
      </c>
      <c r="E58" t="s">
        <v>379</v>
      </c>
      <c r="F58">
        <v>1685090689.8</v>
      </c>
      <c r="G58">
        <f t="shared" si="43"/>
        <v>4.667543853682528E-3</v>
      </c>
      <c r="H58">
        <f t="shared" si="44"/>
        <v>11.872114393727427</v>
      </c>
      <c r="I58">
        <f t="shared" si="45"/>
        <v>399.940258064516</v>
      </c>
      <c r="J58">
        <f t="shared" si="46"/>
        <v>292.78555617727454</v>
      </c>
      <c r="K58">
        <f t="shared" si="47"/>
        <v>28.134664777002659</v>
      </c>
      <c r="L58">
        <f t="shared" si="48"/>
        <v>38.431489716863517</v>
      </c>
      <c r="M58">
        <f t="shared" si="49"/>
        <v>0.20728167157596353</v>
      </c>
      <c r="N58">
        <f t="shared" si="50"/>
        <v>3.3746383101560844</v>
      </c>
      <c r="O58">
        <f t="shared" si="51"/>
        <v>0.20045935496595402</v>
      </c>
      <c r="P58">
        <f t="shared" si="52"/>
        <v>0.1258813492495866</v>
      </c>
      <c r="Q58">
        <f t="shared" si="53"/>
        <v>161.84734266449613</v>
      </c>
      <c r="R58">
        <f t="shared" si="54"/>
        <v>27.302671834603863</v>
      </c>
      <c r="S58">
        <f t="shared" si="55"/>
        <v>27.434725806451599</v>
      </c>
      <c r="T58">
        <f t="shared" si="56"/>
        <v>3.6715694684101483</v>
      </c>
      <c r="U58">
        <f t="shared" si="57"/>
        <v>40.472063114067794</v>
      </c>
      <c r="V58">
        <f t="shared" si="58"/>
        <v>1.4942563251651977</v>
      </c>
      <c r="W58">
        <f t="shared" si="59"/>
        <v>3.692068578154112</v>
      </c>
      <c r="X58">
        <f t="shared" si="60"/>
        <v>2.1773131432449508</v>
      </c>
      <c r="Y58">
        <f t="shared" si="61"/>
        <v>-205.83868394739949</v>
      </c>
      <c r="Z58">
        <f t="shared" si="62"/>
        <v>17.308918492001098</v>
      </c>
      <c r="AA58">
        <f t="shared" si="63"/>
        <v>1.1122709193199933</v>
      </c>
      <c r="AB58">
        <f t="shared" si="64"/>
        <v>-25.570151871582269</v>
      </c>
      <c r="AC58">
        <v>-3.9798748330253403E-2</v>
      </c>
      <c r="AD58">
        <v>4.4677581562554899E-2</v>
      </c>
      <c r="AE58">
        <v>3.3627117007803</v>
      </c>
      <c r="AF58">
        <v>0</v>
      </c>
      <c r="AG58">
        <v>0</v>
      </c>
      <c r="AH58">
        <f t="shared" si="65"/>
        <v>1</v>
      </c>
      <c r="AI58">
        <f t="shared" si="66"/>
        <v>0</v>
      </c>
      <c r="AJ58">
        <f t="shared" si="67"/>
        <v>50658.43591894376</v>
      </c>
      <c r="AK58">
        <v>0</v>
      </c>
      <c r="AL58">
        <v>0</v>
      </c>
      <c r="AM58">
        <v>0</v>
      </c>
      <c r="AN58">
        <f t="shared" si="68"/>
        <v>0</v>
      </c>
      <c r="AO58" t="e">
        <f t="shared" si="69"/>
        <v>#DIV/0!</v>
      </c>
      <c r="AP58">
        <v>-1</v>
      </c>
      <c r="AQ58" t="s">
        <v>380</v>
      </c>
      <c r="AR58">
        <v>2.2100076923076899</v>
      </c>
      <c r="AS58">
        <v>1.3672</v>
      </c>
      <c r="AT58">
        <f t="shared" si="70"/>
        <v>-0.61644799027771358</v>
      </c>
      <c r="AU58">
        <v>0.5</v>
      </c>
      <c r="AV58">
        <f t="shared" si="71"/>
        <v>841.20219483866993</v>
      </c>
      <c r="AW58">
        <f t="shared" si="72"/>
        <v>11.872114393727427</v>
      </c>
      <c r="AX58">
        <f t="shared" si="73"/>
        <v>-259.27870121274987</v>
      </c>
      <c r="AY58">
        <f t="shared" si="74"/>
        <v>1</v>
      </c>
      <c r="AZ58">
        <f t="shared" si="75"/>
        <v>1.530204565882773E-2</v>
      </c>
      <c r="BA58">
        <f t="shared" si="76"/>
        <v>-1</v>
      </c>
      <c r="BB58" t="s">
        <v>252</v>
      </c>
      <c r="BC58">
        <v>0</v>
      </c>
      <c r="BD58">
        <f t="shared" si="77"/>
        <v>1.3672</v>
      </c>
      <c r="BE58">
        <f t="shared" si="78"/>
        <v>-0.61644799027771358</v>
      </c>
      <c r="BF58" t="e">
        <f t="shared" si="79"/>
        <v>#DIV/0!</v>
      </c>
      <c r="BG58">
        <f t="shared" si="80"/>
        <v>-0.61644799027771358</v>
      </c>
      <c r="BH58" t="e">
        <f t="shared" si="81"/>
        <v>#DIV/0!</v>
      </c>
      <c r="BI58">
        <f t="shared" si="82"/>
        <v>1000.00258064516</v>
      </c>
      <c r="BJ58">
        <f t="shared" si="83"/>
        <v>841.20219483866993</v>
      </c>
      <c r="BK58">
        <f t="shared" si="84"/>
        <v>0.84120002399989935</v>
      </c>
      <c r="BL58">
        <f t="shared" si="85"/>
        <v>0.19240004799979871</v>
      </c>
      <c r="BM58">
        <v>0.68530088305721104</v>
      </c>
      <c r="BN58">
        <v>0.5</v>
      </c>
      <c r="BO58" t="s">
        <v>253</v>
      </c>
      <c r="BP58">
        <v>1685090689.8</v>
      </c>
      <c r="BQ58">
        <v>399.940258064516</v>
      </c>
      <c r="BR58">
        <v>401.82329032258099</v>
      </c>
      <c r="BS58">
        <v>15.5500935483871</v>
      </c>
      <c r="BT58">
        <v>14.920312903225801</v>
      </c>
      <c r="BU58">
        <v>500.00461290322602</v>
      </c>
      <c r="BV58">
        <v>95.893096774193495</v>
      </c>
      <c r="BW58">
        <v>0.19997948387096801</v>
      </c>
      <c r="BX58">
        <v>27.529864516128999</v>
      </c>
      <c r="BY58">
        <v>27.434725806451599</v>
      </c>
      <c r="BZ58">
        <v>999.9</v>
      </c>
      <c r="CA58">
        <v>10008.7096774194</v>
      </c>
      <c r="CB58">
        <v>0</v>
      </c>
      <c r="CC58">
        <v>75.413306451612897</v>
      </c>
      <c r="CD58">
        <v>1000.00258064516</v>
      </c>
      <c r="CE58">
        <v>0.96000132258064497</v>
      </c>
      <c r="CF58">
        <v>3.9998516129032297E-2</v>
      </c>
      <c r="CG58">
        <v>0</v>
      </c>
      <c r="CH58">
        <v>2.1823161290322601</v>
      </c>
      <c r="CI58">
        <v>0</v>
      </c>
      <c r="CJ58">
        <v>1080.39806451613</v>
      </c>
      <c r="CK58">
        <v>8120.8845161290301</v>
      </c>
      <c r="CL58">
        <v>38</v>
      </c>
      <c r="CM58">
        <v>41.180999999999997</v>
      </c>
      <c r="CN58">
        <v>39.245935483871001</v>
      </c>
      <c r="CO58">
        <v>39.969516129032201</v>
      </c>
      <c r="CP58">
        <v>38.191064516129003</v>
      </c>
      <c r="CQ58">
        <v>960.00322580645104</v>
      </c>
      <c r="CR58">
        <v>40.000967741935497</v>
      </c>
      <c r="CS58">
        <v>0</v>
      </c>
      <c r="CT58">
        <v>59.099999904632597</v>
      </c>
      <c r="CU58">
        <v>2.2100076923076899</v>
      </c>
      <c r="CV58">
        <v>-0.19063247495730801</v>
      </c>
      <c r="CW58">
        <v>-4.3326495672352596</v>
      </c>
      <c r="CX58">
        <v>1080.4003846153801</v>
      </c>
      <c r="CY58">
        <v>15</v>
      </c>
      <c r="CZ58">
        <v>1685088038</v>
      </c>
      <c r="DA58" t="s">
        <v>254</v>
      </c>
      <c r="DB58">
        <v>1</v>
      </c>
      <c r="DC58">
        <v>-3.2389999999999999</v>
      </c>
      <c r="DD58">
        <v>0.48899999999999999</v>
      </c>
      <c r="DE58">
        <v>403</v>
      </c>
      <c r="DF58">
        <v>16</v>
      </c>
      <c r="DG58">
        <v>1.65</v>
      </c>
      <c r="DH58">
        <v>0.54</v>
      </c>
      <c r="DI58">
        <v>-1.86762076923077</v>
      </c>
      <c r="DJ58">
        <v>-0.189890958763762</v>
      </c>
      <c r="DK58">
        <v>0.107652079258317</v>
      </c>
      <c r="DL58">
        <v>1</v>
      </c>
      <c r="DM58">
        <v>2.21606744186046</v>
      </c>
      <c r="DN58">
        <v>-4.4620432375049097E-2</v>
      </c>
      <c r="DO58">
        <v>0.188594294126776</v>
      </c>
      <c r="DP58">
        <v>1</v>
      </c>
      <c r="DQ58">
        <v>0.64506911538461598</v>
      </c>
      <c r="DR58">
        <v>-0.14809649449329701</v>
      </c>
      <c r="DS58">
        <v>2.0986621106950199E-2</v>
      </c>
      <c r="DT58">
        <v>0</v>
      </c>
      <c r="DU58">
        <v>2</v>
      </c>
      <c r="DV58">
        <v>3</v>
      </c>
      <c r="DW58" t="s">
        <v>262</v>
      </c>
      <c r="DX58">
        <v>100</v>
      </c>
      <c r="DY58">
        <v>100</v>
      </c>
      <c r="DZ58">
        <v>-3.2389999999999999</v>
      </c>
      <c r="EA58">
        <v>0.48899999999999999</v>
      </c>
      <c r="EB58">
        <v>2</v>
      </c>
      <c r="EC58">
        <v>515.90800000000002</v>
      </c>
      <c r="ED58">
        <v>429.23599999999999</v>
      </c>
      <c r="EE58">
        <v>25.572700000000001</v>
      </c>
      <c r="EF58">
        <v>30.2668</v>
      </c>
      <c r="EG58">
        <v>30.0002</v>
      </c>
      <c r="EH58">
        <v>30.292400000000001</v>
      </c>
      <c r="EI58">
        <v>30.297599999999999</v>
      </c>
      <c r="EJ58">
        <v>19.9251</v>
      </c>
      <c r="EK58">
        <v>39.974600000000002</v>
      </c>
      <c r="EL58">
        <v>31.033799999999999</v>
      </c>
      <c r="EM58">
        <v>25.540400000000002</v>
      </c>
      <c r="EN58">
        <v>402.00900000000001</v>
      </c>
      <c r="EO58">
        <v>14.8291</v>
      </c>
      <c r="EP58">
        <v>100.254</v>
      </c>
      <c r="EQ58">
        <v>89.927999999999997</v>
      </c>
    </row>
    <row r="59" spans="1:147" x14ac:dyDescent="0.3">
      <c r="A59">
        <v>43</v>
      </c>
      <c r="B59">
        <v>1685090757.8</v>
      </c>
      <c r="C59">
        <v>2580.2999999523199</v>
      </c>
      <c r="D59" t="s">
        <v>381</v>
      </c>
      <c r="E59" t="s">
        <v>382</v>
      </c>
      <c r="F59">
        <v>1685090749.80323</v>
      </c>
      <c r="G59">
        <f t="shared" si="43"/>
        <v>4.996670978035341E-3</v>
      </c>
      <c r="H59">
        <f t="shared" si="44"/>
        <v>13.028962947084857</v>
      </c>
      <c r="I59">
        <f t="shared" si="45"/>
        <v>399.97506451612901</v>
      </c>
      <c r="J59">
        <f t="shared" si="46"/>
        <v>288.44366068052051</v>
      </c>
      <c r="K59">
        <f t="shared" si="47"/>
        <v>27.717199478392136</v>
      </c>
      <c r="L59">
        <f t="shared" si="48"/>
        <v>38.434502680422391</v>
      </c>
      <c r="M59">
        <f t="shared" si="49"/>
        <v>0.21807114913835085</v>
      </c>
      <c r="N59">
        <f t="shared" si="50"/>
        <v>3.3749180242595509</v>
      </c>
      <c r="O59">
        <f t="shared" si="51"/>
        <v>0.21053461101037674</v>
      </c>
      <c r="P59">
        <f t="shared" si="52"/>
        <v>0.13223956098756731</v>
      </c>
      <c r="Q59">
        <f t="shared" si="53"/>
        <v>161.84682390299579</v>
      </c>
      <c r="R59">
        <f t="shared" si="54"/>
        <v>27.518950316885345</v>
      </c>
      <c r="S59">
        <f t="shared" si="55"/>
        <v>27.590341935483899</v>
      </c>
      <c r="T59">
        <f t="shared" si="56"/>
        <v>3.70515123746606</v>
      </c>
      <c r="U59">
        <f t="shared" si="57"/>
        <v>39.574021317545508</v>
      </c>
      <c r="V59">
        <f t="shared" si="58"/>
        <v>1.4861732307527689</v>
      </c>
      <c r="W59">
        <f t="shared" si="59"/>
        <v>3.7554263662708953</v>
      </c>
      <c r="X59">
        <f t="shared" si="60"/>
        <v>2.2189780067132912</v>
      </c>
      <c r="Y59">
        <f t="shared" si="61"/>
        <v>-220.35319013135853</v>
      </c>
      <c r="Z59">
        <f t="shared" si="62"/>
        <v>41.973189803240977</v>
      </c>
      <c r="AA59">
        <f t="shared" si="63"/>
        <v>2.7029930985066879</v>
      </c>
      <c r="AB59">
        <f t="shared" si="64"/>
        <v>-13.830183326615078</v>
      </c>
      <c r="AC59">
        <v>-3.9802893713000997E-2</v>
      </c>
      <c r="AD59">
        <v>4.4682235117844499E-2</v>
      </c>
      <c r="AE59">
        <v>3.3629901726245799</v>
      </c>
      <c r="AF59">
        <v>0</v>
      </c>
      <c r="AG59">
        <v>0</v>
      </c>
      <c r="AH59">
        <f t="shared" si="65"/>
        <v>1</v>
      </c>
      <c r="AI59">
        <f t="shared" si="66"/>
        <v>0</v>
      </c>
      <c r="AJ59">
        <f t="shared" si="67"/>
        <v>50614.440424280656</v>
      </c>
      <c r="AK59">
        <v>0</v>
      </c>
      <c r="AL59">
        <v>0</v>
      </c>
      <c r="AM59">
        <v>0</v>
      </c>
      <c r="AN59">
        <f t="shared" si="68"/>
        <v>0</v>
      </c>
      <c r="AO59" t="e">
        <f t="shared" si="69"/>
        <v>#DIV/0!</v>
      </c>
      <c r="AP59">
        <v>-1</v>
      </c>
      <c r="AQ59" t="s">
        <v>383</v>
      </c>
      <c r="AR59">
        <v>2.3105192307692302</v>
      </c>
      <c r="AS59">
        <v>1.6492</v>
      </c>
      <c r="AT59">
        <f t="shared" si="70"/>
        <v>-0.40099395511110236</v>
      </c>
      <c r="AU59">
        <v>0.5</v>
      </c>
      <c r="AV59">
        <f t="shared" si="71"/>
        <v>841.19955611609123</v>
      </c>
      <c r="AW59">
        <f t="shared" si="72"/>
        <v>13.028962947084857</v>
      </c>
      <c r="AX59">
        <f t="shared" si="73"/>
        <v>-168.65796852234757</v>
      </c>
      <c r="AY59">
        <f t="shared" si="74"/>
        <v>1</v>
      </c>
      <c r="AZ59">
        <f t="shared" si="75"/>
        <v>1.6677330420688863E-2</v>
      </c>
      <c r="BA59">
        <f t="shared" si="76"/>
        <v>-1</v>
      </c>
      <c r="BB59" t="s">
        <v>252</v>
      </c>
      <c r="BC59">
        <v>0</v>
      </c>
      <c r="BD59">
        <f t="shared" si="77"/>
        <v>1.6492</v>
      </c>
      <c r="BE59">
        <f t="shared" si="78"/>
        <v>-0.40099395511110247</v>
      </c>
      <c r="BF59" t="e">
        <f t="shared" si="79"/>
        <v>#DIV/0!</v>
      </c>
      <c r="BG59">
        <f t="shared" si="80"/>
        <v>-0.40099395511110247</v>
      </c>
      <c r="BH59" t="e">
        <f t="shared" si="81"/>
        <v>#DIV/0!</v>
      </c>
      <c r="BI59">
        <f t="shared" si="82"/>
        <v>999.99945161290304</v>
      </c>
      <c r="BJ59">
        <f t="shared" si="83"/>
        <v>841.19955611609123</v>
      </c>
      <c r="BK59">
        <f t="shared" si="84"/>
        <v>0.84120001741932671</v>
      </c>
      <c r="BL59">
        <f t="shared" si="85"/>
        <v>0.19240003483865348</v>
      </c>
      <c r="BM59">
        <v>0.68530088305721104</v>
      </c>
      <c r="BN59">
        <v>0.5</v>
      </c>
      <c r="BO59" t="s">
        <v>253</v>
      </c>
      <c r="BP59">
        <v>1685090749.80323</v>
      </c>
      <c r="BQ59">
        <v>399.97506451612901</v>
      </c>
      <c r="BR59">
        <v>402.03464516128997</v>
      </c>
      <c r="BS59">
        <v>15.4661096774194</v>
      </c>
      <c r="BT59">
        <v>14.7918870967742</v>
      </c>
      <c r="BU59">
        <v>500.02235483870999</v>
      </c>
      <c r="BV59">
        <v>95.892267741935498</v>
      </c>
      <c r="BW59">
        <v>0.199979225806452</v>
      </c>
      <c r="BX59">
        <v>27.8210290322581</v>
      </c>
      <c r="BY59">
        <v>27.590341935483899</v>
      </c>
      <c r="BZ59">
        <v>999.9</v>
      </c>
      <c r="CA59">
        <v>10009.8387096774</v>
      </c>
      <c r="CB59">
        <v>0</v>
      </c>
      <c r="CC59">
        <v>75.429529032258102</v>
      </c>
      <c r="CD59">
        <v>999.99945161290304</v>
      </c>
      <c r="CE59">
        <v>0.96000248387096798</v>
      </c>
      <c r="CF59">
        <v>3.9997374193548402E-2</v>
      </c>
      <c r="CG59">
        <v>0</v>
      </c>
      <c r="CH59">
        <v>2.2976774193548399</v>
      </c>
      <c r="CI59">
        <v>0</v>
      </c>
      <c r="CJ59">
        <v>1079.29870967742</v>
      </c>
      <c r="CK59">
        <v>8120.8606451612904</v>
      </c>
      <c r="CL59">
        <v>38.25</v>
      </c>
      <c r="CM59">
        <v>41.308</v>
      </c>
      <c r="CN59">
        <v>39.451225806451603</v>
      </c>
      <c r="CO59">
        <v>40.064032258064501</v>
      </c>
      <c r="CP59">
        <v>38.378999999999998</v>
      </c>
      <c r="CQ59">
        <v>960.00096774193605</v>
      </c>
      <c r="CR59">
        <v>40.000645161290301</v>
      </c>
      <c r="CS59">
        <v>0</v>
      </c>
      <c r="CT59">
        <v>59</v>
      </c>
      <c r="CU59">
        <v>2.3105192307692302</v>
      </c>
      <c r="CV59">
        <v>-0.360434187815933</v>
      </c>
      <c r="CW59">
        <v>4.3432478673144104</v>
      </c>
      <c r="CX59">
        <v>1079.3107692307699</v>
      </c>
      <c r="CY59">
        <v>15</v>
      </c>
      <c r="CZ59">
        <v>1685088038</v>
      </c>
      <c r="DA59" t="s">
        <v>254</v>
      </c>
      <c r="DB59">
        <v>1</v>
      </c>
      <c r="DC59">
        <v>-3.2389999999999999</v>
      </c>
      <c r="DD59">
        <v>0.48899999999999999</v>
      </c>
      <c r="DE59">
        <v>403</v>
      </c>
      <c r="DF59">
        <v>16</v>
      </c>
      <c r="DG59">
        <v>1.65</v>
      </c>
      <c r="DH59">
        <v>0.54</v>
      </c>
      <c r="DI59">
        <v>-2.0619003846153801</v>
      </c>
      <c r="DJ59">
        <v>9.1511537226673292E-3</v>
      </c>
      <c r="DK59">
        <v>0.14407484594636</v>
      </c>
      <c r="DL59">
        <v>1</v>
      </c>
      <c r="DM59">
        <v>2.3077255813953501</v>
      </c>
      <c r="DN59">
        <v>-3.8016434609849097E-2</v>
      </c>
      <c r="DO59">
        <v>0.18915506754552</v>
      </c>
      <c r="DP59">
        <v>1</v>
      </c>
      <c r="DQ59">
        <v>0.67716807692307701</v>
      </c>
      <c r="DR59">
        <v>-9.1120738252801203E-2</v>
      </c>
      <c r="DS59">
        <v>2.5272713026599499E-2</v>
      </c>
      <c r="DT59">
        <v>1</v>
      </c>
      <c r="DU59">
        <v>3</v>
      </c>
      <c r="DV59">
        <v>3</v>
      </c>
      <c r="DW59" t="s">
        <v>255</v>
      </c>
      <c r="DX59">
        <v>100</v>
      </c>
      <c r="DY59">
        <v>100</v>
      </c>
      <c r="DZ59">
        <v>-3.2389999999999999</v>
      </c>
      <c r="EA59">
        <v>0.48899999999999999</v>
      </c>
      <c r="EB59">
        <v>2</v>
      </c>
      <c r="EC59">
        <v>516.02099999999996</v>
      </c>
      <c r="ED59">
        <v>428.77</v>
      </c>
      <c r="EE59">
        <v>28.729299999999999</v>
      </c>
      <c r="EF59">
        <v>30.324999999999999</v>
      </c>
      <c r="EG59">
        <v>30.000499999999999</v>
      </c>
      <c r="EH59">
        <v>30.354399999999998</v>
      </c>
      <c r="EI59">
        <v>30.354600000000001</v>
      </c>
      <c r="EJ59">
        <v>19.932400000000001</v>
      </c>
      <c r="EK59">
        <v>39.297800000000002</v>
      </c>
      <c r="EL59">
        <v>29.144300000000001</v>
      </c>
      <c r="EM59">
        <v>28.7437</v>
      </c>
      <c r="EN59">
        <v>402.14800000000002</v>
      </c>
      <c r="EO59">
        <v>14.974600000000001</v>
      </c>
      <c r="EP59">
        <v>100.24299999999999</v>
      </c>
      <c r="EQ59">
        <v>89.930300000000003</v>
      </c>
    </row>
    <row r="60" spans="1:147" x14ac:dyDescent="0.3">
      <c r="A60">
        <v>44</v>
      </c>
      <c r="B60">
        <v>1685090817.8</v>
      </c>
      <c r="C60">
        <v>2640.2999999523199</v>
      </c>
      <c r="D60" t="s">
        <v>384</v>
      </c>
      <c r="E60" t="s">
        <v>385</v>
      </c>
      <c r="F60">
        <v>1685090809.8225801</v>
      </c>
      <c r="G60">
        <f t="shared" si="43"/>
        <v>4.7701968457997332E-3</v>
      </c>
      <c r="H60">
        <f t="shared" si="44"/>
        <v>15.069257534194543</v>
      </c>
      <c r="I60">
        <f t="shared" si="45"/>
        <v>399.954580645161</v>
      </c>
      <c r="J60">
        <f t="shared" si="46"/>
        <v>266.12856997470294</v>
      </c>
      <c r="K60">
        <f t="shared" si="47"/>
        <v>25.572896125753001</v>
      </c>
      <c r="L60">
        <f t="shared" si="48"/>
        <v>38.432540132124991</v>
      </c>
      <c r="M60">
        <f t="shared" si="49"/>
        <v>0.20490502856706247</v>
      </c>
      <c r="N60">
        <f t="shared" si="50"/>
        <v>3.3709369219963952</v>
      </c>
      <c r="O60">
        <f t="shared" si="51"/>
        <v>0.1982284860020436</v>
      </c>
      <c r="P60">
        <f t="shared" si="52"/>
        <v>0.12447454215218093</v>
      </c>
      <c r="Q60">
        <f t="shared" si="53"/>
        <v>161.84423936743704</v>
      </c>
      <c r="R60">
        <f t="shared" si="54"/>
        <v>28.075686938989652</v>
      </c>
      <c r="S60">
        <f t="shared" si="55"/>
        <v>27.9376483870968</v>
      </c>
      <c r="T60">
        <f t="shared" si="56"/>
        <v>3.7810677264154058</v>
      </c>
      <c r="U60">
        <f t="shared" si="57"/>
        <v>39.626755602364518</v>
      </c>
      <c r="V60">
        <f t="shared" si="58"/>
        <v>1.5326253838727197</v>
      </c>
      <c r="W60">
        <f t="shared" si="59"/>
        <v>3.867652954614504</v>
      </c>
      <c r="X60">
        <f t="shared" si="60"/>
        <v>2.248442342542686</v>
      </c>
      <c r="Y60">
        <f t="shared" si="61"/>
        <v>-210.36568089976822</v>
      </c>
      <c r="Z60">
        <f t="shared" si="62"/>
        <v>70.651711656389324</v>
      </c>
      <c r="AA60">
        <f t="shared" si="63"/>
        <v>4.5746124642412918</v>
      </c>
      <c r="AB60">
        <f t="shared" si="64"/>
        <v>26.704882588299427</v>
      </c>
      <c r="AC60">
        <v>-3.97439067879585E-2</v>
      </c>
      <c r="AD60">
        <v>4.4616017126945802E-2</v>
      </c>
      <c r="AE60">
        <v>3.35902674714883</v>
      </c>
      <c r="AF60">
        <v>0</v>
      </c>
      <c r="AG60">
        <v>0</v>
      </c>
      <c r="AH60">
        <f t="shared" si="65"/>
        <v>1</v>
      </c>
      <c r="AI60">
        <f t="shared" si="66"/>
        <v>0</v>
      </c>
      <c r="AJ60">
        <f t="shared" si="67"/>
        <v>50457.730222417551</v>
      </c>
      <c r="AK60">
        <v>0</v>
      </c>
      <c r="AL60">
        <v>0</v>
      </c>
      <c r="AM60">
        <v>0</v>
      </c>
      <c r="AN60">
        <f t="shared" si="68"/>
        <v>0</v>
      </c>
      <c r="AO60" t="e">
        <f t="shared" si="69"/>
        <v>#DIV/0!</v>
      </c>
      <c r="AP60">
        <v>-1</v>
      </c>
      <c r="AQ60" t="s">
        <v>386</v>
      </c>
      <c r="AR60">
        <v>2.2404307692307701</v>
      </c>
      <c r="AS60">
        <v>1.28</v>
      </c>
      <c r="AT60">
        <f t="shared" si="70"/>
        <v>-0.75033653846153903</v>
      </c>
      <c r="AU60">
        <v>0.5</v>
      </c>
      <c r="AV60">
        <f t="shared" si="71"/>
        <v>841.18646485165357</v>
      </c>
      <c r="AW60">
        <f t="shared" si="72"/>
        <v>15.069257534194543</v>
      </c>
      <c r="AX60">
        <f t="shared" si="73"/>
        <v>-315.58647011874439</v>
      </c>
      <c r="AY60">
        <f t="shared" si="74"/>
        <v>1</v>
      </c>
      <c r="AZ60">
        <f t="shared" si="75"/>
        <v>1.9103086183190569E-2</v>
      </c>
      <c r="BA60">
        <f t="shared" si="76"/>
        <v>-1</v>
      </c>
      <c r="BB60" t="s">
        <v>252</v>
      </c>
      <c r="BC60">
        <v>0</v>
      </c>
      <c r="BD60">
        <f t="shared" si="77"/>
        <v>1.28</v>
      </c>
      <c r="BE60">
        <f t="shared" si="78"/>
        <v>-0.75033653846153914</v>
      </c>
      <c r="BF60" t="e">
        <f t="shared" si="79"/>
        <v>#DIV/0!</v>
      </c>
      <c r="BG60">
        <f t="shared" si="80"/>
        <v>-0.75033653846153914</v>
      </c>
      <c r="BH60" t="e">
        <f t="shared" si="81"/>
        <v>#DIV/0!</v>
      </c>
      <c r="BI60">
        <f t="shared" si="82"/>
        <v>999.98393548387105</v>
      </c>
      <c r="BJ60">
        <f t="shared" si="83"/>
        <v>841.18646485165357</v>
      </c>
      <c r="BK60">
        <f t="shared" si="84"/>
        <v>0.841199978322273</v>
      </c>
      <c r="BL60">
        <f t="shared" si="85"/>
        <v>0.19239995664454596</v>
      </c>
      <c r="BM60">
        <v>0.68530088305721104</v>
      </c>
      <c r="BN60">
        <v>0.5</v>
      </c>
      <c r="BO60" t="s">
        <v>253</v>
      </c>
      <c r="BP60">
        <v>1685090809.8225801</v>
      </c>
      <c r="BQ60">
        <v>399.954580645161</v>
      </c>
      <c r="BR60">
        <v>402.28148387096797</v>
      </c>
      <c r="BS60">
        <v>15.949519354838699</v>
      </c>
      <c r="BT60">
        <v>15.3061387096774</v>
      </c>
      <c r="BU60">
        <v>499.99651612903199</v>
      </c>
      <c r="BV60">
        <v>95.892309677419306</v>
      </c>
      <c r="BW60">
        <v>0.19995177419354801</v>
      </c>
      <c r="BX60">
        <v>28.326412903225801</v>
      </c>
      <c r="BY60">
        <v>27.9376483870968</v>
      </c>
      <c r="BZ60">
        <v>999.9</v>
      </c>
      <c r="CA60">
        <v>9995</v>
      </c>
      <c r="CB60">
        <v>0</v>
      </c>
      <c r="CC60">
        <v>75.406748387096798</v>
      </c>
      <c r="CD60">
        <v>999.98393548387105</v>
      </c>
      <c r="CE60">
        <v>0.96000287096774195</v>
      </c>
      <c r="CF60">
        <v>3.9996993548387101E-2</v>
      </c>
      <c r="CG60">
        <v>0</v>
      </c>
      <c r="CH60">
        <v>2.2511612903225799</v>
      </c>
      <c r="CI60">
        <v>0</v>
      </c>
      <c r="CJ60">
        <v>1086.2393548387099</v>
      </c>
      <c r="CK60">
        <v>8120.7425806451602</v>
      </c>
      <c r="CL60">
        <v>38.441064516129003</v>
      </c>
      <c r="CM60">
        <v>41.429000000000002</v>
      </c>
      <c r="CN60">
        <v>39.655000000000001</v>
      </c>
      <c r="CO60">
        <v>40.167000000000002</v>
      </c>
      <c r="CP60">
        <v>38.561999999999998</v>
      </c>
      <c r="CQ60">
        <v>959.98709677419299</v>
      </c>
      <c r="CR60">
        <v>39.998709677419399</v>
      </c>
      <c r="CS60">
        <v>0</v>
      </c>
      <c r="CT60">
        <v>59.399999856948902</v>
      </c>
      <c r="CU60">
        <v>2.2404307692307701</v>
      </c>
      <c r="CV60">
        <v>-0.21263588426558899</v>
      </c>
      <c r="CW60">
        <v>18.567179495622501</v>
      </c>
      <c r="CX60">
        <v>1086.4219230769199</v>
      </c>
      <c r="CY60">
        <v>15</v>
      </c>
      <c r="CZ60">
        <v>1685088038</v>
      </c>
      <c r="DA60" t="s">
        <v>254</v>
      </c>
      <c r="DB60">
        <v>1</v>
      </c>
      <c r="DC60">
        <v>-3.2389999999999999</v>
      </c>
      <c r="DD60">
        <v>0.48899999999999999</v>
      </c>
      <c r="DE60">
        <v>403</v>
      </c>
      <c r="DF60">
        <v>16</v>
      </c>
      <c r="DG60">
        <v>1.65</v>
      </c>
      <c r="DH60">
        <v>0.54</v>
      </c>
      <c r="DI60">
        <v>-2.3197407692307701</v>
      </c>
      <c r="DJ60">
        <v>-0.308900405972794</v>
      </c>
      <c r="DK60">
        <v>0.123222531044856</v>
      </c>
      <c r="DL60">
        <v>1</v>
      </c>
      <c r="DM60">
        <v>2.23205813953488</v>
      </c>
      <c r="DN60">
        <v>6.4317053046098697E-3</v>
      </c>
      <c r="DO60">
        <v>0.17963307463692599</v>
      </c>
      <c r="DP60">
        <v>1</v>
      </c>
      <c r="DQ60">
        <v>0.65032457692307699</v>
      </c>
      <c r="DR60">
        <v>-9.8503247130978296E-3</v>
      </c>
      <c r="DS60">
        <v>2.0171682231578399E-2</v>
      </c>
      <c r="DT60">
        <v>1</v>
      </c>
      <c r="DU60">
        <v>3</v>
      </c>
      <c r="DV60">
        <v>3</v>
      </c>
      <c r="DW60" t="s">
        <v>255</v>
      </c>
      <c r="DX60">
        <v>100</v>
      </c>
      <c r="DY60">
        <v>100</v>
      </c>
      <c r="DZ60">
        <v>-3.2389999999999999</v>
      </c>
      <c r="EA60">
        <v>0.48899999999999999</v>
      </c>
      <c r="EB60">
        <v>2</v>
      </c>
      <c r="EC60">
        <v>516.06899999999996</v>
      </c>
      <c r="ED60">
        <v>428.82</v>
      </c>
      <c r="EE60">
        <v>28.731000000000002</v>
      </c>
      <c r="EF60">
        <v>30.330400000000001</v>
      </c>
      <c r="EG60">
        <v>30.000299999999999</v>
      </c>
      <c r="EH60">
        <v>30.391500000000001</v>
      </c>
      <c r="EI60">
        <v>30.395700000000001</v>
      </c>
      <c r="EJ60">
        <v>19.950099999999999</v>
      </c>
      <c r="EK60">
        <v>36.803199999999997</v>
      </c>
      <c r="EL60">
        <v>27.634499999999999</v>
      </c>
      <c r="EM60">
        <v>28.73</v>
      </c>
      <c r="EN60">
        <v>402.33199999999999</v>
      </c>
      <c r="EO60">
        <v>15.4034</v>
      </c>
      <c r="EP60">
        <v>100.239</v>
      </c>
      <c r="EQ60">
        <v>89.935900000000004</v>
      </c>
    </row>
    <row r="61" spans="1:147" x14ac:dyDescent="0.3">
      <c r="A61">
        <v>45</v>
      </c>
      <c r="B61">
        <v>1685090877.9000001</v>
      </c>
      <c r="C61">
        <v>2700.4000000953702</v>
      </c>
      <c r="D61" t="s">
        <v>387</v>
      </c>
      <c r="E61" t="s">
        <v>388</v>
      </c>
      <c r="F61">
        <v>1685090869.8580699</v>
      </c>
      <c r="G61">
        <f t="shared" si="43"/>
        <v>5.6142897421080275E-3</v>
      </c>
      <c r="H61">
        <f t="shared" si="44"/>
        <v>16.196589601202952</v>
      </c>
      <c r="I61">
        <f t="shared" si="45"/>
        <v>399.96741935483902</v>
      </c>
      <c r="J61">
        <f t="shared" si="46"/>
        <v>277.5756818058735</v>
      </c>
      <c r="K61">
        <f t="shared" si="47"/>
        <v>26.671805077711216</v>
      </c>
      <c r="L61">
        <f t="shared" si="48"/>
        <v>38.432232164805285</v>
      </c>
      <c r="M61">
        <f t="shared" si="49"/>
        <v>0.24474859038842348</v>
      </c>
      <c r="N61">
        <f t="shared" si="50"/>
        <v>3.3706967422132865</v>
      </c>
      <c r="O61">
        <f t="shared" si="51"/>
        <v>0.23528695891953397</v>
      </c>
      <c r="P61">
        <f t="shared" si="52"/>
        <v>0.14787396277713233</v>
      </c>
      <c r="Q61">
        <f t="shared" si="53"/>
        <v>161.84750622776949</v>
      </c>
      <c r="R61">
        <f t="shared" si="54"/>
        <v>28.054895100961797</v>
      </c>
      <c r="S61">
        <f t="shared" si="55"/>
        <v>27.981680645161301</v>
      </c>
      <c r="T61">
        <f t="shared" si="56"/>
        <v>3.7907888472638906</v>
      </c>
      <c r="U61">
        <f t="shared" si="57"/>
        <v>39.98155712428553</v>
      </c>
      <c r="V61">
        <f t="shared" si="58"/>
        <v>1.5618401845350713</v>
      </c>
      <c r="W61">
        <f t="shared" si="59"/>
        <v>3.9064015933145857</v>
      </c>
      <c r="X61">
        <f t="shared" si="60"/>
        <v>2.2289486627288193</v>
      </c>
      <c r="Y61">
        <f t="shared" si="61"/>
        <v>-247.59017762696402</v>
      </c>
      <c r="Z61">
        <f t="shared" si="62"/>
        <v>93.814933170004281</v>
      </c>
      <c r="AA61">
        <f t="shared" si="63"/>
        <v>6.0813627912226709</v>
      </c>
      <c r="AB61">
        <f t="shared" si="64"/>
        <v>14.153624562032405</v>
      </c>
      <c r="AC61">
        <v>-3.97403490225548E-2</v>
      </c>
      <c r="AD61">
        <v>4.46120232236027E-2</v>
      </c>
      <c r="AE61">
        <v>3.35878763353187</v>
      </c>
      <c r="AF61">
        <v>0</v>
      </c>
      <c r="AG61">
        <v>0</v>
      </c>
      <c r="AH61">
        <f t="shared" si="65"/>
        <v>1</v>
      </c>
      <c r="AI61">
        <f t="shared" si="66"/>
        <v>0</v>
      </c>
      <c r="AJ61">
        <f t="shared" si="67"/>
        <v>50424.609413918733</v>
      </c>
      <c r="AK61">
        <v>0</v>
      </c>
      <c r="AL61">
        <v>0</v>
      </c>
      <c r="AM61">
        <v>0</v>
      </c>
      <c r="AN61">
        <f t="shared" si="68"/>
        <v>0</v>
      </c>
      <c r="AO61" t="e">
        <f t="shared" si="69"/>
        <v>#DIV/0!</v>
      </c>
      <c r="AP61">
        <v>-1</v>
      </c>
      <c r="AQ61" t="s">
        <v>389</v>
      </c>
      <c r="AR61">
        <v>2.28596538461538</v>
      </c>
      <c r="AS61">
        <v>1.5944</v>
      </c>
      <c r="AT61">
        <f t="shared" si="70"/>
        <v>-0.43374647805781485</v>
      </c>
      <c r="AU61">
        <v>0.5</v>
      </c>
      <c r="AV61">
        <f t="shared" si="71"/>
        <v>841.2055937801656</v>
      </c>
      <c r="AW61">
        <f t="shared" si="72"/>
        <v>16.196589601202952</v>
      </c>
      <c r="AX61">
        <f t="shared" si="73"/>
        <v>-182.43498181233986</v>
      </c>
      <c r="AY61">
        <f t="shared" si="74"/>
        <v>1</v>
      </c>
      <c r="AZ61">
        <f t="shared" si="75"/>
        <v>2.0442790357498478E-2</v>
      </c>
      <c r="BA61">
        <f t="shared" si="76"/>
        <v>-1</v>
      </c>
      <c r="BB61" t="s">
        <v>252</v>
      </c>
      <c r="BC61">
        <v>0</v>
      </c>
      <c r="BD61">
        <f t="shared" si="77"/>
        <v>1.5944</v>
      </c>
      <c r="BE61">
        <f t="shared" si="78"/>
        <v>-0.4337464780578148</v>
      </c>
      <c r="BF61" t="e">
        <f t="shared" si="79"/>
        <v>#DIV/0!</v>
      </c>
      <c r="BG61">
        <f t="shared" si="80"/>
        <v>-0.4337464780578148</v>
      </c>
      <c r="BH61" t="e">
        <f t="shared" si="81"/>
        <v>#DIV/0!</v>
      </c>
      <c r="BI61">
        <f t="shared" si="82"/>
        <v>1000.00696774194</v>
      </c>
      <c r="BJ61">
        <f t="shared" si="83"/>
        <v>841.2055937801656</v>
      </c>
      <c r="BK61">
        <f t="shared" si="84"/>
        <v>0.84119973251750946</v>
      </c>
      <c r="BL61">
        <f t="shared" si="85"/>
        <v>0.19239946503501915</v>
      </c>
      <c r="BM61">
        <v>0.68530088305721104</v>
      </c>
      <c r="BN61">
        <v>0.5</v>
      </c>
      <c r="BO61" t="s">
        <v>253</v>
      </c>
      <c r="BP61">
        <v>1685090869.8580699</v>
      </c>
      <c r="BQ61">
        <v>399.96741935483902</v>
      </c>
      <c r="BR61">
        <v>402.49503225806501</v>
      </c>
      <c r="BS61">
        <v>16.254200000000001</v>
      </c>
      <c r="BT61">
        <v>15.4972322580645</v>
      </c>
      <c r="BU61">
        <v>500.01338709677401</v>
      </c>
      <c r="BV61">
        <v>95.888367741935497</v>
      </c>
      <c r="BW61">
        <v>0.200039225806452</v>
      </c>
      <c r="BX61">
        <v>28.497938709677399</v>
      </c>
      <c r="BY61">
        <v>27.981680645161301</v>
      </c>
      <c r="BZ61">
        <v>999.9</v>
      </c>
      <c r="CA61">
        <v>9994.5161290322594</v>
      </c>
      <c r="CB61">
        <v>0</v>
      </c>
      <c r="CC61">
        <v>75.4257322580645</v>
      </c>
      <c r="CD61">
        <v>1000.00696774194</v>
      </c>
      <c r="CE61">
        <v>0.96000558064516195</v>
      </c>
      <c r="CF61">
        <v>3.9994329032258101E-2</v>
      </c>
      <c r="CG61">
        <v>0</v>
      </c>
      <c r="CH61">
        <v>2.2738096774193499</v>
      </c>
      <c r="CI61">
        <v>0</v>
      </c>
      <c r="CJ61">
        <v>1105.2064516129001</v>
      </c>
      <c r="CK61">
        <v>8120.9393548387097</v>
      </c>
      <c r="CL61">
        <v>38.625</v>
      </c>
      <c r="CM61">
        <v>41.55</v>
      </c>
      <c r="CN61">
        <v>39.826225806451603</v>
      </c>
      <c r="CO61">
        <v>40.25</v>
      </c>
      <c r="CP61">
        <v>38.75</v>
      </c>
      <c r="CQ61">
        <v>960.01387096774204</v>
      </c>
      <c r="CR61">
        <v>39.991290322580603</v>
      </c>
      <c r="CS61">
        <v>0</v>
      </c>
      <c r="CT61">
        <v>59.299999952316298</v>
      </c>
      <c r="CU61">
        <v>2.28596538461538</v>
      </c>
      <c r="CV61">
        <v>0.16612991256752099</v>
      </c>
      <c r="CW61">
        <v>26.482393177008198</v>
      </c>
      <c r="CX61">
        <v>1105.45115384615</v>
      </c>
      <c r="CY61">
        <v>15</v>
      </c>
      <c r="CZ61">
        <v>1685088038</v>
      </c>
      <c r="DA61" t="s">
        <v>254</v>
      </c>
      <c r="DB61">
        <v>1</v>
      </c>
      <c r="DC61">
        <v>-3.2389999999999999</v>
      </c>
      <c r="DD61">
        <v>0.48899999999999999</v>
      </c>
      <c r="DE61">
        <v>403</v>
      </c>
      <c r="DF61">
        <v>16</v>
      </c>
      <c r="DG61">
        <v>1.65</v>
      </c>
      <c r="DH61">
        <v>0.54</v>
      </c>
      <c r="DI61">
        <v>-2.5044396153846198</v>
      </c>
      <c r="DJ61">
        <v>-0.10649721530403</v>
      </c>
      <c r="DK61">
        <v>0.14626025248694299</v>
      </c>
      <c r="DL61">
        <v>1</v>
      </c>
      <c r="DM61">
        <v>2.2409627906976701</v>
      </c>
      <c r="DN61">
        <v>0.32999013455573001</v>
      </c>
      <c r="DO61">
        <v>0.185965364396177</v>
      </c>
      <c r="DP61">
        <v>1</v>
      </c>
      <c r="DQ61">
        <v>0.737026153846154</v>
      </c>
      <c r="DR61">
        <v>0.21130807142757599</v>
      </c>
      <c r="DS61">
        <v>2.72856577635892E-2</v>
      </c>
      <c r="DT61">
        <v>0</v>
      </c>
      <c r="DU61">
        <v>2</v>
      </c>
      <c r="DV61">
        <v>3</v>
      </c>
      <c r="DW61" t="s">
        <v>262</v>
      </c>
      <c r="DX61">
        <v>100</v>
      </c>
      <c r="DY61">
        <v>100</v>
      </c>
      <c r="DZ61">
        <v>-3.2389999999999999</v>
      </c>
      <c r="EA61">
        <v>0.48899999999999999</v>
      </c>
      <c r="EB61">
        <v>2</v>
      </c>
      <c r="EC61">
        <v>515.96100000000001</v>
      </c>
      <c r="ED61">
        <v>429.39</v>
      </c>
      <c r="EE61">
        <v>28.187899999999999</v>
      </c>
      <c r="EF61">
        <v>30.322399999999998</v>
      </c>
      <c r="EG61">
        <v>30</v>
      </c>
      <c r="EH61">
        <v>30.409700000000001</v>
      </c>
      <c r="EI61">
        <v>30.421199999999999</v>
      </c>
      <c r="EJ61">
        <v>19.9605</v>
      </c>
      <c r="EK61">
        <v>36.344299999999997</v>
      </c>
      <c r="EL61">
        <v>26.138400000000001</v>
      </c>
      <c r="EM61">
        <v>28.180800000000001</v>
      </c>
      <c r="EN61">
        <v>402.392</v>
      </c>
      <c r="EO61">
        <v>15.4382</v>
      </c>
      <c r="EP61">
        <v>100.244</v>
      </c>
      <c r="EQ61">
        <v>89.943899999999999</v>
      </c>
    </row>
    <row r="62" spans="1:147" x14ac:dyDescent="0.3">
      <c r="A62">
        <v>46</v>
      </c>
      <c r="B62">
        <v>1685090937.8</v>
      </c>
      <c r="C62">
        <v>2760.2999999523199</v>
      </c>
      <c r="D62" t="s">
        <v>390</v>
      </c>
      <c r="E62" t="s">
        <v>391</v>
      </c>
      <c r="F62">
        <v>1685090929.85484</v>
      </c>
      <c r="G62">
        <f t="shared" si="43"/>
        <v>5.8989400966380882E-3</v>
      </c>
      <c r="H62">
        <f t="shared" si="44"/>
        <v>17.21608088438213</v>
      </c>
      <c r="I62">
        <f t="shared" si="45"/>
        <v>399.95635483871001</v>
      </c>
      <c r="J62">
        <f t="shared" si="46"/>
        <v>276.70923725584981</v>
      </c>
      <c r="K62">
        <f t="shared" si="47"/>
        <v>26.589232862388762</v>
      </c>
      <c r="L62">
        <f t="shared" si="48"/>
        <v>38.432156291789383</v>
      </c>
      <c r="M62">
        <f t="shared" si="49"/>
        <v>0.25848284573151442</v>
      </c>
      <c r="N62">
        <f t="shared" si="50"/>
        <v>3.3703744859768681</v>
      </c>
      <c r="O62">
        <f t="shared" si="51"/>
        <v>0.24795312717158777</v>
      </c>
      <c r="P62">
        <f t="shared" si="52"/>
        <v>0.15588101497040507</v>
      </c>
      <c r="Q62">
        <f t="shared" si="53"/>
        <v>161.84139293965825</v>
      </c>
      <c r="R62">
        <f t="shared" si="54"/>
        <v>28.113550691734261</v>
      </c>
      <c r="S62">
        <f t="shared" si="55"/>
        <v>28.004225806451601</v>
      </c>
      <c r="T62">
        <f t="shared" si="56"/>
        <v>3.7957746387704767</v>
      </c>
      <c r="U62">
        <f t="shared" si="57"/>
        <v>39.994433849023814</v>
      </c>
      <c r="V62">
        <f t="shared" si="58"/>
        <v>1.5735903763351886</v>
      </c>
      <c r="W62">
        <f t="shared" si="59"/>
        <v>3.9345234446257749</v>
      </c>
      <c r="X62">
        <f t="shared" si="60"/>
        <v>2.2221842624352881</v>
      </c>
      <c r="Y62">
        <f t="shared" si="61"/>
        <v>-260.14325826173967</v>
      </c>
      <c r="Z62">
        <f t="shared" si="62"/>
        <v>112.16037509280966</v>
      </c>
      <c r="AA62">
        <f t="shared" si="63"/>
        <v>7.2765575197995913</v>
      </c>
      <c r="AB62">
        <f t="shared" si="64"/>
        <v>21.135067290527815</v>
      </c>
      <c r="AC62">
        <v>-3.9735575628020298E-2</v>
      </c>
      <c r="AD62">
        <v>4.46066646700655E-2</v>
      </c>
      <c r="AE62">
        <v>3.3584668077528002</v>
      </c>
      <c r="AF62">
        <v>0</v>
      </c>
      <c r="AG62">
        <v>0</v>
      </c>
      <c r="AH62">
        <f t="shared" si="65"/>
        <v>1</v>
      </c>
      <c r="AI62">
        <f t="shared" si="66"/>
        <v>0</v>
      </c>
      <c r="AJ62">
        <f t="shared" si="67"/>
        <v>50398.197030927135</v>
      </c>
      <c r="AK62">
        <v>0</v>
      </c>
      <c r="AL62">
        <v>0</v>
      </c>
      <c r="AM62">
        <v>0</v>
      </c>
      <c r="AN62">
        <f t="shared" si="68"/>
        <v>0</v>
      </c>
      <c r="AO62" t="e">
        <f t="shared" si="69"/>
        <v>#DIV/0!</v>
      </c>
      <c r="AP62">
        <v>-1</v>
      </c>
      <c r="AQ62" t="s">
        <v>392</v>
      </c>
      <c r="AR62">
        <v>2.2185192307692301</v>
      </c>
      <c r="AS62">
        <v>1.5468</v>
      </c>
      <c r="AT62">
        <f t="shared" si="70"/>
        <v>-0.43426379025680761</v>
      </c>
      <c r="AU62">
        <v>0.5</v>
      </c>
      <c r="AV62">
        <f t="shared" si="71"/>
        <v>841.17350175437605</v>
      </c>
      <c r="AW62">
        <f t="shared" si="72"/>
        <v>17.21608088438213</v>
      </c>
      <c r="AX62">
        <f t="shared" si="73"/>
        <v>-182.64559656772337</v>
      </c>
      <c r="AY62">
        <f t="shared" si="74"/>
        <v>1</v>
      </c>
      <c r="AZ62">
        <f t="shared" si="75"/>
        <v>2.1655557202396581E-2</v>
      </c>
      <c r="BA62">
        <f t="shared" si="76"/>
        <v>-1</v>
      </c>
      <c r="BB62" t="s">
        <v>252</v>
      </c>
      <c r="BC62">
        <v>0</v>
      </c>
      <c r="BD62">
        <f t="shared" si="77"/>
        <v>1.5468</v>
      </c>
      <c r="BE62">
        <f t="shared" si="78"/>
        <v>-0.43426379025680767</v>
      </c>
      <c r="BF62" t="e">
        <f t="shared" si="79"/>
        <v>#DIV/0!</v>
      </c>
      <c r="BG62">
        <f t="shared" si="80"/>
        <v>-0.43426379025680767</v>
      </c>
      <c r="BH62" t="e">
        <f t="shared" si="81"/>
        <v>#DIV/0!</v>
      </c>
      <c r="BI62">
        <f t="shared" si="82"/>
        <v>999.96877419354803</v>
      </c>
      <c r="BJ62">
        <f t="shared" si="83"/>
        <v>841.17350175437605</v>
      </c>
      <c r="BK62">
        <f t="shared" si="84"/>
        <v>0.84119976889554704</v>
      </c>
      <c r="BL62">
        <f t="shared" si="85"/>
        <v>0.19239953779109437</v>
      </c>
      <c r="BM62">
        <v>0.68530088305721104</v>
      </c>
      <c r="BN62">
        <v>0.5</v>
      </c>
      <c r="BO62" t="s">
        <v>253</v>
      </c>
      <c r="BP62">
        <v>1685090929.85484</v>
      </c>
      <c r="BQ62">
        <v>399.95635483871001</v>
      </c>
      <c r="BR62">
        <v>402.63922580645198</v>
      </c>
      <c r="BS62">
        <v>16.376064516128999</v>
      </c>
      <c r="BT62">
        <v>15.580835483871001</v>
      </c>
      <c r="BU62">
        <v>500.025483870968</v>
      </c>
      <c r="BV62">
        <v>95.890777419354805</v>
      </c>
      <c r="BW62">
        <v>0.20009806451612899</v>
      </c>
      <c r="BX62">
        <v>28.621496774193499</v>
      </c>
      <c r="BY62">
        <v>28.004225806451601</v>
      </c>
      <c r="BZ62">
        <v>999.9</v>
      </c>
      <c r="CA62">
        <v>9993.0645161290304</v>
      </c>
      <c r="CB62">
        <v>0</v>
      </c>
      <c r="CC62">
        <v>75.4064032258065</v>
      </c>
      <c r="CD62">
        <v>999.96877419354803</v>
      </c>
      <c r="CE62">
        <v>0.96000441935483904</v>
      </c>
      <c r="CF62">
        <v>3.9995470967741899E-2</v>
      </c>
      <c r="CG62">
        <v>0</v>
      </c>
      <c r="CH62">
        <v>2.2274161290322598</v>
      </c>
      <c r="CI62">
        <v>0</v>
      </c>
      <c r="CJ62">
        <v>1127.73774193548</v>
      </c>
      <c r="CK62">
        <v>8120.6209677419301</v>
      </c>
      <c r="CL62">
        <v>38.787999999999997</v>
      </c>
      <c r="CM62">
        <v>41.658999999999999</v>
      </c>
      <c r="CN62">
        <v>39.987806451612897</v>
      </c>
      <c r="CO62">
        <v>40.362806451612897</v>
      </c>
      <c r="CP62">
        <v>38.917000000000002</v>
      </c>
      <c r="CQ62">
        <v>959.97580645161304</v>
      </c>
      <c r="CR62">
        <v>39.990967741935499</v>
      </c>
      <c r="CS62">
        <v>0</v>
      </c>
      <c r="CT62">
        <v>59.199999809265101</v>
      </c>
      <c r="CU62">
        <v>2.2185192307692301</v>
      </c>
      <c r="CV62">
        <v>0.473336759757715</v>
      </c>
      <c r="CW62">
        <v>27.791794873746198</v>
      </c>
      <c r="CX62">
        <v>1127.9696153846201</v>
      </c>
      <c r="CY62">
        <v>15</v>
      </c>
      <c r="CZ62">
        <v>1685088038</v>
      </c>
      <c r="DA62" t="s">
        <v>254</v>
      </c>
      <c r="DB62">
        <v>1</v>
      </c>
      <c r="DC62">
        <v>-3.2389999999999999</v>
      </c>
      <c r="DD62">
        <v>0.48899999999999999</v>
      </c>
      <c r="DE62">
        <v>403</v>
      </c>
      <c r="DF62">
        <v>16</v>
      </c>
      <c r="DG62">
        <v>1.65</v>
      </c>
      <c r="DH62">
        <v>0.54</v>
      </c>
      <c r="DI62">
        <v>-2.67318173076923</v>
      </c>
      <c r="DJ62">
        <v>-0.22169542288569499</v>
      </c>
      <c r="DK62">
        <v>0.11765659281801</v>
      </c>
      <c r="DL62">
        <v>1</v>
      </c>
      <c r="DM62">
        <v>2.2119767441860501</v>
      </c>
      <c r="DN62">
        <v>0.21794908572701099</v>
      </c>
      <c r="DO62">
        <v>0.16072403452228501</v>
      </c>
      <c r="DP62">
        <v>1</v>
      </c>
      <c r="DQ62">
        <v>0.77609407692307697</v>
      </c>
      <c r="DR62">
        <v>0.21648399842549099</v>
      </c>
      <c r="DS62">
        <v>2.8032144658372601E-2</v>
      </c>
      <c r="DT62">
        <v>0</v>
      </c>
      <c r="DU62">
        <v>2</v>
      </c>
      <c r="DV62">
        <v>3</v>
      </c>
      <c r="DW62" t="s">
        <v>262</v>
      </c>
      <c r="DX62">
        <v>100</v>
      </c>
      <c r="DY62">
        <v>100</v>
      </c>
      <c r="DZ62">
        <v>-3.2389999999999999</v>
      </c>
      <c r="EA62">
        <v>0.48899999999999999</v>
      </c>
      <c r="EB62">
        <v>2</v>
      </c>
      <c r="EC62">
        <v>515.79100000000005</v>
      </c>
      <c r="ED62">
        <v>429.37900000000002</v>
      </c>
      <c r="EE62">
        <v>28.0458</v>
      </c>
      <c r="EF62">
        <v>30.3093</v>
      </c>
      <c r="EG62">
        <v>30.0001</v>
      </c>
      <c r="EH62">
        <v>30.420200000000001</v>
      </c>
      <c r="EI62">
        <v>30.436900000000001</v>
      </c>
      <c r="EJ62">
        <v>19.974599999999999</v>
      </c>
      <c r="EK62">
        <v>35.197200000000002</v>
      </c>
      <c r="EL62">
        <v>24.634</v>
      </c>
      <c r="EM62">
        <v>28.098199999999999</v>
      </c>
      <c r="EN62">
        <v>402.65800000000002</v>
      </c>
      <c r="EO62">
        <v>15.615</v>
      </c>
      <c r="EP62">
        <v>100.249</v>
      </c>
      <c r="EQ62">
        <v>89.952299999999994</v>
      </c>
    </row>
    <row r="63" spans="1:147" x14ac:dyDescent="0.3">
      <c r="A63">
        <v>47</v>
      </c>
      <c r="B63">
        <v>1685090997.8</v>
      </c>
      <c r="C63">
        <v>2820.2999999523199</v>
      </c>
      <c r="D63" t="s">
        <v>393</v>
      </c>
      <c r="E63" t="s">
        <v>394</v>
      </c>
      <c r="F63">
        <v>1685090989.88065</v>
      </c>
      <c r="G63">
        <f t="shared" si="43"/>
        <v>6.3576279459719408E-3</v>
      </c>
      <c r="H63">
        <f t="shared" si="44"/>
        <v>17.737091092198529</v>
      </c>
      <c r="I63">
        <f t="shared" si="45"/>
        <v>399.98496774193598</v>
      </c>
      <c r="J63">
        <f t="shared" si="46"/>
        <v>282.41944027369959</v>
      </c>
      <c r="K63">
        <f t="shared" si="47"/>
        <v>27.138001391578534</v>
      </c>
      <c r="L63">
        <f t="shared" si="48"/>
        <v>38.435005043107189</v>
      </c>
      <c r="M63">
        <f t="shared" si="49"/>
        <v>0.28164810049016675</v>
      </c>
      <c r="N63">
        <f t="shared" si="50"/>
        <v>3.3709484473407607</v>
      </c>
      <c r="O63">
        <f t="shared" si="51"/>
        <v>0.26919735816672846</v>
      </c>
      <c r="P63">
        <f t="shared" si="52"/>
        <v>0.16932112829591217</v>
      </c>
      <c r="Q63">
        <f t="shared" si="53"/>
        <v>161.84633689499933</v>
      </c>
      <c r="R63">
        <f t="shared" si="54"/>
        <v>28.070109351077598</v>
      </c>
      <c r="S63">
        <f t="shared" si="55"/>
        <v>27.981596774193498</v>
      </c>
      <c r="T63">
        <f t="shared" si="56"/>
        <v>3.7907703101356471</v>
      </c>
      <c r="U63">
        <f t="shared" si="57"/>
        <v>40.138880636098712</v>
      </c>
      <c r="V63">
        <f t="shared" si="58"/>
        <v>1.5848665511149775</v>
      </c>
      <c r="W63">
        <f t="shared" si="59"/>
        <v>3.9484572713510984</v>
      </c>
      <c r="X63">
        <f t="shared" si="60"/>
        <v>2.2059037590206696</v>
      </c>
      <c r="Y63">
        <f t="shared" si="61"/>
        <v>-280.37139241736259</v>
      </c>
      <c r="Z63">
        <f t="shared" si="62"/>
        <v>127.3660371894133</v>
      </c>
      <c r="AA63">
        <f t="shared" si="63"/>
        <v>8.2632167723051833</v>
      </c>
      <c r="AB63">
        <f t="shared" si="64"/>
        <v>17.10419843935523</v>
      </c>
      <c r="AC63">
        <v>-3.9744077514648202E-2</v>
      </c>
      <c r="AD63">
        <v>4.4616208782611501E-2</v>
      </c>
      <c r="AE63">
        <v>3.3590382213310201</v>
      </c>
      <c r="AF63">
        <v>0</v>
      </c>
      <c r="AG63">
        <v>0</v>
      </c>
      <c r="AH63">
        <f t="shared" si="65"/>
        <v>1</v>
      </c>
      <c r="AI63">
        <f t="shared" si="66"/>
        <v>0</v>
      </c>
      <c r="AJ63">
        <f t="shared" si="67"/>
        <v>50398.367749377961</v>
      </c>
      <c r="AK63">
        <v>0</v>
      </c>
      <c r="AL63">
        <v>0</v>
      </c>
      <c r="AM63">
        <v>0</v>
      </c>
      <c r="AN63">
        <f t="shared" si="68"/>
        <v>0</v>
      </c>
      <c r="AO63" t="e">
        <f t="shared" si="69"/>
        <v>#DIV/0!</v>
      </c>
      <c r="AP63">
        <v>-1</v>
      </c>
      <c r="AQ63" t="s">
        <v>395</v>
      </c>
      <c r="AR63">
        <v>2.30373846153846</v>
      </c>
      <c r="AS63">
        <v>1.4972000000000001</v>
      </c>
      <c r="AT63">
        <f t="shared" si="70"/>
        <v>-0.5386978770628239</v>
      </c>
      <c r="AU63">
        <v>0.5</v>
      </c>
      <c r="AV63">
        <f t="shared" si="71"/>
        <v>841.19953985795075</v>
      </c>
      <c r="AW63">
        <f t="shared" si="72"/>
        <v>17.737091092198529</v>
      </c>
      <c r="AX63">
        <f t="shared" si="73"/>
        <v>-226.5762031538512</v>
      </c>
      <c r="AY63">
        <f t="shared" si="74"/>
        <v>1</v>
      </c>
      <c r="AZ63">
        <f t="shared" si="75"/>
        <v>2.2274252664668089E-2</v>
      </c>
      <c r="BA63">
        <f t="shared" si="76"/>
        <v>-1</v>
      </c>
      <c r="BB63" t="s">
        <v>252</v>
      </c>
      <c r="BC63">
        <v>0</v>
      </c>
      <c r="BD63">
        <f t="shared" si="77"/>
        <v>1.4972000000000001</v>
      </c>
      <c r="BE63">
        <f t="shared" si="78"/>
        <v>-0.53869787706282379</v>
      </c>
      <c r="BF63" t="e">
        <f t="shared" si="79"/>
        <v>#DIV/0!</v>
      </c>
      <c r="BG63">
        <f t="shared" si="80"/>
        <v>-0.53869787706282379</v>
      </c>
      <c r="BH63" t="e">
        <f t="shared" si="81"/>
        <v>#DIV/0!</v>
      </c>
      <c r="BI63">
        <f t="shared" si="82"/>
        <v>999.99977419354798</v>
      </c>
      <c r="BJ63">
        <f t="shared" si="83"/>
        <v>841.19953985795075</v>
      </c>
      <c r="BK63">
        <f t="shared" si="84"/>
        <v>0.84119972980627722</v>
      </c>
      <c r="BL63">
        <f t="shared" si="85"/>
        <v>0.19239945961255461</v>
      </c>
      <c r="BM63">
        <v>0.68530088305721104</v>
      </c>
      <c r="BN63">
        <v>0.5</v>
      </c>
      <c r="BO63" t="s">
        <v>253</v>
      </c>
      <c r="BP63">
        <v>1685090989.88065</v>
      </c>
      <c r="BQ63">
        <v>399.98496774193598</v>
      </c>
      <c r="BR63">
        <v>402.76448387096798</v>
      </c>
      <c r="BS63">
        <v>16.4933709677419</v>
      </c>
      <c r="BT63">
        <v>15.6363870967742</v>
      </c>
      <c r="BU63">
        <v>500.01270967741902</v>
      </c>
      <c r="BV63">
        <v>95.891174193548395</v>
      </c>
      <c r="BW63">
        <v>0.199949580645161</v>
      </c>
      <c r="BX63">
        <v>28.682432258064502</v>
      </c>
      <c r="BY63">
        <v>27.981596774193498</v>
      </c>
      <c r="BZ63">
        <v>999.9</v>
      </c>
      <c r="CA63">
        <v>9995.1612903225796</v>
      </c>
      <c r="CB63">
        <v>0</v>
      </c>
      <c r="CC63">
        <v>75.402951612903195</v>
      </c>
      <c r="CD63">
        <v>999.99977419354798</v>
      </c>
      <c r="CE63">
        <v>0.96000712903225804</v>
      </c>
      <c r="CF63">
        <v>3.9992806451612899E-2</v>
      </c>
      <c r="CG63">
        <v>0</v>
      </c>
      <c r="CH63">
        <v>2.3067000000000002</v>
      </c>
      <c r="CI63">
        <v>0</v>
      </c>
      <c r="CJ63">
        <v>1149.02451612903</v>
      </c>
      <c r="CK63">
        <v>8120.8780645161296</v>
      </c>
      <c r="CL63">
        <v>38.936999999999998</v>
      </c>
      <c r="CM63">
        <v>41.75</v>
      </c>
      <c r="CN63">
        <v>40.125</v>
      </c>
      <c r="CO63">
        <v>40.436999999999998</v>
      </c>
      <c r="CP63">
        <v>39.045999999999999</v>
      </c>
      <c r="CQ63">
        <v>960.00838709677498</v>
      </c>
      <c r="CR63">
        <v>39.990967741935499</v>
      </c>
      <c r="CS63">
        <v>0</v>
      </c>
      <c r="CT63">
        <v>59</v>
      </c>
      <c r="CU63">
        <v>2.30373846153846</v>
      </c>
      <c r="CV63">
        <v>-0.57538461349400705</v>
      </c>
      <c r="CW63">
        <v>22.166837596914799</v>
      </c>
      <c r="CX63">
        <v>1149.1330769230799</v>
      </c>
      <c r="CY63">
        <v>15</v>
      </c>
      <c r="CZ63">
        <v>1685088038</v>
      </c>
      <c r="DA63" t="s">
        <v>254</v>
      </c>
      <c r="DB63">
        <v>1</v>
      </c>
      <c r="DC63">
        <v>-3.2389999999999999</v>
      </c>
      <c r="DD63">
        <v>0.48899999999999999</v>
      </c>
      <c r="DE63">
        <v>403</v>
      </c>
      <c r="DF63">
        <v>16</v>
      </c>
      <c r="DG63">
        <v>1.65</v>
      </c>
      <c r="DH63">
        <v>0.54</v>
      </c>
      <c r="DI63">
        <v>-2.7792109615384599</v>
      </c>
      <c r="DJ63">
        <v>6.7296500150005295E-2</v>
      </c>
      <c r="DK63">
        <v>9.8443119935000906E-2</v>
      </c>
      <c r="DL63">
        <v>1</v>
      </c>
      <c r="DM63">
        <v>2.2989348837209298</v>
      </c>
      <c r="DN63">
        <v>-0.13899829645443601</v>
      </c>
      <c r="DO63">
        <v>0.17149033586401899</v>
      </c>
      <c r="DP63">
        <v>1</v>
      </c>
      <c r="DQ63">
        <v>0.84792469230769196</v>
      </c>
      <c r="DR63">
        <v>9.7456523933829101E-2</v>
      </c>
      <c r="DS63">
        <v>1.2591133114125699E-2</v>
      </c>
      <c r="DT63">
        <v>1</v>
      </c>
      <c r="DU63">
        <v>3</v>
      </c>
      <c r="DV63">
        <v>3</v>
      </c>
      <c r="DW63" t="s">
        <v>255</v>
      </c>
      <c r="DX63">
        <v>100</v>
      </c>
      <c r="DY63">
        <v>100</v>
      </c>
      <c r="DZ63">
        <v>-3.2389999999999999</v>
      </c>
      <c r="EA63">
        <v>0.48899999999999999</v>
      </c>
      <c r="EB63">
        <v>2</v>
      </c>
      <c r="EC63">
        <v>516.29999999999995</v>
      </c>
      <c r="ED63">
        <v>429.69</v>
      </c>
      <c r="EE63">
        <v>28.007300000000001</v>
      </c>
      <c r="EF63">
        <v>30.289400000000001</v>
      </c>
      <c r="EG63">
        <v>29.9999</v>
      </c>
      <c r="EH63">
        <v>30.420200000000001</v>
      </c>
      <c r="EI63">
        <v>30.444099999999999</v>
      </c>
      <c r="EJ63">
        <v>19.983799999999999</v>
      </c>
      <c r="EK63">
        <v>34.642099999999999</v>
      </c>
      <c r="EL63">
        <v>23.1173</v>
      </c>
      <c r="EM63">
        <v>28.005800000000001</v>
      </c>
      <c r="EN63">
        <v>402.87700000000001</v>
      </c>
      <c r="EO63">
        <v>15.669</v>
      </c>
      <c r="EP63">
        <v>100.254</v>
      </c>
      <c r="EQ63">
        <v>89.962199999999996</v>
      </c>
    </row>
    <row r="64" spans="1:147" x14ac:dyDescent="0.3">
      <c r="A64">
        <v>48</v>
      </c>
      <c r="B64">
        <v>1685091057.9000001</v>
      </c>
      <c r="C64">
        <v>2880.4000000953702</v>
      </c>
      <c r="D64" t="s">
        <v>396</v>
      </c>
      <c r="E64" t="s">
        <v>397</v>
      </c>
      <c r="F64">
        <v>1685091049.9000001</v>
      </c>
      <c r="G64">
        <f t="shared" si="43"/>
        <v>6.7226045124322877E-3</v>
      </c>
      <c r="H64">
        <f t="shared" si="44"/>
        <v>18.120022058538733</v>
      </c>
      <c r="I64">
        <f t="shared" si="45"/>
        <v>400.005516129032</v>
      </c>
      <c r="J64">
        <f t="shared" si="46"/>
        <v>286.21522181421642</v>
      </c>
      <c r="K64">
        <f t="shared" si="47"/>
        <v>27.502592097813178</v>
      </c>
      <c r="L64">
        <f t="shared" si="48"/>
        <v>38.436769635239443</v>
      </c>
      <c r="M64">
        <f t="shared" si="49"/>
        <v>0.2993082949230389</v>
      </c>
      <c r="N64">
        <f t="shared" si="50"/>
        <v>3.3712350823304487</v>
      </c>
      <c r="O64">
        <f t="shared" si="51"/>
        <v>0.28529009857931831</v>
      </c>
      <c r="P64">
        <f t="shared" si="52"/>
        <v>0.17951106899097036</v>
      </c>
      <c r="Q64">
        <f t="shared" si="53"/>
        <v>161.84778968211648</v>
      </c>
      <c r="R64">
        <f t="shared" si="54"/>
        <v>28.043769927974534</v>
      </c>
      <c r="S64">
        <f t="shared" si="55"/>
        <v>27.9724516129032</v>
      </c>
      <c r="T64">
        <f t="shared" si="56"/>
        <v>3.7887495245849494</v>
      </c>
      <c r="U64">
        <f t="shared" si="57"/>
        <v>40.08130868019861</v>
      </c>
      <c r="V64">
        <f t="shared" si="58"/>
        <v>1.5878078766757941</v>
      </c>
      <c r="W64">
        <f t="shared" si="59"/>
        <v>3.9614671500489691</v>
      </c>
      <c r="X64">
        <f t="shared" si="60"/>
        <v>2.200941647909155</v>
      </c>
      <c r="Y64">
        <f t="shared" si="61"/>
        <v>-296.46685899826389</v>
      </c>
      <c r="Z64">
        <f t="shared" si="62"/>
        <v>139.3489173299289</v>
      </c>
      <c r="AA64">
        <f t="shared" si="63"/>
        <v>9.0420136021665947</v>
      </c>
      <c r="AB64">
        <f t="shared" si="64"/>
        <v>13.771861615948097</v>
      </c>
      <c r="AC64">
        <v>-3.9748323559630497E-2</v>
      </c>
      <c r="AD64">
        <v>4.4620975340078001E-2</v>
      </c>
      <c r="AE64">
        <v>3.3593235838957698</v>
      </c>
      <c r="AF64">
        <v>0</v>
      </c>
      <c r="AG64">
        <v>0</v>
      </c>
      <c r="AH64">
        <f t="shared" si="65"/>
        <v>1</v>
      </c>
      <c r="AI64">
        <f t="shared" si="66"/>
        <v>0</v>
      </c>
      <c r="AJ64">
        <f t="shared" si="67"/>
        <v>50394.044263927637</v>
      </c>
      <c r="AK64">
        <v>0</v>
      </c>
      <c r="AL64">
        <v>0</v>
      </c>
      <c r="AM64">
        <v>0</v>
      </c>
      <c r="AN64">
        <f t="shared" si="68"/>
        <v>0</v>
      </c>
      <c r="AO64" t="e">
        <f t="shared" si="69"/>
        <v>#DIV/0!</v>
      </c>
      <c r="AP64">
        <v>-1</v>
      </c>
      <c r="AQ64" t="s">
        <v>398</v>
      </c>
      <c r="AR64">
        <v>2.2775346153846199</v>
      </c>
      <c r="AS64">
        <v>1.3464</v>
      </c>
      <c r="AT64">
        <f t="shared" si="70"/>
        <v>-0.69157354083824996</v>
      </c>
      <c r="AU64">
        <v>0.5</v>
      </c>
      <c r="AV64">
        <f t="shared" si="71"/>
        <v>841.20744952261941</v>
      </c>
      <c r="AW64">
        <f t="shared" si="72"/>
        <v>18.120022058538733</v>
      </c>
      <c r="AX64">
        <f t="shared" si="73"/>
        <v>-290.87840722293566</v>
      </c>
      <c r="AY64">
        <f t="shared" si="74"/>
        <v>1</v>
      </c>
      <c r="AZ64">
        <f t="shared" si="75"/>
        <v>2.2729259077994661E-2</v>
      </c>
      <c r="BA64">
        <f t="shared" si="76"/>
        <v>-1</v>
      </c>
      <c r="BB64" t="s">
        <v>252</v>
      </c>
      <c r="BC64">
        <v>0</v>
      </c>
      <c r="BD64">
        <f t="shared" si="77"/>
        <v>1.3464</v>
      </c>
      <c r="BE64">
        <f t="shared" si="78"/>
        <v>-0.69157354083824996</v>
      </c>
      <c r="BF64" t="e">
        <f t="shared" si="79"/>
        <v>#DIV/0!</v>
      </c>
      <c r="BG64">
        <f t="shared" si="80"/>
        <v>-0.69157354083824996</v>
      </c>
      <c r="BH64" t="e">
        <f t="shared" si="81"/>
        <v>#DIV/0!</v>
      </c>
      <c r="BI64">
        <f t="shared" si="82"/>
        <v>1000.00922580645</v>
      </c>
      <c r="BJ64">
        <f t="shared" si="83"/>
        <v>841.20744952261941</v>
      </c>
      <c r="BK64">
        <f t="shared" si="84"/>
        <v>0.84119968877710494</v>
      </c>
      <c r="BL64">
        <f t="shared" si="85"/>
        <v>0.19239937755420999</v>
      </c>
      <c r="BM64">
        <v>0.68530088305721104</v>
      </c>
      <c r="BN64">
        <v>0.5</v>
      </c>
      <c r="BO64" t="s">
        <v>253</v>
      </c>
      <c r="BP64">
        <v>1685091049.9000001</v>
      </c>
      <c r="BQ64">
        <v>400.005516129032</v>
      </c>
      <c r="BR64">
        <v>402.85754838709698</v>
      </c>
      <c r="BS64">
        <v>16.524070967741899</v>
      </c>
      <c r="BT64">
        <v>15.617916129032301</v>
      </c>
      <c r="BU64">
        <v>500.01170967741899</v>
      </c>
      <c r="BV64">
        <v>95.890587096774198</v>
      </c>
      <c r="BW64">
        <v>0.20001187096774201</v>
      </c>
      <c r="BX64">
        <v>28.739158064516101</v>
      </c>
      <c r="BY64">
        <v>27.9724516129032</v>
      </c>
      <c r="BZ64">
        <v>999.9</v>
      </c>
      <c r="CA64">
        <v>9996.2903225806494</v>
      </c>
      <c r="CB64">
        <v>0</v>
      </c>
      <c r="CC64">
        <v>75.416758064516102</v>
      </c>
      <c r="CD64">
        <v>1000.00922580645</v>
      </c>
      <c r="CE64">
        <v>0.96000945161290396</v>
      </c>
      <c r="CF64">
        <v>3.9990522580645199E-2</v>
      </c>
      <c r="CG64">
        <v>0</v>
      </c>
      <c r="CH64">
        <v>2.2798064516129002</v>
      </c>
      <c r="CI64">
        <v>0</v>
      </c>
      <c r="CJ64">
        <v>1165.8922580645201</v>
      </c>
      <c r="CK64">
        <v>8120.9603225806404</v>
      </c>
      <c r="CL64">
        <v>39.052</v>
      </c>
      <c r="CM64">
        <v>41.866870967741903</v>
      </c>
      <c r="CN64">
        <v>40.25</v>
      </c>
      <c r="CO64">
        <v>40.536000000000001</v>
      </c>
      <c r="CP64">
        <v>39.156999999999996</v>
      </c>
      <c r="CQ64">
        <v>960.01935483871</v>
      </c>
      <c r="CR64">
        <v>39.99</v>
      </c>
      <c r="CS64">
        <v>0</v>
      </c>
      <c r="CT64">
        <v>59.399999856948902</v>
      </c>
      <c r="CU64">
        <v>2.2775346153846199</v>
      </c>
      <c r="CV64">
        <v>-0.36821538418676902</v>
      </c>
      <c r="CW64">
        <v>19.495726511183399</v>
      </c>
      <c r="CX64">
        <v>1166.0811538461501</v>
      </c>
      <c r="CY64">
        <v>15</v>
      </c>
      <c r="CZ64">
        <v>1685088038</v>
      </c>
      <c r="DA64" t="s">
        <v>254</v>
      </c>
      <c r="DB64">
        <v>1</v>
      </c>
      <c r="DC64">
        <v>-3.2389999999999999</v>
      </c>
      <c r="DD64">
        <v>0.48899999999999999</v>
      </c>
      <c r="DE64">
        <v>403</v>
      </c>
      <c r="DF64">
        <v>16</v>
      </c>
      <c r="DG64">
        <v>1.65</v>
      </c>
      <c r="DH64">
        <v>0.54</v>
      </c>
      <c r="DI64">
        <v>-2.8495686538461502</v>
      </c>
      <c r="DJ64">
        <v>-3.2784854435242101E-2</v>
      </c>
      <c r="DK64">
        <v>8.6680565939831103E-2</v>
      </c>
      <c r="DL64">
        <v>1</v>
      </c>
      <c r="DM64">
        <v>2.2453976744186002</v>
      </c>
      <c r="DN64">
        <v>9.7377600070118295E-2</v>
      </c>
      <c r="DO64">
        <v>0.203668115220283</v>
      </c>
      <c r="DP64">
        <v>1</v>
      </c>
      <c r="DQ64">
        <v>0.90012907692307698</v>
      </c>
      <c r="DR64">
        <v>5.3419455306070097E-2</v>
      </c>
      <c r="DS64">
        <v>1.2545916660022799E-2</v>
      </c>
      <c r="DT64">
        <v>1</v>
      </c>
      <c r="DU64">
        <v>3</v>
      </c>
      <c r="DV64">
        <v>3</v>
      </c>
      <c r="DW64" t="s">
        <v>255</v>
      </c>
      <c r="DX64">
        <v>100</v>
      </c>
      <c r="DY64">
        <v>100</v>
      </c>
      <c r="DZ64">
        <v>-3.2389999999999999</v>
      </c>
      <c r="EA64">
        <v>0.48899999999999999</v>
      </c>
      <c r="EB64">
        <v>2</v>
      </c>
      <c r="EC64">
        <v>516.00300000000004</v>
      </c>
      <c r="ED64">
        <v>429.41699999999997</v>
      </c>
      <c r="EE64">
        <v>28.062999999999999</v>
      </c>
      <c r="EF64">
        <v>30.265799999999999</v>
      </c>
      <c r="EG64">
        <v>30</v>
      </c>
      <c r="EH64">
        <v>30.414999999999999</v>
      </c>
      <c r="EI64">
        <v>30.4421</v>
      </c>
      <c r="EJ64">
        <v>19.990500000000001</v>
      </c>
      <c r="EK64">
        <v>34.362900000000003</v>
      </c>
      <c r="EL64">
        <v>21.980899999999998</v>
      </c>
      <c r="EM64">
        <v>28.0656</v>
      </c>
      <c r="EN64">
        <v>402.86500000000001</v>
      </c>
      <c r="EO64">
        <v>15.655799999999999</v>
      </c>
      <c r="EP64">
        <v>100.26</v>
      </c>
      <c r="EQ64">
        <v>89.971800000000002</v>
      </c>
    </row>
    <row r="65" spans="1:147" x14ac:dyDescent="0.3">
      <c r="A65">
        <v>49</v>
      </c>
      <c r="B65">
        <v>1685091117.9000001</v>
      </c>
      <c r="C65">
        <v>2940.4000000953702</v>
      </c>
      <c r="D65" t="s">
        <v>399</v>
      </c>
      <c r="E65" t="s">
        <v>400</v>
      </c>
      <c r="F65">
        <v>1685091109.9000001</v>
      </c>
      <c r="G65">
        <f t="shared" si="43"/>
        <v>7.0152160418778678E-3</v>
      </c>
      <c r="H65">
        <f t="shared" si="44"/>
        <v>18.808369558403889</v>
      </c>
      <c r="I65">
        <f t="shared" si="45"/>
        <v>399.99516129032298</v>
      </c>
      <c r="J65">
        <f t="shared" si="46"/>
        <v>286.91395595145406</v>
      </c>
      <c r="K65">
        <f t="shared" si="47"/>
        <v>27.570109940478208</v>
      </c>
      <c r="L65">
        <f t="shared" si="48"/>
        <v>38.436298910114516</v>
      </c>
      <c r="M65">
        <f t="shared" si="49"/>
        <v>0.31343477318961227</v>
      </c>
      <c r="N65">
        <f t="shared" si="50"/>
        <v>3.3738700525841288</v>
      </c>
      <c r="O65">
        <f t="shared" si="51"/>
        <v>0.29810988851394826</v>
      </c>
      <c r="P65">
        <f t="shared" si="52"/>
        <v>0.18763310334475303</v>
      </c>
      <c r="Q65">
        <f t="shared" si="53"/>
        <v>161.84614992946953</v>
      </c>
      <c r="R65">
        <f t="shared" si="54"/>
        <v>28.028485993936275</v>
      </c>
      <c r="S65">
        <f t="shared" si="55"/>
        <v>27.955341935483901</v>
      </c>
      <c r="T65">
        <f t="shared" si="56"/>
        <v>3.7849713619023122</v>
      </c>
      <c r="U65">
        <f t="shared" si="57"/>
        <v>39.940922457482337</v>
      </c>
      <c r="V65">
        <f t="shared" si="58"/>
        <v>1.5869126321328655</v>
      </c>
      <c r="W65">
        <f t="shared" si="59"/>
        <v>3.9731496783083964</v>
      </c>
      <c r="X65">
        <f t="shared" si="60"/>
        <v>2.1980587297694467</v>
      </c>
      <c r="Y65">
        <f t="shared" si="61"/>
        <v>-309.37102744681397</v>
      </c>
      <c r="Z65">
        <f t="shared" si="62"/>
        <v>151.81006560989621</v>
      </c>
      <c r="AA65">
        <f t="shared" si="63"/>
        <v>9.8445477058740671</v>
      </c>
      <c r="AB65">
        <f t="shared" si="64"/>
        <v>14.129735798425855</v>
      </c>
      <c r="AC65">
        <v>-3.9787363425297997E-2</v>
      </c>
      <c r="AD65">
        <v>4.4664801009370002E-2</v>
      </c>
      <c r="AE65">
        <v>3.3619468549567002</v>
      </c>
      <c r="AF65">
        <v>0</v>
      </c>
      <c r="AG65">
        <v>0</v>
      </c>
      <c r="AH65">
        <f t="shared" si="65"/>
        <v>1</v>
      </c>
      <c r="AI65">
        <f t="shared" si="66"/>
        <v>0</v>
      </c>
      <c r="AJ65">
        <f t="shared" si="67"/>
        <v>50433.053014173536</v>
      </c>
      <c r="AK65">
        <v>0</v>
      </c>
      <c r="AL65">
        <v>0</v>
      </c>
      <c r="AM65">
        <v>0</v>
      </c>
      <c r="AN65">
        <f t="shared" si="68"/>
        <v>0</v>
      </c>
      <c r="AO65" t="e">
        <f t="shared" si="69"/>
        <v>#DIV/0!</v>
      </c>
      <c r="AP65">
        <v>-1</v>
      </c>
      <c r="AQ65" t="s">
        <v>401</v>
      </c>
      <c r="AR65">
        <v>2.31575</v>
      </c>
      <c r="AS65">
        <v>1.5276000000000001</v>
      </c>
      <c r="AT65">
        <f t="shared" si="70"/>
        <v>-0.51594003665881116</v>
      </c>
      <c r="AU65">
        <v>0.5</v>
      </c>
      <c r="AV65">
        <f t="shared" si="71"/>
        <v>841.19873396134597</v>
      </c>
      <c r="AW65">
        <f t="shared" si="72"/>
        <v>18.808369558403889</v>
      </c>
      <c r="AX65">
        <f t="shared" si="73"/>
        <v>-217.00405281868117</v>
      </c>
      <c r="AY65">
        <f t="shared" si="74"/>
        <v>1</v>
      </c>
      <c r="AZ65">
        <f t="shared" si="75"/>
        <v>2.3547788125075929E-2</v>
      </c>
      <c r="BA65">
        <f t="shared" si="76"/>
        <v>-1</v>
      </c>
      <c r="BB65" t="s">
        <v>252</v>
      </c>
      <c r="BC65">
        <v>0</v>
      </c>
      <c r="BD65">
        <f t="shared" si="77"/>
        <v>1.5276000000000001</v>
      </c>
      <c r="BE65">
        <f t="shared" si="78"/>
        <v>-0.51594003665881116</v>
      </c>
      <c r="BF65" t="e">
        <f t="shared" si="79"/>
        <v>#DIV/0!</v>
      </c>
      <c r="BG65">
        <f t="shared" si="80"/>
        <v>-0.51594003665881116</v>
      </c>
      <c r="BH65" t="e">
        <f t="shared" si="81"/>
        <v>#DIV/0!</v>
      </c>
      <c r="BI65">
        <f t="shared" si="82"/>
        <v>999.99883870967699</v>
      </c>
      <c r="BJ65">
        <f t="shared" si="83"/>
        <v>841.19873396134597</v>
      </c>
      <c r="BK65">
        <f t="shared" si="84"/>
        <v>0.84119971083842993</v>
      </c>
      <c r="BL65">
        <f t="shared" si="85"/>
        <v>0.19239942167685972</v>
      </c>
      <c r="BM65">
        <v>0.68530088305721104</v>
      </c>
      <c r="BN65">
        <v>0.5</v>
      </c>
      <c r="BO65" t="s">
        <v>253</v>
      </c>
      <c r="BP65">
        <v>1685091109.9000001</v>
      </c>
      <c r="BQ65">
        <v>399.99516129032298</v>
      </c>
      <c r="BR65">
        <v>402.95758064516099</v>
      </c>
      <c r="BS65">
        <v>16.5145290322581</v>
      </c>
      <c r="BT65">
        <v>15.5689193548387</v>
      </c>
      <c r="BU65">
        <v>500.00964516129</v>
      </c>
      <c r="BV65">
        <v>95.891935483870995</v>
      </c>
      <c r="BW65">
        <v>0.199974193548387</v>
      </c>
      <c r="BX65">
        <v>28.7899580645161</v>
      </c>
      <c r="BY65">
        <v>27.955341935483901</v>
      </c>
      <c r="BZ65">
        <v>999.9</v>
      </c>
      <c r="CA65">
        <v>10005.967741935499</v>
      </c>
      <c r="CB65">
        <v>0</v>
      </c>
      <c r="CC65">
        <v>75.402951612903195</v>
      </c>
      <c r="CD65">
        <v>999.99883870967699</v>
      </c>
      <c r="CE65">
        <v>0.96000945161290396</v>
      </c>
      <c r="CF65">
        <v>3.9990522580645199E-2</v>
      </c>
      <c r="CG65">
        <v>0</v>
      </c>
      <c r="CH65">
        <v>2.3183580645161301</v>
      </c>
      <c r="CI65">
        <v>0</v>
      </c>
      <c r="CJ65">
        <v>1177.1474193548399</v>
      </c>
      <c r="CK65">
        <v>8120.8751612903197</v>
      </c>
      <c r="CL65">
        <v>39.179000000000002</v>
      </c>
      <c r="CM65">
        <v>41.936999999999998</v>
      </c>
      <c r="CN65">
        <v>40.366870967741903</v>
      </c>
      <c r="CO65">
        <v>40.620935483871001</v>
      </c>
      <c r="CP65">
        <v>39.25</v>
      </c>
      <c r="CQ65">
        <v>960.00870967741901</v>
      </c>
      <c r="CR65">
        <v>39.990322580645199</v>
      </c>
      <c r="CS65">
        <v>0</v>
      </c>
      <c r="CT65">
        <v>59.399999856948902</v>
      </c>
      <c r="CU65">
        <v>2.31575</v>
      </c>
      <c r="CV65">
        <v>-3.1401707190571303E-2</v>
      </c>
      <c r="CW65">
        <v>15.0068376228667</v>
      </c>
      <c r="CX65">
        <v>1177.2580769230799</v>
      </c>
      <c r="CY65">
        <v>15</v>
      </c>
      <c r="CZ65">
        <v>1685088038</v>
      </c>
      <c r="DA65" t="s">
        <v>254</v>
      </c>
      <c r="DB65">
        <v>1</v>
      </c>
      <c r="DC65">
        <v>-3.2389999999999999</v>
      </c>
      <c r="DD65">
        <v>0.48899999999999999</v>
      </c>
      <c r="DE65">
        <v>403</v>
      </c>
      <c r="DF65">
        <v>16</v>
      </c>
      <c r="DG65">
        <v>1.65</v>
      </c>
      <c r="DH65">
        <v>0.54</v>
      </c>
      <c r="DI65">
        <v>-2.9588819230769201</v>
      </c>
      <c r="DJ65">
        <v>-0.138039136002756</v>
      </c>
      <c r="DK65">
        <v>0.130586653429798</v>
      </c>
      <c r="DL65">
        <v>1</v>
      </c>
      <c r="DM65">
        <v>2.31858372093023</v>
      </c>
      <c r="DN65">
        <v>2.0093108200913298E-2</v>
      </c>
      <c r="DO65">
        <v>0.19198307450862101</v>
      </c>
      <c r="DP65">
        <v>1</v>
      </c>
      <c r="DQ65">
        <v>0.95057674999999997</v>
      </c>
      <c r="DR65">
        <v>-8.4181926065052204E-2</v>
      </c>
      <c r="DS65">
        <v>1.7628245446829199E-2</v>
      </c>
      <c r="DT65">
        <v>1</v>
      </c>
      <c r="DU65">
        <v>3</v>
      </c>
      <c r="DV65">
        <v>3</v>
      </c>
      <c r="DW65" t="s">
        <v>255</v>
      </c>
      <c r="DX65">
        <v>100</v>
      </c>
      <c r="DY65">
        <v>100</v>
      </c>
      <c r="DZ65">
        <v>-3.2389999999999999</v>
      </c>
      <c r="EA65">
        <v>0.48899999999999999</v>
      </c>
      <c r="EB65">
        <v>2</v>
      </c>
      <c r="EC65">
        <v>516.02599999999995</v>
      </c>
      <c r="ED65">
        <v>429.36</v>
      </c>
      <c r="EE65">
        <v>28.236699999999999</v>
      </c>
      <c r="EF65">
        <v>30.238499999999998</v>
      </c>
      <c r="EG65">
        <v>29.9999</v>
      </c>
      <c r="EH65">
        <v>30.401900000000001</v>
      </c>
      <c r="EI65">
        <v>30.433700000000002</v>
      </c>
      <c r="EJ65">
        <v>19.993200000000002</v>
      </c>
      <c r="EK65">
        <v>34.079599999999999</v>
      </c>
      <c r="EL65">
        <v>20.479399999999998</v>
      </c>
      <c r="EM65">
        <v>28.243500000000001</v>
      </c>
      <c r="EN65">
        <v>402.87299999999999</v>
      </c>
      <c r="EO65">
        <v>15.609299999999999</v>
      </c>
      <c r="EP65">
        <v>100.27200000000001</v>
      </c>
      <c r="EQ65">
        <v>89.985299999999995</v>
      </c>
    </row>
    <row r="66" spans="1:147" x14ac:dyDescent="0.3">
      <c r="A66">
        <v>50</v>
      </c>
      <c r="B66">
        <v>1685091177.9000001</v>
      </c>
      <c r="C66">
        <v>3000.4000000953702</v>
      </c>
      <c r="D66" t="s">
        <v>402</v>
      </c>
      <c r="E66" t="s">
        <v>403</v>
      </c>
      <c r="F66">
        <v>1685091169.9000001</v>
      </c>
      <c r="G66">
        <f t="shared" si="43"/>
        <v>7.2612512328235814E-3</v>
      </c>
      <c r="H66">
        <f t="shared" si="44"/>
        <v>18.90063135194244</v>
      </c>
      <c r="I66">
        <f t="shared" si="45"/>
        <v>399.99896774193599</v>
      </c>
      <c r="J66">
        <f t="shared" si="46"/>
        <v>290.21989889401908</v>
      </c>
      <c r="K66">
        <f t="shared" si="47"/>
        <v>27.888325458882118</v>
      </c>
      <c r="L66">
        <f t="shared" si="48"/>
        <v>38.437410522555631</v>
      </c>
      <c r="M66">
        <f t="shared" si="49"/>
        <v>0.32631036445504297</v>
      </c>
      <c r="N66">
        <f t="shared" si="50"/>
        <v>3.3709336990702909</v>
      </c>
      <c r="O66">
        <f t="shared" si="51"/>
        <v>0.30972266886733657</v>
      </c>
      <c r="P66">
        <f t="shared" si="52"/>
        <v>0.19499671362431889</v>
      </c>
      <c r="Q66">
        <f t="shared" si="53"/>
        <v>161.84750166785557</v>
      </c>
      <c r="R66">
        <f t="shared" si="54"/>
        <v>28.040550716811762</v>
      </c>
      <c r="S66">
        <f t="shared" si="55"/>
        <v>27.971693548387101</v>
      </c>
      <c r="T66">
        <f t="shared" si="56"/>
        <v>3.7885820589781622</v>
      </c>
      <c r="U66">
        <f t="shared" si="57"/>
        <v>40.082202429682503</v>
      </c>
      <c r="V66">
        <f t="shared" si="58"/>
        <v>1.5988773421638922</v>
      </c>
      <c r="W66">
        <f t="shared" si="59"/>
        <v>3.9889957268911416</v>
      </c>
      <c r="X66">
        <f t="shared" si="60"/>
        <v>2.18970471681427</v>
      </c>
      <c r="Y66">
        <f t="shared" si="61"/>
        <v>-320.22117936751994</v>
      </c>
      <c r="Z66">
        <f t="shared" si="62"/>
        <v>161.19082586135107</v>
      </c>
      <c r="AA66">
        <f t="shared" si="63"/>
        <v>10.466406413717717</v>
      </c>
      <c r="AB66">
        <f t="shared" si="64"/>
        <v>13.283554575404423</v>
      </c>
      <c r="AC66">
        <v>-3.9743859046303703E-2</v>
      </c>
      <c r="AD66">
        <v>4.4615963532756001E-2</v>
      </c>
      <c r="AE66">
        <v>3.3590235385296099</v>
      </c>
      <c r="AF66">
        <v>0</v>
      </c>
      <c r="AG66">
        <v>0</v>
      </c>
      <c r="AH66">
        <f t="shared" si="65"/>
        <v>1</v>
      </c>
      <c r="AI66">
        <f t="shared" si="66"/>
        <v>0</v>
      </c>
      <c r="AJ66">
        <f t="shared" si="67"/>
        <v>50368.734975400126</v>
      </c>
      <c r="AK66">
        <v>0</v>
      </c>
      <c r="AL66">
        <v>0</v>
      </c>
      <c r="AM66">
        <v>0</v>
      </c>
      <c r="AN66">
        <f t="shared" si="68"/>
        <v>0</v>
      </c>
      <c r="AO66" t="e">
        <f t="shared" si="69"/>
        <v>#DIV/0!</v>
      </c>
      <c r="AP66">
        <v>-1</v>
      </c>
      <c r="AQ66" t="s">
        <v>404</v>
      </c>
      <c r="AR66">
        <v>2.2123269230769198</v>
      </c>
      <c r="AS66">
        <v>1.8480000000000001</v>
      </c>
      <c r="AT66">
        <f t="shared" si="70"/>
        <v>-0.19714660339660162</v>
      </c>
      <c r="AU66">
        <v>0.5</v>
      </c>
      <c r="AV66">
        <f t="shared" si="71"/>
        <v>841.20593225806556</v>
      </c>
      <c r="AW66">
        <f t="shared" si="72"/>
        <v>18.90063135194244</v>
      </c>
      <c r="AX66">
        <f t="shared" si="73"/>
        <v>-82.920446150874682</v>
      </c>
      <c r="AY66">
        <f t="shared" si="74"/>
        <v>1</v>
      </c>
      <c r="AZ66">
        <f t="shared" si="75"/>
        <v>2.3657264634978008E-2</v>
      </c>
      <c r="BA66">
        <f t="shared" si="76"/>
        <v>-1</v>
      </c>
      <c r="BB66" t="s">
        <v>252</v>
      </c>
      <c r="BC66">
        <v>0</v>
      </c>
      <c r="BD66">
        <f t="shared" si="77"/>
        <v>1.8480000000000001</v>
      </c>
      <c r="BE66">
        <f t="shared" si="78"/>
        <v>-0.19714660339660156</v>
      </c>
      <c r="BF66" t="e">
        <f t="shared" si="79"/>
        <v>#DIV/0!</v>
      </c>
      <c r="BG66">
        <f t="shared" si="80"/>
        <v>-0.19714660339660156</v>
      </c>
      <c r="BH66" t="e">
        <f t="shared" si="81"/>
        <v>#DIV/0!</v>
      </c>
      <c r="BI66">
        <f t="shared" si="82"/>
        <v>1000.00741935484</v>
      </c>
      <c r="BJ66">
        <f t="shared" si="83"/>
        <v>841.20593225806556</v>
      </c>
      <c r="BK66">
        <f t="shared" si="84"/>
        <v>0.841199691099066</v>
      </c>
      <c r="BL66">
        <f t="shared" si="85"/>
        <v>0.19239938219813207</v>
      </c>
      <c r="BM66">
        <v>0.68530088305721104</v>
      </c>
      <c r="BN66">
        <v>0.5</v>
      </c>
      <c r="BO66" t="s">
        <v>253</v>
      </c>
      <c r="BP66">
        <v>1685091169.9000001</v>
      </c>
      <c r="BQ66">
        <v>399.99896774193599</v>
      </c>
      <c r="BR66">
        <v>402.98754838709698</v>
      </c>
      <c r="BS66">
        <v>16.638719354838699</v>
      </c>
      <c r="BT66">
        <v>15.6600612903226</v>
      </c>
      <c r="BU66">
        <v>500.00561290322599</v>
      </c>
      <c r="BV66">
        <v>95.893741935483902</v>
      </c>
      <c r="BW66">
        <v>0.20003235483871001</v>
      </c>
      <c r="BX66">
        <v>28.8586548387097</v>
      </c>
      <c r="BY66">
        <v>27.971693548387101</v>
      </c>
      <c r="BZ66">
        <v>999.9</v>
      </c>
      <c r="CA66">
        <v>9994.8387096774204</v>
      </c>
      <c r="CB66">
        <v>0</v>
      </c>
      <c r="CC66">
        <v>75.399500000000003</v>
      </c>
      <c r="CD66">
        <v>1000.00741935484</v>
      </c>
      <c r="CE66">
        <v>0.96001099999999995</v>
      </c>
      <c r="CF66">
        <v>3.9988999999999997E-2</v>
      </c>
      <c r="CG66">
        <v>0</v>
      </c>
      <c r="CH66">
        <v>2.2168806451612899</v>
      </c>
      <c r="CI66">
        <v>0</v>
      </c>
      <c r="CJ66">
        <v>1183.43677419355</v>
      </c>
      <c r="CK66">
        <v>8120.9525806451602</v>
      </c>
      <c r="CL66">
        <v>39.25</v>
      </c>
      <c r="CM66">
        <v>42.026000000000003</v>
      </c>
      <c r="CN66">
        <v>40.441064516129003</v>
      </c>
      <c r="CO66">
        <v>40.686999999999998</v>
      </c>
      <c r="CP66">
        <v>39.375</v>
      </c>
      <c r="CQ66">
        <v>960.01741935483903</v>
      </c>
      <c r="CR66">
        <v>39.99</v>
      </c>
      <c r="CS66">
        <v>0</v>
      </c>
      <c r="CT66">
        <v>59.199999809265101</v>
      </c>
      <c r="CU66">
        <v>2.2123269230769198</v>
      </c>
      <c r="CV66">
        <v>0.72223249288789904</v>
      </c>
      <c r="CW66">
        <v>9.6109401627431996</v>
      </c>
      <c r="CX66">
        <v>1183.5207692307699</v>
      </c>
      <c r="CY66">
        <v>15</v>
      </c>
      <c r="CZ66">
        <v>1685088038</v>
      </c>
      <c r="DA66" t="s">
        <v>254</v>
      </c>
      <c r="DB66">
        <v>1</v>
      </c>
      <c r="DC66">
        <v>-3.2389999999999999</v>
      </c>
      <c r="DD66">
        <v>0.48899999999999999</v>
      </c>
      <c r="DE66">
        <v>403</v>
      </c>
      <c r="DF66">
        <v>16</v>
      </c>
      <c r="DG66">
        <v>1.65</v>
      </c>
      <c r="DH66">
        <v>0.54</v>
      </c>
      <c r="DI66">
        <v>-2.9801988461538498</v>
      </c>
      <c r="DJ66">
        <v>-0.124477486553417</v>
      </c>
      <c r="DK66">
        <v>0.106031533456468</v>
      </c>
      <c r="DL66">
        <v>1</v>
      </c>
      <c r="DM66">
        <v>2.2041604651162801</v>
      </c>
      <c r="DN66">
        <v>-3.37816972690482E-2</v>
      </c>
      <c r="DO66">
        <v>0.191004451597381</v>
      </c>
      <c r="DP66">
        <v>1</v>
      </c>
      <c r="DQ66">
        <v>0.96907526923076903</v>
      </c>
      <c r="DR66">
        <v>9.6086529497141193E-2</v>
      </c>
      <c r="DS66">
        <v>1.3106630942323999E-2</v>
      </c>
      <c r="DT66">
        <v>1</v>
      </c>
      <c r="DU66">
        <v>3</v>
      </c>
      <c r="DV66">
        <v>3</v>
      </c>
      <c r="DW66" t="s">
        <v>255</v>
      </c>
      <c r="DX66">
        <v>100</v>
      </c>
      <c r="DY66">
        <v>100</v>
      </c>
      <c r="DZ66">
        <v>-3.2389999999999999</v>
      </c>
      <c r="EA66">
        <v>0.48899999999999999</v>
      </c>
      <c r="EB66">
        <v>2</v>
      </c>
      <c r="EC66">
        <v>516.40899999999999</v>
      </c>
      <c r="ED66">
        <v>429.11799999999999</v>
      </c>
      <c r="EE66">
        <v>28.393799999999999</v>
      </c>
      <c r="EF66">
        <v>30.209700000000002</v>
      </c>
      <c r="EG66">
        <v>29.9999</v>
      </c>
      <c r="EH66">
        <v>30.386199999999999</v>
      </c>
      <c r="EI66">
        <v>30.418600000000001</v>
      </c>
      <c r="EJ66">
        <v>20.002400000000002</v>
      </c>
      <c r="EK66">
        <v>33.502699999999997</v>
      </c>
      <c r="EL66">
        <v>19.354700000000001</v>
      </c>
      <c r="EM66">
        <v>28.395299999999999</v>
      </c>
      <c r="EN66">
        <v>403.077</v>
      </c>
      <c r="EO66">
        <v>15.703099999999999</v>
      </c>
      <c r="EP66">
        <v>100.28</v>
      </c>
      <c r="EQ66">
        <v>89.996099999999998</v>
      </c>
    </row>
    <row r="67" spans="1:147" x14ac:dyDescent="0.3">
      <c r="A67">
        <v>51</v>
      </c>
      <c r="B67">
        <v>1685091237.9000001</v>
      </c>
      <c r="C67">
        <v>3060.4000000953702</v>
      </c>
      <c r="D67" t="s">
        <v>405</v>
      </c>
      <c r="E67" t="s">
        <v>406</v>
      </c>
      <c r="F67">
        <v>1685091229.9000001</v>
      </c>
      <c r="G67">
        <f t="shared" si="43"/>
        <v>7.4653558996909041E-3</v>
      </c>
      <c r="H67">
        <f t="shared" si="44"/>
        <v>19.086953932751825</v>
      </c>
      <c r="I67">
        <f t="shared" si="45"/>
        <v>399.97448387096802</v>
      </c>
      <c r="J67">
        <f t="shared" si="46"/>
        <v>291.90861688704933</v>
      </c>
      <c r="K67">
        <f t="shared" si="47"/>
        <v>28.051977300833936</v>
      </c>
      <c r="L67">
        <f t="shared" si="48"/>
        <v>38.436943938529375</v>
      </c>
      <c r="M67">
        <f t="shared" si="49"/>
        <v>0.33599264137665619</v>
      </c>
      <c r="N67">
        <f t="shared" si="50"/>
        <v>3.3705453339175109</v>
      </c>
      <c r="O67">
        <f t="shared" si="51"/>
        <v>0.31843249767391035</v>
      </c>
      <c r="P67">
        <f t="shared" si="52"/>
        <v>0.20052150907230143</v>
      </c>
      <c r="Q67">
        <f t="shared" si="53"/>
        <v>161.84603853652371</v>
      </c>
      <c r="R67">
        <f t="shared" si="54"/>
        <v>28.046313274270695</v>
      </c>
      <c r="S67">
        <f t="shared" si="55"/>
        <v>27.9749709677419</v>
      </c>
      <c r="T67">
        <f t="shared" si="56"/>
        <v>3.7893061268941963</v>
      </c>
      <c r="U67">
        <f t="shared" si="57"/>
        <v>39.977315079409735</v>
      </c>
      <c r="V67">
        <f t="shared" si="58"/>
        <v>1.599533946449422</v>
      </c>
      <c r="W67">
        <f t="shared" si="59"/>
        <v>4.0011039842774734</v>
      </c>
      <c r="X67">
        <f t="shared" si="60"/>
        <v>2.1897721804447743</v>
      </c>
      <c r="Y67">
        <f t="shared" si="61"/>
        <v>-329.22219517636887</v>
      </c>
      <c r="Z67">
        <f t="shared" si="62"/>
        <v>170.08614913172892</v>
      </c>
      <c r="AA67">
        <f t="shared" si="63"/>
        <v>11.048327762103725</v>
      </c>
      <c r="AB67">
        <f t="shared" si="64"/>
        <v>13.758320253987478</v>
      </c>
      <c r="AC67">
        <v>-3.9738106276066699E-2</v>
      </c>
      <c r="AD67">
        <v>4.46095055441946E-2</v>
      </c>
      <c r="AE67">
        <v>3.3586368973266101</v>
      </c>
      <c r="AF67">
        <v>0</v>
      </c>
      <c r="AG67">
        <v>0</v>
      </c>
      <c r="AH67">
        <f t="shared" si="65"/>
        <v>1</v>
      </c>
      <c r="AI67">
        <f t="shared" si="66"/>
        <v>0</v>
      </c>
      <c r="AJ67">
        <f t="shared" si="67"/>
        <v>50353.111947090016</v>
      </c>
      <c r="AK67">
        <v>0</v>
      </c>
      <c r="AL67">
        <v>0</v>
      </c>
      <c r="AM67">
        <v>0</v>
      </c>
      <c r="AN67">
        <f t="shared" si="68"/>
        <v>0</v>
      </c>
      <c r="AO67" t="e">
        <f t="shared" si="69"/>
        <v>#DIV/0!</v>
      </c>
      <c r="AP67">
        <v>-1</v>
      </c>
      <c r="AQ67" t="s">
        <v>407</v>
      </c>
      <c r="AR67">
        <v>2.2436192307692302</v>
      </c>
      <c r="AS67">
        <v>1.2272000000000001</v>
      </c>
      <c r="AT67">
        <f t="shared" si="70"/>
        <v>-0.82824252833216261</v>
      </c>
      <c r="AU67">
        <v>0.5</v>
      </c>
      <c r="AV67">
        <f t="shared" si="71"/>
        <v>841.19823623239267</v>
      </c>
      <c r="AW67">
        <f t="shared" si="72"/>
        <v>19.086953932751825</v>
      </c>
      <c r="AX67">
        <f t="shared" si="73"/>
        <v>-348.35807700283635</v>
      </c>
      <c r="AY67">
        <f t="shared" si="74"/>
        <v>1</v>
      </c>
      <c r="AZ67">
        <f t="shared" si="75"/>
        <v>2.3878977710079893E-2</v>
      </c>
      <c r="BA67">
        <f t="shared" si="76"/>
        <v>-1</v>
      </c>
      <c r="BB67" t="s">
        <v>252</v>
      </c>
      <c r="BC67">
        <v>0</v>
      </c>
      <c r="BD67">
        <f t="shared" si="77"/>
        <v>1.2272000000000001</v>
      </c>
      <c r="BE67">
        <f t="shared" si="78"/>
        <v>-0.82824252833216272</v>
      </c>
      <c r="BF67" t="e">
        <f t="shared" si="79"/>
        <v>#DIV/0!</v>
      </c>
      <c r="BG67">
        <f t="shared" si="80"/>
        <v>-0.82824252833216272</v>
      </c>
      <c r="BH67" t="e">
        <f t="shared" si="81"/>
        <v>#DIV/0!</v>
      </c>
      <c r="BI67">
        <f t="shared" si="82"/>
        <v>999.99825806451599</v>
      </c>
      <c r="BJ67">
        <f t="shared" si="83"/>
        <v>841.19823623239267</v>
      </c>
      <c r="BK67">
        <f t="shared" si="84"/>
        <v>0.84119970154800194</v>
      </c>
      <c r="BL67">
        <f t="shared" si="85"/>
        <v>0.19239940309600401</v>
      </c>
      <c r="BM67">
        <v>0.68530088305721104</v>
      </c>
      <c r="BN67">
        <v>0.5</v>
      </c>
      <c r="BO67" t="s">
        <v>253</v>
      </c>
      <c r="BP67">
        <v>1685091229.9000001</v>
      </c>
      <c r="BQ67">
        <v>399.97448387096802</v>
      </c>
      <c r="BR67">
        <v>402.99970967741899</v>
      </c>
      <c r="BS67">
        <v>16.644735483870999</v>
      </c>
      <c r="BT67">
        <v>15.638593548387099</v>
      </c>
      <c r="BU67">
        <v>500.01496774193498</v>
      </c>
      <c r="BV67">
        <v>95.898432258064503</v>
      </c>
      <c r="BW67">
        <v>0.20005774193548401</v>
      </c>
      <c r="BX67">
        <v>28.9109870967742</v>
      </c>
      <c r="BY67">
        <v>27.9749709677419</v>
      </c>
      <c r="BZ67">
        <v>999.9</v>
      </c>
      <c r="CA67">
        <v>9992.9032258064508</v>
      </c>
      <c r="CB67">
        <v>0</v>
      </c>
      <c r="CC67">
        <v>75.453000000000003</v>
      </c>
      <c r="CD67">
        <v>999.99825806451599</v>
      </c>
      <c r="CE67">
        <v>0.96001138709677403</v>
      </c>
      <c r="CF67">
        <v>3.99886225806452E-2</v>
      </c>
      <c r="CG67">
        <v>0</v>
      </c>
      <c r="CH67">
        <v>2.24426774193548</v>
      </c>
      <c r="CI67">
        <v>0</v>
      </c>
      <c r="CJ67">
        <v>1186.25677419355</v>
      </c>
      <c r="CK67">
        <v>8120.8774193548397</v>
      </c>
      <c r="CL67">
        <v>39.366870967741903</v>
      </c>
      <c r="CM67">
        <v>42.108741935483899</v>
      </c>
      <c r="CN67">
        <v>40.558</v>
      </c>
      <c r="CO67">
        <v>40.75</v>
      </c>
      <c r="CP67">
        <v>39.436999999999998</v>
      </c>
      <c r="CQ67">
        <v>960.00870967741901</v>
      </c>
      <c r="CR67">
        <v>39.99</v>
      </c>
      <c r="CS67">
        <v>0</v>
      </c>
      <c r="CT67">
        <v>59</v>
      </c>
      <c r="CU67">
        <v>2.2436192307692302</v>
      </c>
      <c r="CV67">
        <v>-0.45821197413055997</v>
      </c>
      <c r="CW67">
        <v>6.6393162451685104</v>
      </c>
      <c r="CX67">
        <v>1186.2715384615401</v>
      </c>
      <c r="CY67">
        <v>15</v>
      </c>
      <c r="CZ67">
        <v>1685088038</v>
      </c>
      <c r="DA67" t="s">
        <v>254</v>
      </c>
      <c r="DB67">
        <v>1</v>
      </c>
      <c r="DC67">
        <v>-3.2389999999999999</v>
      </c>
      <c r="DD67">
        <v>0.48899999999999999</v>
      </c>
      <c r="DE67">
        <v>403</v>
      </c>
      <c r="DF67">
        <v>16</v>
      </c>
      <c r="DG67">
        <v>1.65</v>
      </c>
      <c r="DH67">
        <v>0.54</v>
      </c>
      <c r="DI67">
        <v>-3.0346175</v>
      </c>
      <c r="DJ67">
        <v>0.114547750362833</v>
      </c>
      <c r="DK67">
        <v>0.107776496757713</v>
      </c>
      <c r="DL67">
        <v>1</v>
      </c>
      <c r="DM67">
        <v>2.2818488372093002</v>
      </c>
      <c r="DN67">
        <v>-0.43395894817518799</v>
      </c>
      <c r="DO67">
        <v>0.230602248291842</v>
      </c>
      <c r="DP67">
        <v>1</v>
      </c>
      <c r="DQ67">
        <v>1.0054597692307701</v>
      </c>
      <c r="DR67">
        <v>-4.7255801246481998E-3</v>
      </c>
      <c r="DS67">
        <v>7.3912263441070804E-3</v>
      </c>
      <c r="DT67">
        <v>1</v>
      </c>
      <c r="DU67">
        <v>3</v>
      </c>
      <c r="DV67">
        <v>3</v>
      </c>
      <c r="DW67" t="s">
        <v>255</v>
      </c>
      <c r="DX67">
        <v>100</v>
      </c>
      <c r="DY67">
        <v>100</v>
      </c>
      <c r="DZ67">
        <v>-3.2389999999999999</v>
      </c>
      <c r="EA67">
        <v>0.48899999999999999</v>
      </c>
      <c r="EB67">
        <v>2</v>
      </c>
      <c r="EC67">
        <v>516.62300000000005</v>
      </c>
      <c r="ED67">
        <v>428.98500000000001</v>
      </c>
      <c r="EE67">
        <v>28.444800000000001</v>
      </c>
      <c r="EF67">
        <v>30.1784</v>
      </c>
      <c r="EG67">
        <v>29.9999</v>
      </c>
      <c r="EH67">
        <v>30.365400000000001</v>
      </c>
      <c r="EI67">
        <v>30.400400000000001</v>
      </c>
      <c r="EJ67">
        <v>20.0151</v>
      </c>
      <c r="EK67">
        <v>32.961300000000001</v>
      </c>
      <c r="EL67">
        <v>18.221499999999999</v>
      </c>
      <c r="EM67">
        <v>28.4453</v>
      </c>
      <c r="EN67">
        <v>403.221</v>
      </c>
      <c r="EO67">
        <v>15.703099999999999</v>
      </c>
      <c r="EP67">
        <v>100.288</v>
      </c>
      <c r="EQ67">
        <v>90.006699999999995</v>
      </c>
    </row>
    <row r="68" spans="1:147" x14ac:dyDescent="0.3">
      <c r="A68">
        <v>52</v>
      </c>
      <c r="B68">
        <v>1685091297.9000001</v>
      </c>
      <c r="C68">
        <v>3120.4000000953702</v>
      </c>
      <c r="D68" t="s">
        <v>408</v>
      </c>
      <c r="E68" t="s">
        <v>409</v>
      </c>
      <c r="F68">
        <v>1685091289.9000001</v>
      </c>
      <c r="G68">
        <f t="shared" si="43"/>
        <v>7.5771234399194757E-3</v>
      </c>
      <c r="H68">
        <f t="shared" si="44"/>
        <v>19.35612999042927</v>
      </c>
      <c r="I68">
        <f t="shared" si="45"/>
        <v>399.98764516129</v>
      </c>
      <c r="J68">
        <f t="shared" si="46"/>
        <v>292.07202615755637</v>
      </c>
      <c r="K68">
        <f t="shared" si="47"/>
        <v>28.068225681960801</v>
      </c>
      <c r="L68">
        <f t="shared" si="48"/>
        <v>38.438955082698818</v>
      </c>
      <c r="M68">
        <f t="shared" si="49"/>
        <v>0.34149247647975772</v>
      </c>
      <c r="N68">
        <f t="shared" si="50"/>
        <v>3.3725488998406652</v>
      </c>
      <c r="O68">
        <f t="shared" si="51"/>
        <v>0.32337955053620893</v>
      </c>
      <c r="P68">
        <f t="shared" si="52"/>
        <v>0.20365949778183046</v>
      </c>
      <c r="Q68">
        <f t="shared" si="53"/>
        <v>161.84544192860025</v>
      </c>
      <c r="R68">
        <f t="shared" si="54"/>
        <v>28.069763173074072</v>
      </c>
      <c r="S68">
        <f t="shared" si="55"/>
        <v>27.986064516129002</v>
      </c>
      <c r="T68">
        <f t="shared" si="56"/>
        <v>3.7917578788056026</v>
      </c>
      <c r="U68">
        <f t="shared" si="57"/>
        <v>39.957597750600939</v>
      </c>
      <c r="V68">
        <f t="shared" si="58"/>
        <v>1.6032304585662003</v>
      </c>
      <c r="W68">
        <f t="shared" si="59"/>
        <v>4.0123294412564841</v>
      </c>
      <c r="X68">
        <f t="shared" si="60"/>
        <v>2.1885274202394021</v>
      </c>
      <c r="Y68">
        <f t="shared" si="61"/>
        <v>-334.15114370044887</v>
      </c>
      <c r="Z68">
        <f t="shared" si="62"/>
        <v>176.96917201977831</v>
      </c>
      <c r="AA68">
        <f t="shared" si="63"/>
        <v>11.492004099687865</v>
      </c>
      <c r="AB68">
        <f t="shared" si="64"/>
        <v>16.15547434761757</v>
      </c>
      <c r="AC68">
        <v>-3.97677875877612E-2</v>
      </c>
      <c r="AD68">
        <v>4.4642825416797302E-2</v>
      </c>
      <c r="AE68">
        <v>3.3606315685627401</v>
      </c>
      <c r="AF68">
        <v>0</v>
      </c>
      <c r="AG68">
        <v>0</v>
      </c>
      <c r="AH68">
        <f t="shared" si="65"/>
        <v>1</v>
      </c>
      <c r="AI68">
        <f t="shared" si="66"/>
        <v>0</v>
      </c>
      <c r="AJ68">
        <f t="shared" si="67"/>
        <v>50381.15390211354</v>
      </c>
      <c r="AK68">
        <v>0</v>
      </c>
      <c r="AL68">
        <v>0</v>
      </c>
      <c r="AM68">
        <v>0</v>
      </c>
      <c r="AN68">
        <f t="shared" si="68"/>
        <v>0</v>
      </c>
      <c r="AO68" t="e">
        <f t="shared" si="69"/>
        <v>#DIV/0!</v>
      </c>
      <c r="AP68">
        <v>-1</v>
      </c>
      <c r="AQ68" t="s">
        <v>410</v>
      </c>
      <c r="AR68">
        <v>2.2428076923076898</v>
      </c>
      <c r="AS68">
        <v>1.5092000000000001</v>
      </c>
      <c r="AT68">
        <f t="shared" si="70"/>
        <v>-0.48609044017207115</v>
      </c>
      <c r="AU68">
        <v>0.5</v>
      </c>
      <c r="AV68">
        <f t="shared" si="71"/>
        <v>841.19502027136377</v>
      </c>
      <c r="AW68">
        <f t="shared" si="72"/>
        <v>19.35612999042927</v>
      </c>
      <c r="AX68">
        <f t="shared" si="73"/>
        <v>-204.44842883713076</v>
      </c>
      <c r="AY68">
        <f t="shared" si="74"/>
        <v>1</v>
      </c>
      <c r="AZ68">
        <f t="shared" si="75"/>
        <v>2.4199061454099575E-2</v>
      </c>
      <c r="BA68">
        <f t="shared" si="76"/>
        <v>-1</v>
      </c>
      <c r="BB68" t="s">
        <v>252</v>
      </c>
      <c r="BC68">
        <v>0</v>
      </c>
      <c r="BD68">
        <f t="shared" si="77"/>
        <v>1.5092000000000001</v>
      </c>
      <c r="BE68">
        <f t="shared" si="78"/>
        <v>-0.48609044017207109</v>
      </c>
      <c r="BF68" t="e">
        <f t="shared" si="79"/>
        <v>#DIV/0!</v>
      </c>
      <c r="BG68">
        <f t="shared" si="80"/>
        <v>-0.48609044017207109</v>
      </c>
      <c r="BH68" t="e">
        <f t="shared" si="81"/>
        <v>#DIV/0!</v>
      </c>
      <c r="BI68">
        <f t="shared" si="82"/>
        <v>999.99441935483901</v>
      </c>
      <c r="BJ68">
        <f t="shared" si="83"/>
        <v>841.19502027136377</v>
      </c>
      <c r="BK68">
        <f t="shared" si="84"/>
        <v>0.84119971470848109</v>
      </c>
      <c r="BL68">
        <f t="shared" si="85"/>
        <v>0.19239942941696209</v>
      </c>
      <c r="BM68">
        <v>0.68530088305721104</v>
      </c>
      <c r="BN68">
        <v>0.5</v>
      </c>
      <c r="BO68" t="s">
        <v>253</v>
      </c>
      <c r="BP68">
        <v>1685091289.9000001</v>
      </c>
      <c r="BQ68">
        <v>399.98764516129</v>
      </c>
      <c r="BR68">
        <v>403.05587096774201</v>
      </c>
      <c r="BS68">
        <v>16.682877419354799</v>
      </c>
      <c r="BT68">
        <v>15.661722580645201</v>
      </c>
      <c r="BU68">
        <v>500.02032258064497</v>
      </c>
      <c r="BV68">
        <v>95.900406451612895</v>
      </c>
      <c r="BW68">
        <v>0.199949516129032</v>
      </c>
      <c r="BX68">
        <v>28.9593806451613</v>
      </c>
      <c r="BY68">
        <v>27.986064516129002</v>
      </c>
      <c r="BZ68">
        <v>999.9</v>
      </c>
      <c r="CA68">
        <v>10000.1612903226</v>
      </c>
      <c r="CB68">
        <v>0</v>
      </c>
      <c r="CC68">
        <v>75.4405741935484</v>
      </c>
      <c r="CD68">
        <v>999.99441935483901</v>
      </c>
      <c r="CE68">
        <v>0.96001138709677403</v>
      </c>
      <c r="CF68">
        <v>3.99886225806452E-2</v>
      </c>
      <c r="CG68">
        <v>0</v>
      </c>
      <c r="CH68">
        <v>2.24102580645161</v>
      </c>
      <c r="CI68">
        <v>0</v>
      </c>
      <c r="CJ68">
        <v>1186.8167741935499</v>
      </c>
      <c r="CK68">
        <v>8120.84741935484</v>
      </c>
      <c r="CL68">
        <v>39.436999999999998</v>
      </c>
      <c r="CM68">
        <v>42.186999999999998</v>
      </c>
      <c r="CN68">
        <v>40.625</v>
      </c>
      <c r="CO68">
        <v>40.811999999999998</v>
      </c>
      <c r="CP68">
        <v>39.503999999999998</v>
      </c>
      <c r="CQ68">
        <v>960.00548387096796</v>
      </c>
      <c r="CR68">
        <v>39.990322580645199</v>
      </c>
      <c r="CS68">
        <v>0</v>
      </c>
      <c r="CT68">
        <v>59.399999856948902</v>
      </c>
      <c r="CU68">
        <v>2.2428076923076898</v>
      </c>
      <c r="CV68">
        <v>0.25862564805824101</v>
      </c>
      <c r="CW68">
        <v>7.3470085339576503</v>
      </c>
      <c r="CX68">
        <v>1186.92153846154</v>
      </c>
      <c r="CY68">
        <v>15</v>
      </c>
      <c r="CZ68">
        <v>1685088038</v>
      </c>
      <c r="DA68" t="s">
        <v>254</v>
      </c>
      <c r="DB68">
        <v>1</v>
      </c>
      <c r="DC68">
        <v>-3.2389999999999999</v>
      </c>
      <c r="DD68">
        <v>0.48899999999999999</v>
      </c>
      <c r="DE68">
        <v>403</v>
      </c>
      <c r="DF68">
        <v>16</v>
      </c>
      <c r="DG68">
        <v>1.65</v>
      </c>
      <c r="DH68">
        <v>0.54</v>
      </c>
      <c r="DI68">
        <v>-3.0472542307692301</v>
      </c>
      <c r="DJ68">
        <v>-0.18364487321779399</v>
      </c>
      <c r="DK68">
        <v>0.102109279589342</v>
      </c>
      <c r="DL68">
        <v>1</v>
      </c>
      <c r="DM68">
        <v>2.3059372093023298</v>
      </c>
      <c r="DN68">
        <v>-0.21163068411491501</v>
      </c>
      <c r="DO68">
        <v>0.19311209664669299</v>
      </c>
      <c r="DP68">
        <v>1</v>
      </c>
      <c r="DQ68">
        <v>1.0119557692307699</v>
      </c>
      <c r="DR68">
        <v>8.8753405617689601E-2</v>
      </c>
      <c r="DS68">
        <v>1.31315987962908E-2</v>
      </c>
      <c r="DT68">
        <v>1</v>
      </c>
      <c r="DU68">
        <v>3</v>
      </c>
      <c r="DV68">
        <v>3</v>
      </c>
      <c r="DW68" t="s">
        <v>255</v>
      </c>
      <c r="DX68">
        <v>100</v>
      </c>
      <c r="DY68">
        <v>100</v>
      </c>
      <c r="DZ68">
        <v>-3.2389999999999999</v>
      </c>
      <c r="EA68">
        <v>0.48899999999999999</v>
      </c>
      <c r="EB68">
        <v>2</v>
      </c>
      <c r="EC68">
        <v>515.81799999999998</v>
      </c>
      <c r="ED68">
        <v>429.35599999999999</v>
      </c>
      <c r="EE68">
        <v>28.475000000000001</v>
      </c>
      <c r="EF68">
        <v>30.149699999999999</v>
      </c>
      <c r="EG68">
        <v>30</v>
      </c>
      <c r="EH68">
        <v>30.3445</v>
      </c>
      <c r="EI68">
        <v>30.382200000000001</v>
      </c>
      <c r="EJ68">
        <v>20.0154</v>
      </c>
      <c r="EK68">
        <v>32.689</v>
      </c>
      <c r="EL68">
        <v>17.086500000000001</v>
      </c>
      <c r="EM68">
        <v>28.474399999999999</v>
      </c>
      <c r="EN68">
        <v>403.108</v>
      </c>
      <c r="EO68">
        <v>15.6957</v>
      </c>
      <c r="EP68">
        <v>100.294</v>
      </c>
      <c r="EQ68">
        <v>90.016999999999996</v>
      </c>
    </row>
    <row r="69" spans="1:147" x14ac:dyDescent="0.3">
      <c r="A69">
        <v>53</v>
      </c>
      <c r="B69">
        <v>1685091357.9000001</v>
      </c>
      <c r="C69">
        <v>3180.4000000953702</v>
      </c>
      <c r="D69" t="s">
        <v>411</v>
      </c>
      <c r="E69" t="s">
        <v>412</v>
      </c>
      <c r="F69">
        <v>1685091349.9000001</v>
      </c>
      <c r="G69">
        <f t="shared" si="43"/>
        <v>7.6149140976046973E-3</v>
      </c>
      <c r="H69">
        <f t="shared" si="44"/>
        <v>18.866142583110431</v>
      </c>
      <c r="I69">
        <f t="shared" si="45"/>
        <v>400.04354838709702</v>
      </c>
      <c r="J69">
        <f t="shared" si="46"/>
        <v>295.38699227653115</v>
      </c>
      <c r="K69">
        <f t="shared" si="47"/>
        <v>28.386902912738844</v>
      </c>
      <c r="L69">
        <f t="shared" si="48"/>
        <v>38.444473405589136</v>
      </c>
      <c r="M69">
        <f t="shared" si="49"/>
        <v>0.34484901737987528</v>
      </c>
      <c r="N69">
        <f t="shared" si="50"/>
        <v>3.3719088029733739</v>
      </c>
      <c r="O69">
        <f t="shared" si="51"/>
        <v>0.32638530851800535</v>
      </c>
      <c r="P69">
        <f t="shared" si="52"/>
        <v>0.20556728882215325</v>
      </c>
      <c r="Q69">
        <f t="shared" si="53"/>
        <v>161.84485602193084</v>
      </c>
      <c r="R69">
        <f t="shared" si="54"/>
        <v>28.093455239276988</v>
      </c>
      <c r="S69">
        <f t="shared" si="55"/>
        <v>27.988083870967699</v>
      </c>
      <c r="T69">
        <f t="shared" si="56"/>
        <v>3.7922043192343557</v>
      </c>
      <c r="U69">
        <f t="shared" si="57"/>
        <v>40.128884553082649</v>
      </c>
      <c r="V69">
        <f t="shared" si="58"/>
        <v>1.6131290314904765</v>
      </c>
      <c r="W69">
        <f t="shared" si="59"/>
        <v>4.0198700996949537</v>
      </c>
      <c r="X69">
        <f t="shared" si="60"/>
        <v>2.1790752877438795</v>
      </c>
      <c r="Y69">
        <f t="shared" si="61"/>
        <v>-335.81771170436713</v>
      </c>
      <c r="Z69">
        <f t="shared" si="62"/>
        <v>182.46599376210943</v>
      </c>
      <c r="AA69">
        <f t="shared" si="63"/>
        <v>11.853239539462427</v>
      </c>
      <c r="AB69">
        <f t="shared" si="64"/>
        <v>20.346377619135581</v>
      </c>
      <c r="AC69">
        <v>-3.9758304250779697E-2</v>
      </c>
      <c r="AD69">
        <v>4.46321795402497E-2</v>
      </c>
      <c r="AE69">
        <v>3.3599943135952701</v>
      </c>
      <c r="AF69">
        <v>0</v>
      </c>
      <c r="AG69">
        <v>0</v>
      </c>
      <c r="AH69">
        <f t="shared" si="65"/>
        <v>1</v>
      </c>
      <c r="AI69">
        <f t="shared" si="66"/>
        <v>0</v>
      </c>
      <c r="AJ69">
        <f t="shared" si="67"/>
        <v>50364.22640859372</v>
      </c>
      <c r="AK69">
        <v>0</v>
      </c>
      <c r="AL69">
        <v>0</v>
      </c>
      <c r="AM69">
        <v>0</v>
      </c>
      <c r="AN69">
        <f t="shared" si="68"/>
        <v>0</v>
      </c>
      <c r="AO69" t="e">
        <f t="shared" si="69"/>
        <v>#DIV/0!</v>
      </c>
      <c r="AP69">
        <v>-1</v>
      </c>
      <c r="AQ69" t="s">
        <v>413</v>
      </c>
      <c r="AR69">
        <v>2.2625307692307701</v>
      </c>
      <c r="AS69">
        <v>2.37622</v>
      </c>
      <c r="AT69">
        <f t="shared" si="70"/>
        <v>4.7844572795965767E-2</v>
      </c>
      <c r="AU69">
        <v>0.5</v>
      </c>
      <c r="AV69">
        <f t="shared" si="71"/>
        <v>841.19202917478594</v>
      </c>
      <c r="AW69">
        <f t="shared" si="72"/>
        <v>18.866142583110431</v>
      </c>
      <c r="AX69">
        <f t="shared" si="73"/>
        <v>20.123236637619602</v>
      </c>
      <c r="AY69">
        <f t="shared" si="74"/>
        <v>1</v>
      </c>
      <c r="AZ69">
        <f t="shared" si="75"/>
        <v>2.3616655762417563E-2</v>
      </c>
      <c r="BA69">
        <f t="shared" si="76"/>
        <v>-1</v>
      </c>
      <c r="BB69" t="s">
        <v>252</v>
      </c>
      <c r="BC69">
        <v>0</v>
      </c>
      <c r="BD69">
        <f t="shared" si="77"/>
        <v>2.37622</v>
      </c>
      <c r="BE69">
        <f t="shared" si="78"/>
        <v>4.7844572795965809E-2</v>
      </c>
      <c r="BF69" t="e">
        <f t="shared" si="79"/>
        <v>#DIV/0!</v>
      </c>
      <c r="BG69">
        <f t="shared" si="80"/>
        <v>4.7844572795965809E-2</v>
      </c>
      <c r="BH69" t="e">
        <f t="shared" si="81"/>
        <v>#DIV/0!</v>
      </c>
      <c r="BI69">
        <f t="shared" si="82"/>
        <v>999.99087096774201</v>
      </c>
      <c r="BJ69">
        <f t="shared" si="83"/>
        <v>841.19202917478594</v>
      </c>
      <c r="BK69">
        <f t="shared" si="84"/>
        <v>0.84119970851406034</v>
      </c>
      <c r="BL69">
        <f t="shared" si="85"/>
        <v>0.19239941702812086</v>
      </c>
      <c r="BM69">
        <v>0.68530088305721104</v>
      </c>
      <c r="BN69">
        <v>0.5</v>
      </c>
      <c r="BO69" t="s">
        <v>253</v>
      </c>
      <c r="BP69">
        <v>1685091349.9000001</v>
      </c>
      <c r="BQ69">
        <v>400.04354838709702</v>
      </c>
      <c r="BR69">
        <v>403.04683870967801</v>
      </c>
      <c r="BS69">
        <v>16.785816129032298</v>
      </c>
      <c r="BT69">
        <v>15.759645161290299</v>
      </c>
      <c r="BU69">
        <v>500.00541935483898</v>
      </c>
      <c r="BV69">
        <v>95.900738709677398</v>
      </c>
      <c r="BW69">
        <v>0.199982225806452</v>
      </c>
      <c r="BX69">
        <v>28.991822580645199</v>
      </c>
      <c r="BY69">
        <v>27.988083870967699</v>
      </c>
      <c r="BZ69">
        <v>999.9</v>
      </c>
      <c r="CA69">
        <v>9997.7419354838694</v>
      </c>
      <c r="CB69">
        <v>0</v>
      </c>
      <c r="CC69">
        <v>75.413306451612897</v>
      </c>
      <c r="CD69">
        <v>999.99087096774201</v>
      </c>
      <c r="CE69">
        <v>0.96001177419354899</v>
      </c>
      <c r="CF69">
        <v>3.9988245161290299E-2</v>
      </c>
      <c r="CG69">
        <v>0</v>
      </c>
      <c r="CH69">
        <v>2.26730967741935</v>
      </c>
      <c r="CI69">
        <v>0</v>
      </c>
      <c r="CJ69">
        <v>1186.14064516129</v>
      </c>
      <c r="CK69">
        <v>8120.8196774193602</v>
      </c>
      <c r="CL69">
        <v>39.5</v>
      </c>
      <c r="CM69">
        <v>42.245935483871001</v>
      </c>
      <c r="CN69">
        <v>40.686999999999998</v>
      </c>
      <c r="CO69">
        <v>40.848580645161299</v>
      </c>
      <c r="CP69">
        <v>39.566064516129003</v>
      </c>
      <c r="CQ69">
        <v>960.00290322580702</v>
      </c>
      <c r="CR69">
        <v>39.99</v>
      </c>
      <c r="CS69">
        <v>0</v>
      </c>
      <c r="CT69">
        <v>59.399999856948902</v>
      </c>
      <c r="CU69">
        <v>2.2625307692307701</v>
      </c>
      <c r="CV69">
        <v>-0.39587008558693998</v>
      </c>
      <c r="CW69">
        <v>4.6584615457603302</v>
      </c>
      <c r="CX69">
        <v>1186.1884615384599</v>
      </c>
      <c r="CY69">
        <v>15</v>
      </c>
      <c r="CZ69">
        <v>1685088038</v>
      </c>
      <c r="DA69" t="s">
        <v>254</v>
      </c>
      <c r="DB69">
        <v>1</v>
      </c>
      <c r="DC69">
        <v>-3.2389999999999999</v>
      </c>
      <c r="DD69">
        <v>0.48899999999999999</v>
      </c>
      <c r="DE69">
        <v>403</v>
      </c>
      <c r="DF69">
        <v>16</v>
      </c>
      <c r="DG69">
        <v>1.65</v>
      </c>
      <c r="DH69">
        <v>0.54</v>
      </c>
      <c r="DI69">
        <v>-3.0352778846153798</v>
      </c>
      <c r="DJ69">
        <v>0.22041678476905799</v>
      </c>
      <c r="DK69">
        <v>0.11129355761534</v>
      </c>
      <c r="DL69">
        <v>1</v>
      </c>
      <c r="DM69">
        <v>2.2551511627907002</v>
      </c>
      <c r="DN69">
        <v>-4.1339486000674303E-2</v>
      </c>
      <c r="DO69">
        <v>0.20820233827082399</v>
      </c>
      <c r="DP69">
        <v>1</v>
      </c>
      <c r="DQ69">
        <v>1.01877630769231</v>
      </c>
      <c r="DR69">
        <v>7.8786910270639901E-2</v>
      </c>
      <c r="DS69">
        <v>1.0747307277314501E-2</v>
      </c>
      <c r="DT69">
        <v>1</v>
      </c>
      <c r="DU69">
        <v>3</v>
      </c>
      <c r="DV69">
        <v>3</v>
      </c>
      <c r="DW69" t="s">
        <v>255</v>
      </c>
      <c r="DX69">
        <v>100</v>
      </c>
      <c r="DY69">
        <v>100</v>
      </c>
      <c r="DZ69">
        <v>-3.2389999999999999</v>
      </c>
      <c r="EA69">
        <v>0.48899999999999999</v>
      </c>
      <c r="EB69">
        <v>2</v>
      </c>
      <c r="EC69">
        <v>516.11800000000005</v>
      </c>
      <c r="ED69">
        <v>429.31099999999998</v>
      </c>
      <c r="EE69">
        <v>28.476600000000001</v>
      </c>
      <c r="EF69">
        <v>30.118400000000001</v>
      </c>
      <c r="EG69">
        <v>29.9999</v>
      </c>
      <c r="EH69">
        <v>30.3184</v>
      </c>
      <c r="EI69">
        <v>30.358799999999999</v>
      </c>
      <c r="EJ69">
        <v>20.022300000000001</v>
      </c>
      <c r="EK69">
        <v>31.845400000000001</v>
      </c>
      <c r="EL69">
        <v>15.9717</v>
      </c>
      <c r="EM69">
        <v>28.4755</v>
      </c>
      <c r="EN69">
        <v>403.18200000000002</v>
      </c>
      <c r="EO69">
        <v>15.7615</v>
      </c>
      <c r="EP69">
        <v>100.30200000000001</v>
      </c>
      <c r="EQ69">
        <v>90.027500000000003</v>
      </c>
    </row>
    <row r="70" spans="1:147" x14ac:dyDescent="0.3">
      <c r="A70">
        <v>54</v>
      </c>
      <c r="B70">
        <v>1685091417.9000001</v>
      </c>
      <c r="C70">
        <v>3240.4000000953702</v>
      </c>
      <c r="D70" t="s">
        <v>414</v>
      </c>
      <c r="E70" t="s">
        <v>415</v>
      </c>
      <c r="F70">
        <v>1685091409.9000001</v>
      </c>
      <c r="G70">
        <f t="shared" si="43"/>
        <v>7.7046109929927156E-3</v>
      </c>
      <c r="H70">
        <f t="shared" si="44"/>
        <v>19.552043368605091</v>
      </c>
      <c r="I70">
        <f t="shared" si="45"/>
        <v>400.004387096774</v>
      </c>
      <c r="J70">
        <f t="shared" si="46"/>
        <v>293.23905407254085</v>
      </c>
      <c r="K70">
        <f t="shared" si="47"/>
        <v>28.180819523700105</v>
      </c>
      <c r="L70">
        <f t="shared" si="48"/>
        <v>38.441166975916886</v>
      </c>
      <c r="M70">
        <f t="shared" si="49"/>
        <v>0.34938810703157142</v>
      </c>
      <c r="N70">
        <f t="shared" si="50"/>
        <v>3.3711175682897765</v>
      </c>
      <c r="O70">
        <f t="shared" si="51"/>
        <v>0.33044528609000096</v>
      </c>
      <c r="P70">
        <f t="shared" si="52"/>
        <v>0.20814461265612949</v>
      </c>
      <c r="Q70">
        <f t="shared" si="53"/>
        <v>161.84492492249626</v>
      </c>
      <c r="R70">
        <f t="shared" si="54"/>
        <v>28.083297295042467</v>
      </c>
      <c r="S70">
        <f t="shared" si="55"/>
        <v>27.9887451612903</v>
      </c>
      <c r="T70">
        <f t="shared" si="56"/>
        <v>3.7923505277449236</v>
      </c>
      <c r="U70">
        <f t="shared" si="57"/>
        <v>40.143381096750439</v>
      </c>
      <c r="V70">
        <f t="shared" si="58"/>
        <v>1.6146892488954887</v>
      </c>
      <c r="W70">
        <f t="shared" si="59"/>
        <v>4.0223050594664436</v>
      </c>
      <c r="X70">
        <f t="shared" si="60"/>
        <v>2.1776612788494347</v>
      </c>
      <c r="Y70">
        <f t="shared" si="61"/>
        <v>-339.77334479097874</v>
      </c>
      <c r="Z70">
        <f t="shared" si="62"/>
        <v>184.20485167085084</v>
      </c>
      <c r="AA70">
        <f t="shared" si="63"/>
        <v>11.969669899188712</v>
      </c>
      <c r="AB70">
        <f t="shared" si="64"/>
        <v>18.24610170155708</v>
      </c>
      <c r="AC70">
        <v>-3.97465827566773E-2</v>
      </c>
      <c r="AD70">
        <v>4.4619021136260401E-2</v>
      </c>
      <c r="AE70">
        <v>3.3592065915267</v>
      </c>
      <c r="AF70">
        <v>0</v>
      </c>
      <c r="AG70">
        <v>0</v>
      </c>
      <c r="AH70">
        <f t="shared" si="65"/>
        <v>1</v>
      </c>
      <c r="AI70">
        <f t="shared" si="66"/>
        <v>0</v>
      </c>
      <c r="AJ70">
        <f t="shared" si="67"/>
        <v>50348.262924722992</v>
      </c>
      <c r="AK70">
        <v>0</v>
      </c>
      <c r="AL70">
        <v>0</v>
      </c>
      <c r="AM70">
        <v>0</v>
      </c>
      <c r="AN70">
        <f t="shared" si="68"/>
        <v>0</v>
      </c>
      <c r="AO70" t="e">
        <f t="shared" si="69"/>
        <v>#DIV/0!</v>
      </c>
      <c r="AP70">
        <v>-1</v>
      </c>
      <c r="AQ70" t="s">
        <v>416</v>
      </c>
      <c r="AR70">
        <v>2.2279192307692299</v>
      </c>
      <c r="AS70">
        <v>1.7276</v>
      </c>
      <c r="AT70">
        <f t="shared" si="70"/>
        <v>-0.28960362975760012</v>
      </c>
      <c r="AU70">
        <v>0.5</v>
      </c>
      <c r="AV70">
        <f t="shared" si="71"/>
        <v>841.19230943292337</v>
      </c>
      <c r="AW70">
        <f t="shared" si="72"/>
        <v>19.552043368605091</v>
      </c>
      <c r="AX70">
        <f t="shared" si="73"/>
        <v>-121.80617306797647</v>
      </c>
      <c r="AY70">
        <f t="shared" si="74"/>
        <v>1</v>
      </c>
      <c r="AZ70">
        <f t="shared" si="75"/>
        <v>2.4432039068997113E-2</v>
      </c>
      <c r="BA70">
        <f t="shared" si="76"/>
        <v>-1</v>
      </c>
      <c r="BB70" t="s">
        <v>252</v>
      </c>
      <c r="BC70">
        <v>0</v>
      </c>
      <c r="BD70">
        <f t="shared" si="77"/>
        <v>1.7276</v>
      </c>
      <c r="BE70">
        <f t="shared" si="78"/>
        <v>-0.28960362975760007</v>
      </c>
      <c r="BF70" t="e">
        <f t="shared" si="79"/>
        <v>#DIV/0!</v>
      </c>
      <c r="BG70">
        <f t="shared" si="80"/>
        <v>-0.28960362975760007</v>
      </c>
      <c r="BH70" t="e">
        <f t="shared" si="81"/>
        <v>#DIV/0!</v>
      </c>
      <c r="BI70">
        <f t="shared" si="82"/>
        <v>999.99119354838695</v>
      </c>
      <c r="BJ70">
        <f t="shared" si="83"/>
        <v>841.19230943292337</v>
      </c>
      <c r="BK70">
        <f t="shared" si="84"/>
        <v>0.84119971741753174</v>
      </c>
      <c r="BL70">
        <f t="shared" si="85"/>
        <v>0.19239943483506344</v>
      </c>
      <c r="BM70">
        <v>0.68530088305721104</v>
      </c>
      <c r="BN70">
        <v>0.5</v>
      </c>
      <c r="BO70" t="s">
        <v>253</v>
      </c>
      <c r="BP70">
        <v>1685091409.9000001</v>
      </c>
      <c r="BQ70">
        <v>400.004387096774</v>
      </c>
      <c r="BR70">
        <v>403.106516129032</v>
      </c>
      <c r="BS70">
        <v>16.801851612903199</v>
      </c>
      <c r="BT70">
        <v>15.7636258064516</v>
      </c>
      <c r="BU70">
        <v>500.01293548387099</v>
      </c>
      <c r="BV70">
        <v>95.901861290322501</v>
      </c>
      <c r="BW70">
        <v>0.200002129032258</v>
      </c>
      <c r="BX70">
        <v>29.0022870967742</v>
      </c>
      <c r="BY70">
        <v>27.9887451612903</v>
      </c>
      <c r="BZ70">
        <v>999.9</v>
      </c>
      <c r="CA70">
        <v>9994.6774193548408</v>
      </c>
      <c r="CB70">
        <v>0</v>
      </c>
      <c r="CC70">
        <v>75.453000000000003</v>
      </c>
      <c r="CD70">
        <v>999.99119354838695</v>
      </c>
      <c r="CE70">
        <v>0.96001177419354899</v>
      </c>
      <c r="CF70">
        <v>3.9988245161290299E-2</v>
      </c>
      <c r="CG70">
        <v>0</v>
      </c>
      <c r="CH70">
        <v>2.2411838709677401</v>
      </c>
      <c r="CI70">
        <v>0</v>
      </c>
      <c r="CJ70">
        <v>1184.74774193548</v>
      </c>
      <c r="CK70">
        <v>8120.8219354838702</v>
      </c>
      <c r="CL70">
        <v>39.558</v>
      </c>
      <c r="CM70">
        <v>42.253999999999998</v>
      </c>
      <c r="CN70">
        <v>40.75</v>
      </c>
      <c r="CO70">
        <v>40.878999999999998</v>
      </c>
      <c r="CP70">
        <v>39.625</v>
      </c>
      <c r="CQ70">
        <v>960.00322580645195</v>
      </c>
      <c r="CR70">
        <v>39.990322580645199</v>
      </c>
      <c r="CS70">
        <v>0</v>
      </c>
      <c r="CT70">
        <v>59.199999809265101</v>
      </c>
      <c r="CU70">
        <v>2.2279192307692299</v>
      </c>
      <c r="CV70">
        <v>0.46694358319259799</v>
      </c>
      <c r="CW70">
        <v>2.6406837651697099</v>
      </c>
      <c r="CX70">
        <v>1184.7776923076899</v>
      </c>
      <c r="CY70">
        <v>15</v>
      </c>
      <c r="CZ70">
        <v>1685088038</v>
      </c>
      <c r="DA70" t="s">
        <v>254</v>
      </c>
      <c r="DB70">
        <v>1</v>
      </c>
      <c r="DC70">
        <v>-3.2389999999999999</v>
      </c>
      <c r="DD70">
        <v>0.48899999999999999</v>
      </c>
      <c r="DE70">
        <v>403</v>
      </c>
      <c r="DF70">
        <v>16</v>
      </c>
      <c r="DG70">
        <v>1.65</v>
      </c>
      <c r="DH70">
        <v>0.54</v>
      </c>
      <c r="DI70">
        <v>-3.1069653846153802</v>
      </c>
      <c r="DJ70">
        <v>-2.3200990352595301E-2</v>
      </c>
      <c r="DK70">
        <v>9.0720601350891994E-2</v>
      </c>
      <c r="DL70">
        <v>1</v>
      </c>
      <c r="DM70">
        <v>2.2317860465116302</v>
      </c>
      <c r="DN70">
        <v>0.16984890737394301</v>
      </c>
      <c r="DO70">
        <v>0.163730185850956</v>
      </c>
      <c r="DP70">
        <v>1</v>
      </c>
      <c r="DQ70">
        <v>1.03118519230769</v>
      </c>
      <c r="DR70">
        <v>7.1350516520105697E-2</v>
      </c>
      <c r="DS70">
        <v>9.9026030941334296E-3</v>
      </c>
      <c r="DT70">
        <v>1</v>
      </c>
      <c r="DU70">
        <v>3</v>
      </c>
      <c r="DV70">
        <v>3</v>
      </c>
      <c r="DW70" t="s">
        <v>255</v>
      </c>
      <c r="DX70">
        <v>100</v>
      </c>
      <c r="DY70">
        <v>100</v>
      </c>
      <c r="DZ70">
        <v>-3.2389999999999999</v>
      </c>
      <c r="EA70">
        <v>0.48899999999999999</v>
      </c>
      <c r="EB70">
        <v>2</v>
      </c>
      <c r="EC70">
        <v>516.30200000000002</v>
      </c>
      <c r="ED70">
        <v>429.13900000000001</v>
      </c>
      <c r="EE70">
        <v>28.4801</v>
      </c>
      <c r="EF70">
        <v>30.088200000000001</v>
      </c>
      <c r="EG70">
        <v>29.9999</v>
      </c>
      <c r="EH70">
        <v>30.293399999999998</v>
      </c>
      <c r="EI70">
        <v>30.334900000000001</v>
      </c>
      <c r="EJ70">
        <v>20.024699999999999</v>
      </c>
      <c r="EK70">
        <v>31.569199999999999</v>
      </c>
      <c r="EL70">
        <v>15.2273</v>
      </c>
      <c r="EM70">
        <v>28.479399999999998</v>
      </c>
      <c r="EN70">
        <v>403.19</v>
      </c>
      <c r="EO70">
        <v>15.7601</v>
      </c>
      <c r="EP70">
        <v>100.31</v>
      </c>
      <c r="EQ70">
        <v>90.036299999999997</v>
      </c>
    </row>
    <row r="71" spans="1:147" x14ac:dyDescent="0.3">
      <c r="A71">
        <v>55</v>
      </c>
      <c r="B71">
        <v>1685091477.9000001</v>
      </c>
      <c r="C71">
        <v>3300.4000000953702</v>
      </c>
      <c r="D71" t="s">
        <v>417</v>
      </c>
      <c r="E71" t="s">
        <v>418</v>
      </c>
      <c r="F71">
        <v>1685091469.9000001</v>
      </c>
      <c r="G71">
        <f t="shared" si="43"/>
        <v>7.8783754849991901E-3</v>
      </c>
      <c r="H71">
        <f t="shared" si="44"/>
        <v>19.336056585556499</v>
      </c>
      <c r="I71">
        <f t="shared" si="45"/>
        <v>400.02619354838703</v>
      </c>
      <c r="J71">
        <f t="shared" si="46"/>
        <v>296.16096691559858</v>
      </c>
      <c r="K71">
        <f t="shared" si="47"/>
        <v>28.46157389414477</v>
      </c>
      <c r="L71">
        <f t="shared" si="48"/>
        <v>38.443199270468135</v>
      </c>
      <c r="M71">
        <f t="shared" si="49"/>
        <v>0.35717083053576865</v>
      </c>
      <c r="N71">
        <f t="shared" si="50"/>
        <v>3.3738408277468541</v>
      </c>
      <c r="O71">
        <f t="shared" si="51"/>
        <v>0.33741534339884427</v>
      </c>
      <c r="P71">
        <f t="shared" si="52"/>
        <v>0.21256843344307547</v>
      </c>
      <c r="Q71">
        <f t="shared" si="53"/>
        <v>161.84497118459043</v>
      </c>
      <c r="R71">
        <f t="shared" si="54"/>
        <v>28.067713241562906</v>
      </c>
      <c r="S71">
        <f t="shared" si="55"/>
        <v>27.981009677419401</v>
      </c>
      <c r="T71">
        <f t="shared" si="56"/>
        <v>3.7906405524524578</v>
      </c>
      <c r="U71">
        <f t="shared" si="57"/>
        <v>39.967797755058562</v>
      </c>
      <c r="V71">
        <f t="shared" si="58"/>
        <v>1.6097912913872032</v>
      </c>
      <c r="W71">
        <f t="shared" si="59"/>
        <v>4.0277207697375781</v>
      </c>
      <c r="X71">
        <f t="shared" si="60"/>
        <v>2.1808492610652546</v>
      </c>
      <c r="Y71">
        <f t="shared" si="61"/>
        <v>-347.43635888846427</v>
      </c>
      <c r="Z71">
        <f t="shared" si="62"/>
        <v>189.99050168957987</v>
      </c>
      <c r="AA71">
        <f t="shared" si="63"/>
        <v>12.336612293867546</v>
      </c>
      <c r="AB71">
        <f t="shared" si="64"/>
        <v>16.735726279573583</v>
      </c>
      <c r="AC71">
        <v>-3.97869303598095E-2</v>
      </c>
      <c r="AD71">
        <v>4.4664314855420502E-2</v>
      </c>
      <c r="AE71">
        <v>3.3619177598974499</v>
      </c>
      <c r="AF71">
        <v>0</v>
      </c>
      <c r="AG71">
        <v>0</v>
      </c>
      <c r="AH71">
        <f t="shared" si="65"/>
        <v>1</v>
      </c>
      <c r="AI71">
        <f t="shared" si="66"/>
        <v>0</v>
      </c>
      <c r="AJ71">
        <f t="shared" si="67"/>
        <v>50393.399225161411</v>
      </c>
      <c r="AK71">
        <v>0</v>
      </c>
      <c r="AL71">
        <v>0</v>
      </c>
      <c r="AM71">
        <v>0</v>
      </c>
      <c r="AN71">
        <f t="shared" si="68"/>
        <v>0</v>
      </c>
      <c r="AO71" t="e">
        <f t="shared" si="69"/>
        <v>#DIV/0!</v>
      </c>
      <c r="AP71">
        <v>-1</v>
      </c>
      <c r="AQ71" t="s">
        <v>419</v>
      </c>
      <c r="AR71">
        <v>2.2137923076923101</v>
      </c>
      <c r="AS71">
        <v>1.556</v>
      </c>
      <c r="AT71">
        <f t="shared" si="70"/>
        <v>-0.42274569903104764</v>
      </c>
      <c r="AU71">
        <v>0.5</v>
      </c>
      <c r="AV71">
        <f t="shared" si="71"/>
        <v>841.1925532651918</v>
      </c>
      <c r="AW71">
        <f t="shared" si="72"/>
        <v>19.336056585556499</v>
      </c>
      <c r="AX71">
        <f t="shared" si="73"/>
        <v>-177.80526697490265</v>
      </c>
      <c r="AY71">
        <f t="shared" si="74"/>
        <v>1</v>
      </c>
      <c r="AZ71">
        <f t="shared" si="75"/>
        <v>2.4175269391793361E-2</v>
      </c>
      <c r="BA71">
        <f t="shared" si="76"/>
        <v>-1</v>
      </c>
      <c r="BB71" t="s">
        <v>252</v>
      </c>
      <c r="BC71">
        <v>0</v>
      </c>
      <c r="BD71">
        <f t="shared" si="77"/>
        <v>1.556</v>
      </c>
      <c r="BE71">
        <f t="shared" si="78"/>
        <v>-0.42274569903104753</v>
      </c>
      <c r="BF71" t="e">
        <f t="shared" si="79"/>
        <v>#DIV/0!</v>
      </c>
      <c r="BG71">
        <f t="shared" si="80"/>
        <v>-0.42274569903104753</v>
      </c>
      <c r="BH71" t="e">
        <f t="shared" si="81"/>
        <v>#DIV/0!</v>
      </c>
      <c r="BI71">
        <f t="shared" si="82"/>
        <v>999.99148387096795</v>
      </c>
      <c r="BJ71">
        <f t="shared" si="83"/>
        <v>841.1925532651918</v>
      </c>
      <c r="BK71">
        <f t="shared" si="84"/>
        <v>0.84119971703052376</v>
      </c>
      <c r="BL71">
        <f t="shared" si="85"/>
        <v>0.19239943406104748</v>
      </c>
      <c r="BM71">
        <v>0.68530088305721104</v>
      </c>
      <c r="BN71">
        <v>0.5</v>
      </c>
      <c r="BO71" t="s">
        <v>253</v>
      </c>
      <c r="BP71">
        <v>1685091469.9000001</v>
      </c>
      <c r="BQ71">
        <v>400.02619354838703</v>
      </c>
      <c r="BR71">
        <v>403.10829032258101</v>
      </c>
      <c r="BS71">
        <v>16.7509129032258</v>
      </c>
      <c r="BT71">
        <v>15.689209677419401</v>
      </c>
      <c r="BU71">
        <v>500.00964516129</v>
      </c>
      <c r="BV71">
        <v>95.9017129032258</v>
      </c>
      <c r="BW71">
        <v>0.19999216129032299</v>
      </c>
      <c r="BX71">
        <v>29.025541935483901</v>
      </c>
      <c r="BY71">
        <v>27.981009677419401</v>
      </c>
      <c r="BZ71">
        <v>999.9</v>
      </c>
      <c r="CA71">
        <v>10004.8387096774</v>
      </c>
      <c r="CB71">
        <v>0</v>
      </c>
      <c r="CC71">
        <v>75.463354838709705</v>
      </c>
      <c r="CD71">
        <v>999.99148387096795</v>
      </c>
      <c r="CE71">
        <v>0.96001254838709704</v>
      </c>
      <c r="CF71">
        <v>3.9987490322580699E-2</v>
      </c>
      <c r="CG71">
        <v>0</v>
      </c>
      <c r="CH71">
        <v>2.21969677419355</v>
      </c>
      <c r="CI71">
        <v>0</v>
      </c>
      <c r="CJ71">
        <v>1182.5948387096801</v>
      </c>
      <c r="CK71">
        <v>8120.8264516129002</v>
      </c>
      <c r="CL71">
        <v>39.625</v>
      </c>
      <c r="CM71">
        <v>42.311999999999998</v>
      </c>
      <c r="CN71">
        <v>40.811999999999998</v>
      </c>
      <c r="CO71">
        <v>40.929000000000002</v>
      </c>
      <c r="CP71">
        <v>39.686999999999998</v>
      </c>
      <c r="CQ71">
        <v>960.003548387097</v>
      </c>
      <c r="CR71">
        <v>39.990322580645199</v>
      </c>
      <c r="CS71">
        <v>0</v>
      </c>
      <c r="CT71">
        <v>59</v>
      </c>
      <c r="CU71">
        <v>2.2137923076923101</v>
      </c>
      <c r="CV71">
        <v>-8.1333334264823004E-2</v>
      </c>
      <c r="CW71">
        <v>0.71965811840258798</v>
      </c>
      <c r="CX71">
        <v>1182.6003846153801</v>
      </c>
      <c r="CY71">
        <v>15</v>
      </c>
      <c r="CZ71">
        <v>1685088038</v>
      </c>
      <c r="DA71" t="s">
        <v>254</v>
      </c>
      <c r="DB71">
        <v>1</v>
      </c>
      <c r="DC71">
        <v>-3.2389999999999999</v>
      </c>
      <c r="DD71">
        <v>0.48899999999999999</v>
      </c>
      <c r="DE71">
        <v>403</v>
      </c>
      <c r="DF71">
        <v>16</v>
      </c>
      <c r="DG71">
        <v>1.65</v>
      </c>
      <c r="DH71">
        <v>0.54</v>
      </c>
      <c r="DI71">
        <v>-3.0961532692307698</v>
      </c>
      <c r="DJ71">
        <v>8.4628993426144702E-2</v>
      </c>
      <c r="DK71">
        <v>0.103715000430565</v>
      </c>
      <c r="DL71">
        <v>1</v>
      </c>
      <c r="DM71">
        <v>2.23714418604651</v>
      </c>
      <c r="DN71">
        <v>-0.297970643740812</v>
      </c>
      <c r="DO71">
        <v>0.17360531995696701</v>
      </c>
      <c r="DP71">
        <v>1</v>
      </c>
      <c r="DQ71">
        <v>1.05962096153846</v>
      </c>
      <c r="DR71">
        <v>2.5776231537607702E-2</v>
      </c>
      <c r="DS71">
        <v>4.6846575523869496E-3</v>
      </c>
      <c r="DT71">
        <v>1</v>
      </c>
      <c r="DU71">
        <v>3</v>
      </c>
      <c r="DV71">
        <v>3</v>
      </c>
      <c r="DW71" t="s">
        <v>255</v>
      </c>
      <c r="DX71">
        <v>100</v>
      </c>
      <c r="DY71">
        <v>100</v>
      </c>
      <c r="DZ71">
        <v>-3.2389999999999999</v>
      </c>
      <c r="EA71">
        <v>0.48899999999999999</v>
      </c>
      <c r="EB71">
        <v>2</v>
      </c>
      <c r="EC71">
        <v>516.08100000000002</v>
      </c>
      <c r="ED71">
        <v>428.94799999999998</v>
      </c>
      <c r="EE71">
        <v>28.504999999999999</v>
      </c>
      <c r="EF71">
        <v>30.056999999999999</v>
      </c>
      <c r="EG71">
        <v>29.9999</v>
      </c>
      <c r="EH71">
        <v>30.266400000000001</v>
      </c>
      <c r="EI71">
        <v>30.309000000000001</v>
      </c>
      <c r="EJ71">
        <v>20.023</v>
      </c>
      <c r="EK71">
        <v>31.569199999999999</v>
      </c>
      <c r="EL71">
        <v>14.0931</v>
      </c>
      <c r="EM71">
        <v>28.501999999999999</v>
      </c>
      <c r="EN71">
        <v>402.99700000000001</v>
      </c>
      <c r="EO71">
        <v>15.71</v>
      </c>
      <c r="EP71">
        <v>100.32</v>
      </c>
      <c r="EQ71">
        <v>90.047499999999999</v>
      </c>
    </row>
    <row r="72" spans="1:147" x14ac:dyDescent="0.3">
      <c r="A72">
        <v>56</v>
      </c>
      <c r="B72">
        <v>1685091537.9000001</v>
      </c>
      <c r="C72">
        <v>3360.4000000953702</v>
      </c>
      <c r="D72" t="s">
        <v>420</v>
      </c>
      <c r="E72" t="s">
        <v>421</v>
      </c>
      <c r="F72">
        <v>1685091529.90323</v>
      </c>
      <c r="G72">
        <f t="shared" si="43"/>
        <v>7.7630088724949279E-3</v>
      </c>
      <c r="H72">
        <f t="shared" si="44"/>
        <v>19.29731797084688</v>
      </c>
      <c r="I72">
        <f t="shared" si="45"/>
        <v>399.99890322580598</v>
      </c>
      <c r="J72">
        <f t="shared" si="46"/>
        <v>295.36124756713377</v>
      </c>
      <c r="K72">
        <f t="shared" si="47"/>
        <v>28.384527887956793</v>
      </c>
      <c r="L72">
        <f t="shared" si="48"/>
        <v>38.440317127873641</v>
      </c>
      <c r="M72">
        <f t="shared" si="49"/>
        <v>0.35301647304001088</v>
      </c>
      <c r="N72">
        <f t="shared" si="50"/>
        <v>3.374603029840074</v>
      </c>
      <c r="O72">
        <f t="shared" si="51"/>
        <v>0.33370864320871096</v>
      </c>
      <c r="P72">
        <f t="shared" si="52"/>
        <v>0.21021458615903493</v>
      </c>
      <c r="Q72">
        <f t="shared" si="53"/>
        <v>161.84716830347094</v>
      </c>
      <c r="R72">
        <f t="shared" si="54"/>
        <v>28.106554069550977</v>
      </c>
      <c r="S72">
        <f t="shared" si="55"/>
        <v>27.9806064516129</v>
      </c>
      <c r="T72">
        <f t="shared" si="56"/>
        <v>3.7905514354092467</v>
      </c>
      <c r="U72">
        <f t="shared" si="57"/>
        <v>40.139798258125779</v>
      </c>
      <c r="V72">
        <f t="shared" si="58"/>
        <v>1.6178761633542058</v>
      </c>
      <c r="W72">
        <f t="shared" si="59"/>
        <v>4.0306036242389132</v>
      </c>
      <c r="X72">
        <f t="shared" si="60"/>
        <v>2.1726752720550406</v>
      </c>
      <c r="Y72">
        <f t="shared" si="61"/>
        <v>-342.34869127702632</v>
      </c>
      <c r="Z72">
        <f t="shared" si="62"/>
        <v>192.35686601746659</v>
      </c>
      <c r="AA72">
        <f t="shared" si="63"/>
        <v>12.488190055956723</v>
      </c>
      <c r="AB72">
        <f t="shared" si="64"/>
        <v>24.343533099867926</v>
      </c>
      <c r="AC72">
        <v>-3.9798225483509399E-2</v>
      </c>
      <c r="AD72">
        <v>4.4676994621280802E-2</v>
      </c>
      <c r="AE72">
        <v>3.3626765771473299</v>
      </c>
      <c r="AF72">
        <v>0</v>
      </c>
      <c r="AG72">
        <v>0</v>
      </c>
      <c r="AH72">
        <f t="shared" si="65"/>
        <v>1</v>
      </c>
      <c r="AI72">
        <f t="shared" si="66"/>
        <v>0</v>
      </c>
      <c r="AJ72">
        <f t="shared" si="67"/>
        <v>50405.041383879718</v>
      </c>
      <c r="AK72">
        <v>0</v>
      </c>
      <c r="AL72">
        <v>0</v>
      </c>
      <c r="AM72">
        <v>0</v>
      </c>
      <c r="AN72">
        <f t="shared" si="68"/>
        <v>0</v>
      </c>
      <c r="AO72" t="e">
        <f t="shared" si="69"/>
        <v>#DIV/0!</v>
      </c>
      <c r="AP72">
        <v>-1</v>
      </c>
      <c r="AQ72" t="s">
        <v>422</v>
      </c>
      <c r="AR72">
        <v>2.2721384615384599</v>
      </c>
      <c r="AS72">
        <v>1.782</v>
      </c>
      <c r="AT72">
        <f t="shared" si="70"/>
        <v>-0.27504964171630752</v>
      </c>
      <c r="AU72">
        <v>0.5</v>
      </c>
      <c r="AV72">
        <f t="shared" si="71"/>
        <v>841.20395249116973</v>
      </c>
      <c r="AW72">
        <f t="shared" si="72"/>
        <v>19.29731797084688</v>
      </c>
      <c r="AX72">
        <f t="shared" si="73"/>
        <v>-115.686422871519</v>
      </c>
      <c r="AY72">
        <f t="shared" si="74"/>
        <v>1</v>
      </c>
      <c r="AZ72">
        <f t="shared" si="75"/>
        <v>2.412889039660087E-2</v>
      </c>
      <c r="BA72">
        <f t="shared" si="76"/>
        <v>-1</v>
      </c>
      <c r="BB72" t="s">
        <v>252</v>
      </c>
      <c r="BC72">
        <v>0</v>
      </c>
      <c r="BD72">
        <f t="shared" si="77"/>
        <v>1.782</v>
      </c>
      <c r="BE72">
        <f t="shared" si="78"/>
        <v>-0.27504964171630741</v>
      </c>
      <c r="BF72" t="e">
        <f t="shared" si="79"/>
        <v>#DIV/0!</v>
      </c>
      <c r="BG72">
        <f t="shared" si="80"/>
        <v>-0.27504964171630741</v>
      </c>
      <c r="BH72" t="e">
        <f t="shared" si="81"/>
        <v>#DIV/0!</v>
      </c>
      <c r="BI72">
        <f t="shared" si="82"/>
        <v>1000.0050322580601</v>
      </c>
      <c r="BJ72">
        <f t="shared" si="83"/>
        <v>841.20395249116973</v>
      </c>
      <c r="BK72">
        <f t="shared" si="84"/>
        <v>0.84119971935710192</v>
      </c>
      <c r="BL72">
        <f t="shared" si="85"/>
        <v>0.19239943871420395</v>
      </c>
      <c r="BM72">
        <v>0.68530088305721104</v>
      </c>
      <c r="BN72">
        <v>0.5</v>
      </c>
      <c r="BO72" t="s">
        <v>253</v>
      </c>
      <c r="BP72">
        <v>1685091529.90323</v>
      </c>
      <c r="BQ72">
        <v>399.99890322580598</v>
      </c>
      <c r="BR72">
        <v>403.06938709677399</v>
      </c>
      <c r="BS72">
        <v>16.835154838709698</v>
      </c>
      <c r="BT72">
        <v>15.7890709677419</v>
      </c>
      <c r="BU72">
        <v>500.00138709677401</v>
      </c>
      <c r="BV72">
        <v>95.901109677419299</v>
      </c>
      <c r="BW72">
        <v>0.19994664516128999</v>
      </c>
      <c r="BX72">
        <v>29.0379096774193</v>
      </c>
      <c r="BY72">
        <v>27.9806064516129</v>
      </c>
      <c r="BZ72">
        <v>999.9</v>
      </c>
      <c r="CA72">
        <v>10007.7419354839</v>
      </c>
      <c r="CB72">
        <v>0</v>
      </c>
      <c r="CC72">
        <v>75.482338709677407</v>
      </c>
      <c r="CD72">
        <v>1000.0050322580601</v>
      </c>
      <c r="CE72">
        <v>0.96001254838709704</v>
      </c>
      <c r="CF72">
        <v>3.9987490322580699E-2</v>
      </c>
      <c r="CG72">
        <v>0</v>
      </c>
      <c r="CH72">
        <v>2.2775322580645199</v>
      </c>
      <c r="CI72">
        <v>0</v>
      </c>
      <c r="CJ72">
        <v>1180.2283870967699</v>
      </c>
      <c r="CK72">
        <v>8120.93806451613</v>
      </c>
      <c r="CL72">
        <v>39.640999999999998</v>
      </c>
      <c r="CM72">
        <v>42.338419354838699</v>
      </c>
      <c r="CN72">
        <v>40.866870967741903</v>
      </c>
      <c r="CO72">
        <v>40.936999999999998</v>
      </c>
      <c r="CP72">
        <v>39.715451612903202</v>
      </c>
      <c r="CQ72">
        <v>960.01709677419399</v>
      </c>
      <c r="CR72">
        <v>39.990967741935499</v>
      </c>
      <c r="CS72">
        <v>0</v>
      </c>
      <c r="CT72">
        <v>59.399999856948902</v>
      </c>
      <c r="CU72">
        <v>2.2721384615384599</v>
      </c>
      <c r="CV72">
        <v>-0.101128198983649</v>
      </c>
      <c r="CW72">
        <v>1.01196580932878</v>
      </c>
      <c r="CX72">
        <v>1180.2615384615401</v>
      </c>
      <c r="CY72">
        <v>15</v>
      </c>
      <c r="CZ72">
        <v>1685088038</v>
      </c>
      <c r="DA72" t="s">
        <v>254</v>
      </c>
      <c r="DB72">
        <v>1</v>
      </c>
      <c r="DC72">
        <v>-3.2389999999999999</v>
      </c>
      <c r="DD72">
        <v>0.48899999999999999</v>
      </c>
      <c r="DE72">
        <v>403</v>
      </c>
      <c r="DF72">
        <v>16</v>
      </c>
      <c r="DG72">
        <v>1.65</v>
      </c>
      <c r="DH72">
        <v>0.54</v>
      </c>
      <c r="DI72">
        <v>-3.0695638461538501</v>
      </c>
      <c r="DJ72">
        <v>-7.3720534448284802E-2</v>
      </c>
      <c r="DK72">
        <v>9.94219402955413E-2</v>
      </c>
      <c r="DL72">
        <v>1</v>
      </c>
      <c r="DM72">
        <v>2.2851697674418601</v>
      </c>
      <c r="DN72">
        <v>-0.13785704278821301</v>
      </c>
      <c r="DO72">
        <v>0.19398503003244899</v>
      </c>
      <c r="DP72">
        <v>1</v>
      </c>
      <c r="DQ72">
        <v>1.0421101923076901</v>
      </c>
      <c r="DR72">
        <v>4.6557142660826903E-2</v>
      </c>
      <c r="DS72">
        <v>7.0692920683498002E-3</v>
      </c>
      <c r="DT72">
        <v>1</v>
      </c>
      <c r="DU72">
        <v>3</v>
      </c>
      <c r="DV72">
        <v>3</v>
      </c>
      <c r="DW72" t="s">
        <v>255</v>
      </c>
      <c r="DX72">
        <v>100</v>
      </c>
      <c r="DY72">
        <v>100</v>
      </c>
      <c r="DZ72">
        <v>-3.2389999999999999</v>
      </c>
      <c r="EA72">
        <v>0.48899999999999999</v>
      </c>
      <c r="EB72">
        <v>2</v>
      </c>
      <c r="EC72">
        <v>516.23199999999997</v>
      </c>
      <c r="ED72">
        <v>428.48500000000001</v>
      </c>
      <c r="EE72">
        <v>28.531300000000002</v>
      </c>
      <c r="EF72">
        <v>30.0274</v>
      </c>
      <c r="EG72">
        <v>29.9999</v>
      </c>
      <c r="EH72">
        <v>30.2378</v>
      </c>
      <c r="EI72">
        <v>30.280999999999999</v>
      </c>
      <c r="EJ72">
        <v>20.031600000000001</v>
      </c>
      <c r="EK72">
        <v>30.7331</v>
      </c>
      <c r="EL72">
        <v>12.975199999999999</v>
      </c>
      <c r="EM72">
        <v>28.528500000000001</v>
      </c>
      <c r="EN72">
        <v>403.19299999999998</v>
      </c>
      <c r="EO72">
        <v>15.7834</v>
      </c>
      <c r="EP72">
        <v>100.327</v>
      </c>
      <c r="EQ72">
        <v>90.056600000000003</v>
      </c>
    </row>
    <row r="73" spans="1:147" x14ac:dyDescent="0.3">
      <c r="A73">
        <v>57</v>
      </c>
      <c r="B73">
        <v>1685091597.9000001</v>
      </c>
      <c r="C73">
        <v>3420.4000000953702</v>
      </c>
      <c r="D73" t="s">
        <v>423</v>
      </c>
      <c r="E73" t="s">
        <v>424</v>
      </c>
      <c r="F73">
        <v>1685091589.9000001</v>
      </c>
      <c r="G73">
        <f t="shared" si="43"/>
        <v>7.9463948747038448E-3</v>
      </c>
      <c r="H73">
        <f t="shared" si="44"/>
        <v>19.376298082030115</v>
      </c>
      <c r="I73">
        <f t="shared" si="45"/>
        <v>400.00690322580601</v>
      </c>
      <c r="J73">
        <f t="shared" si="46"/>
        <v>296.7232547076631</v>
      </c>
      <c r="K73">
        <f t="shared" si="47"/>
        <v>28.516534514479932</v>
      </c>
      <c r="L73">
        <f t="shared" si="48"/>
        <v>38.442590801004513</v>
      </c>
      <c r="M73">
        <f t="shared" si="49"/>
        <v>0.36042704771848527</v>
      </c>
      <c r="N73">
        <f t="shared" si="50"/>
        <v>3.3711553132517094</v>
      </c>
      <c r="O73">
        <f t="shared" si="51"/>
        <v>0.34030553703526512</v>
      </c>
      <c r="P73">
        <f t="shared" si="52"/>
        <v>0.21440513457623683</v>
      </c>
      <c r="Q73">
        <f t="shared" si="53"/>
        <v>161.84384900152116</v>
      </c>
      <c r="R73">
        <f t="shared" si="54"/>
        <v>28.093843015078264</v>
      </c>
      <c r="S73">
        <f t="shared" si="55"/>
        <v>27.997758064516098</v>
      </c>
      <c r="T73">
        <f t="shared" si="56"/>
        <v>3.794343733117806</v>
      </c>
      <c r="U73">
        <f t="shared" si="57"/>
        <v>39.958455017905138</v>
      </c>
      <c r="V73">
        <f t="shared" si="58"/>
        <v>1.613359639214919</v>
      </c>
      <c r="W73">
        <f t="shared" si="59"/>
        <v>4.0375926408865972</v>
      </c>
      <c r="X73">
        <f t="shared" si="60"/>
        <v>2.1809840939028868</v>
      </c>
      <c r="Y73">
        <f t="shared" si="61"/>
        <v>-350.43601397443956</v>
      </c>
      <c r="Z73">
        <f t="shared" si="62"/>
        <v>194.48668686445501</v>
      </c>
      <c r="AA73">
        <f t="shared" si="63"/>
        <v>12.642338524264122</v>
      </c>
      <c r="AB73">
        <f t="shared" si="64"/>
        <v>18.536860415800732</v>
      </c>
      <c r="AC73">
        <v>-3.9747141891755502E-2</v>
      </c>
      <c r="AD73">
        <v>4.4619648814368702E-2</v>
      </c>
      <c r="AE73">
        <v>3.3592441689309598</v>
      </c>
      <c r="AF73">
        <v>0</v>
      </c>
      <c r="AG73">
        <v>0</v>
      </c>
      <c r="AH73">
        <f t="shared" si="65"/>
        <v>1</v>
      </c>
      <c r="AI73">
        <f t="shared" si="66"/>
        <v>0</v>
      </c>
      <c r="AJ73">
        <f t="shared" si="67"/>
        <v>50338.074324171757</v>
      </c>
      <c r="AK73">
        <v>0</v>
      </c>
      <c r="AL73">
        <v>0</v>
      </c>
      <c r="AM73">
        <v>0</v>
      </c>
      <c r="AN73">
        <f t="shared" si="68"/>
        <v>0</v>
      </c>
      <c r="AO73" t="e">
        <f t="shared" si="69"/>
        <v>#DIV/0!</v>
      </c>
      <c r="AP73">
        <v>-1</v>
      </c>
      <c r="AQ73" t="s">
        <v>425</v>
      </c>
      <c r="AR73">
        <v>2.30833461538462</v>
      </c>
      <c r="AS73">
        <v>1.3976</v>
      </c>
      <c r="AT73">
        <f t="shared" si="70"/>
        <v>-0.65164182554709504</v>
      </c>
      <c r="AU73">
        <v>0.5</v>
      </c>
      <c r="AV73">
        <f t="shared" si="71"/>
        <v>841.18664624579844</v>
      </c>
      <c r="AW73">
        <f t="shared" si="72"/>
        <v>19.376298082030115</v>
      </c>
      <c r="AX73">
        <f t="shared" si="73"/>
        <v>-274.0762008927253</v>
      </c>
      <c r="AY73">
        <f t="shared" si="74"/>
        <v>1</v>
      </c>
      <c r="AZ73">
        <f t="shared" si="75"/>
        <v>2.4223278119034797E-2</v>
      </c>
      <c r="BA73">
        <f t="shared" si="76"/>
        <v>-1</v>
      </c>
      <c r="BB73" t="s">
        <v>252</v>
      </c>
      <c r="BC73">
        <v>0</v>
      </c>
      <c r="BD73">
        <f t="shared" si="77"/>
        <v>1.3976</v>
      </c>
      <c r="BE73">
        <f t="shared" si="78"/>
        <v>-0.65164182554709515</v>
      </c>
      <c r="BF73" t="e">
        <f t="shared" si="79"/>
        <v>#DIV/0!</v>
      </c>
      <c r="BG73">
        <f t="shared" si="80"/>
        <v>-0.65164182554709515</v>
      </c>
      <c r="BH73" t="e">
        <f t="shared" si="81"/>
        <v>#DIV/0!</v>
      </c>
      <c r="BI73">
        <f t="shared" si="82"/>
        <v>999.98445161290294</v>
      </c>
      <c r="BJ73">
        <f t="shared" si="83"/>
        <v>841.18664624579844</v>
      </c>
      <c r="BK73">
        <f t="shared" si="84"/>
        <v>0.84119972554475719</v>
      </c>
      <c r="BL73">
        <f t="shared" si="85"/>
        <v>0.19239945108951442</v>
      </c>
      <c r="BM73">
        <v>0.68530088305721104</v>
      </c>
      <c r="BN73">
        <v>0.5</v>
      </c>
      <c r="BO73" t="s">
        <v>253</v>
      </c>
      <c r="BP73">
        <v>1685091589.9000001</v>
      </c>
      <c r="BQ73">
        <v>400.00690322580601</v>
      </c>
      <c r="BR73">
        <v>403.09819354838697</v>
      </c>
      <c r="BS73">
        <v>16.787500000000001</v>
      </c>
      <c r="BT73">
        <v>15.716680645161301</v>
      </c>
      <c r="BU73">
        <v>500.01451612903202</v>
      </c>
      <c r="BV73">
        <v>95.904758064516102</v>
      </c>
      <c r="BW73">
        <v>0.20006035483870999</v>
      </c>
      <c r="BX73">
        <v>29.0678612903226</v>
      </c>
      <c r="BY73">
        <v>27.997758064516098</v>
      </c>
      <c r="BZ73">
        <v>999.9</v>
      </c>
      <c r="CA73">
        <v>9994.5161290322594</v>
      </c>
      <c r="CB73">
        <v>0</v>
      </c>
      <c r="CC73">
        <v>75.479232258064499</v>
      </c>
      <c r="CD73">
        <v>999.98445161290294</v>
      </c>
      <c r="CE73">
        <v>0.96001254838709704</v>
      </c>
      <c r="CF73">
        <v>3.9987490322580699E-2</v>
      </c>
      <c r="CG73">
        <v>0</v>
      </c>
      <c r="CH73">
        <v>2.3318193548387098</v>
      </c>
      <c r="CI73">
        <v>0</v>
      </c>
      <c r="CJ73">
        <v>1178.0061290322601</v>
      </c>
      <c r="CK73">
        <v>8120.7693548387097</v>
      </c>
      <c r="CL73">
        <v>39.686999999999998</v>
      </c>
      <c r="CM73">
        <v>42.375</v>
      </c>
      <c r="CN73">
        <v>40.883000000000003</v>
      </c>
      <c r="CO73">
        <v>40.987806451612897</v>
      </c>
      <c r="CP73">
        <v>39.75</v>
      </c>
      <c r="CQ73">
        <v>959.996451612903</v>
      </c>
      <c r="CR73">
        <v>39.990322580645199</v>
      </c>
      <c r="CS73">
        <v>0</v>
      </c>
      <c r="CT73">
        <v>59.400000095367403</v>
      </c>
      <c r="CU73">
        <v>2.30833461538462</v>
      </c>
      <c r="CV73">
        <v>1.0050495875030001</v>
      </c>
      <c r="CW73">
        <v>4.0105982954809303</v>
      </c>
      <c r="CX73">
        <v>1178.0542307692299</v>
      </c>
      <c r="CY73">
        <v>15</v>
      </c>
      <c r="CZ73">
        <v>1685088038</v>
      </c>
      <c r="DA73" t="s">
        <v>254</v>
      </c>
      <c r="DB73">
        <v>1</v>
      </c>
      <c r="DC73">
        <v>-3.2389999999999999</v>
      </c>
      <c r="DD73">
        <v>0.48899999999999999</v>
      </c>
      <c r="DE73">
        <v>403</v>
      </c>
      <c r="DF73">
        <v>16</v>
      </c>
      <c r="DG73">
        <v>1.65</v>
      </c>
      <c r="DH73">
        <v>0.54</v>
      </c>
      <c r="DI73">
        <v>-3.09192634615385</v>
      </c>
      <c r="DJ73">
        <v>0.124544232903607</v>
      </c>
      <c r="DK73">
        <v>0.100290582041709</v>
      </c>
      <c r="DL73">
        <v>1</v>
      </c>
      <c r="DM73">
        <v>2.3187069767441901</v>
      </c>
      <c r="DN73">
        <v>0.27351512436025499</v>
      </c>
      <c r="DO73">
        <v>0.25530974110835097</v>
      </c>
      <c r="DP73">
        <v>1</v>
      </c>
      <c r="DQ73">
        <v>1.0690246153846199</v>
      </c>
      <c r="DR73">
        <v>1.5577153590029201E-2</v>
      </c>
      <c r="DS73">
        <v>3.5319924979984301E-3</v>
      </c>
      <c r="DT73">
        <v>1</v>
      </c>
      <c r="DU73">
        <v>3</v>
      </c>
      <c r="DV73">
        <v>3</v>
      </c>
      <c r="DW73" t="s">
        <v>255</v>
      </c>
      <c r="DX73">
        <v>100</v>
      </c>
      <c r="DY73">
        <v>100</v>
      </c>
      <c r="DZ73">
        <v>-3.2389999999999999</v>
      </c>
      <c r="EA73">
        <v>0.48899999999999999</v>
      </c>
      <c r="EB73">
        <v>2</v>
      </c>
      <c r="EC73">
        <v>516.14099999999996</v>
      </c>
      <c r="ED73">
        <v>428.40199999999999</v>
      </c>
      <c r="EE73">
        <v>28.496400000000001</v>
      </c>
      <c r="EF73">
        <v>29.998899999999999</v>
      </c>
      <c r="EG73">
        <v>29.9998</v>
      </c>
      <c r="EH73">
        <v>30.2103</v>
      </c>
      <c r="EI73">
        <v>30.252500000000001</v>
      </c>
      <c r="EJ73">
        <v>20.031199999999998</v>
      </c>
      <c r="EK73">
        <v>30.7331</v>
      </c>
      <c r="EL73">
        <v>12.2212</v>
      </c>
      <c r="EM73">
        <v>28.491299999999999</v>
      </c>
      <c r="EN73">
        <v>403.084</v>
      </c>
      <c r="EO73">
        <v>15.7471</v>
      </c>
      <c r="EP73">
        <v>100.336</v>
      </c>
      <c r="EQ73">
        <v>90.066900000000004</v>
      </c>
    </row>
    <row r="74" spans="1:147" x14ac:dyDescent="0.3">
      <c r="A74">
        <v>58</v>
      </c>
      <c r="B74">
        <v>1685091657.9000001</v>
      </c>
      <c r="C74">
        <v>3480.4000000953702</v>
      </c>
      <c r="D74" t="s">
        <v>426</v>
      </c>
      <c r="E74" t="s">
        <v>427</v>
      </c>
      <c r="F74">
        <v>1685091649.9000001</v>
      </c>
      <c r="G74">
        <f t="shared" si="43"/>
        <v>7.8287812164127817E-3</v>
      </c>
      <c r="H74">
        <f t="shared" si="44"/>
        <v>19.401193578191432</v>
      </c>
      <c r="I74">
        <f t="shared" si="45"/>
        <v>400.00177419354799</v>
      </c>
      <c r="J74">
        <f t="shared" si="46"/>
        <v>295.51086354187214</v>
      </c>
      <c r="K74">
        <f t="shared" si="47"/>
        <v>28.398727890925528</v>
      </c>
      <c r="L74">
        <f t="shared" si="48"/>
        <v>38.440351752416795</v>
      </c>
      <c r="M74">
        <f t="shared" si="49"/>
        <v>0.35571196772422803</v>
      </c>
      <c r="N74">
        <f t="shared" si="50"/>
        <v>3.3695179519854053</v>
      </c>
      <c r="O74">
        <f t="shared" si="51"/>
        <v>0.3360891242895892</v>
      </c>
      <c r="P74">
        <f t="shared" si="52"/>
        <v>0.21172848027884411</v>
      </c>
      <c r="Q74">
        <f t="shared" si="53"/>
        <v>161.84513783018329</v>
      </c>
      <c r="R74">
        <f t="shared" si="54"/>
        <v>28.126528606548611</v>
      </c>
      <c r="S74">
        <f t="shared" si="55"/>
        <v>27.9953161290323</v>
      </c>
      <c r="T74">
        <f t="shared" si="56"/>
        <v>3.793803608342698</v>
      </c>
      <c r="U74">
        <f t="shared" si="57"/>
        <v>40.066076178079356</v>
      </c>
      <c r="V74">
        <f t="shared" si="58"/>
        <v>1.618296290526267</v>
      </c>
      <c r="W74">
        <f t="shared" si="59"/>
        <v>4.0390685709614278</v>
      </c>
      <c r="X74">
        <f t="shared" si="60"/>
        <v>2.175507317816431</v>
      </c>
      <c r="Y74">
        <f t="shared" si="61"/>
        <v>-345.24925164380369</v>
      </c>
      <c r="Z74">
        <f t="shared" si="62"/>
        <v>195.98377886703486</v>
      </c>
      <c r="AA74">
        <f t="shared" si="63"/>
        <v>12.746092056007587</v>
      </c>
      <c r="AB74">
        <f t="shared" si="64"/>
        <v>25.325757109422057</v>
      </c>
      <c r="AC74">
        <v>-3.9722889196910298E-2</v>
      </c>
      <c r="AD74">
        <v>4.4592423039752201E-2</v>
      </c>
      <c r="AE74">
        <v>3.3576140755419099</v>
      </c>
      <c r="AF74">
        <v>0</v>
      </c>
      <c r="AG74">
        <v>0</v>
      </c>
      <c r="AH74">
        <f t="shared" si="65"/>
        <v>1</v>
      </c>
      <c r="AI74">
        <f t="shared" si="66"/>
        <v>0</v>
      </c>
      <c r="AJ74">
        <f t="shared" si="67"/>
        <v>50307.462911534378</v>
      </c>
      <c r="AK74">
        <v>0</v>
      </c>
      <c r="AL74">
        <v>0</v>
      </c>
      <c r="AM74">
        <v>0</v>
      </c>
      <c r="AN74">
        <f t="shared" si="68"/>
        <v>0</v>
      </c>
      <c r="AO74" t="e">
        <f t="shared" si="69"/>
        <v>#DIV/0!</v>
      </c>
      <c r="AP74">
        <v>-1</v>
      </c>
      <c r="AQ74" t="s">
        <v>428</v>
      </c>
      <c r="AR74">
        <v>2.2706923076923098</v>
      </c>
      <c r="AS74">
        <v>1.5407999999999999</v>
      </c>
      <c r="AT74">
        <f t="shared" si="70"/>
        <v>-0.47370996085949502</v>
      </c>
      <c r="AU74">
        <v>0.5</v>
      </c>
      <c r="AV74">
        <f t="shared" si="71"/>
        <v>841.19334832333448</v>
      </c>
      <c r="AW74">
        <f t="shared" si="72"/>
        <v>19.401193578191432</v>
      </c>
      <c r="AX74">
        <f t="shared" si="73"/>
        <v>-199.24083405475716</v>
      </c>
      <c r="AY74">
        <f t="shared" si="74"/>
        <v>1</v>
      </c>
      <c r="AZ74">
        <f t="shared" si="75"/>
        <v>2.4252680574394773E-2</v>
      </c>
      <c r="BA74">
        <f t="shared" si="76"/>
        <v>-1</v>
      </c>
      <c r="BB74" t="s">
        <v>252</v>
      </c>
      <c r="BC74">
        <v>0</v>
      </c>
      <c r="BD74">
        <f t="shared" si="77"/>
        <v>1.5407999999999999</v>
      </c>
      <c r="BE74">
        <f t="shared" si="78"/>
        <v>-0.47370996085949496</v>
      </c>
      <c r="BF74" t="e">
        <f t="shared" si="79"/>
        <v>#DIV/0!</v>
      </c>
      <c r="BG74">
        <f t="shared" si="80"/>
        <v>-0.47370996085949496</v>
      </c>
      <c r="BH74" t="e">
        <f t="shared" si="81"/>
        <v>#DIV/0!</v>
      </c>
      <c r="BI74">
        <f t="shared" si="82"/>
        <v>999.99241935483894</v>
      </c>
      <c r="BJ74">
        <f t="shared" si="83"/>
        <v>841.19334832333448</v>
      </c>
      <c r="BK74">
        <f t="shared" si="84"/>
        <v>0.84119972515996044</v>
      </c>
      <c r="BL74">
        <f t="shared" si="85"/>
        <v>0.19239945031992089</v>
      </c>
      <c r="BM74">
        <v>0.68530088305721104</v>
      </c>
      <c r="BN74">
        <v>0.5</v>
      </c>
      <c r="BO74" t="s">
        <v>253</v>
      </c>
      <c r="BP74">
        <v>1685091649.9000001</v>
      </c>
      <c r="BQ74">
        <v>400.00177419354799</v>
      </c>
      <c r="BR74">
        <v>403.09</v>
      </c>
      <c r="BS74">
        <v>16.839632258064501</v>
      </c>
      <c r="BT74">
        <v>15.784725806451601</v>
      </c>
      <c r="BU74">
        <v>500.01825806451598</v>
      </c>
      <c r="BV74">
        <v>95.900406451612895</v>
      </c>
      <c r="BW74">
        <v>0.200046677419355</v>
      </c>
      <c r="BX74">
        <v>29.074180645161299</v>
      </c>
      <c r="BY74">
        <v>27.9953161290323</v>
      </c>
      <c r="BZ74">
        <v>999.9</v>
      </c>
      <c r="CA74">
        <v>9988.8709677419392</v>
      </c>
      <c r="CB74">
        <v>0</v>
      </c>
      <c r="CC74">
        <v>75.480267741935506</v>
      </c>
      <c r="CD74">
        <v>999.99241935483894</v>
      </c>
      <c r="CE74">
        <v>0.96001293548387101</v>
      </c>
      <c r="CF74">
        <v>3.9987112903225798E-2</v>
      </c>
      <c r="CG74">
        <v>0</v>
      </c>
      <c r="CH74">
        <v>2.26163548387097</v>
      </c>
      <c r="CI74">
        <v>0</v>
      </c>
      <c r="CJ74">
        <v>1176.57516129032</v>
      </c>
      <c r="CK74">
        <v>8120.8348387096803</v>
      </c>
      <c r="CL74">
        <v>39.75</v>
      </c>
      <c r="CM74">
        <v>42.420999999999999</v>
      </c>
      <c r="CN74">
        <v>40.936999999999998</v>
      </c>
      <c r="CO74">
        <v>41.014000000000003</v>
      </c>
      <c r="CP74">
        <v>39.811999999999998</v>
      </c>
      <c r="CQ74">
        <v>960.00451612903203</v>
      </c>
      <c r="CR74">
        <v>39.990645161290303</v>
      </c>
      <c r="CS74">
        <v>0</v>
      </c>
      <c r="CT74">
        <v>59.199999809265101</v>
      </c>
      <c r="CU74">
        <v>2.2706923076923098</v>
      </c>
      <c r="CV74">
        <v>0.15420171114602799</v>
      </c>
      <c r="CW74">
        <v>2.7541880315418799</v>
      </c>
      <c r="CX74">
        <v>1176.63153846154</v>
      </c>
      <c r="CY74">
        <v>15</v>
      </c>
      <c r="CZ74">
        <v>1685088038</v>
      </c>
      <c r="DA74" t="s">
        <v>254</v>
      </c>
      <c r="DB74">
        <v>1</v>
      </c>
      <c r="DC74">
        <v>-3.2389999999999999</v>
      </c>
      <c r="DD74">
        <v>0.48899999999999999</v>
      </c>
      <c r="DE74">
        <v>403</v>
      </c>
      <c r="DF74">
        <v>16</v>
      </c>
      <c r="DG74">
        <v>1.65</v>
      </c>
      <c r="DH74">
        <v>0.54</v>
      </c>
      <c r="DI74">
        <v>-3.0895176923076901</v>
      </c>
      <c r="DJ74">
        <v>-4.80053274139823E-2</v>
      </c>
      <c r="DK74">
        <v>8.1451269920104E-2</v>
      </c>
      <c r="DL74">
        <v>1</v>
      </c>
      <c r="DM74">
        <v>2.2631953488372099</v>
      </c>
      <c r="DN74">
        <v>-3.2059083387526699E-3</v>
      </c>
      <c r="DO74">
        <v>0.16439275142947399</v>
      </c>
      <c r="DP74">
        <v>1</v>
      </c>
      <c r="DQ74">
        <v>1.0528011538461499</v>
      </c>
      <c r="DR74">
        <v>1.5617928797064E-2</v>
      </c>
      <c r="DS74">
        <v>9.1774599833266499E-3</v>
      </c>
      <c r="DT74">
        <v>1</v>
      </c>
      <c r="DU74">
        <v>3</v>
      </c>
      <c r="DV74">
        <v>3</v>
      </c>
      <c r="DW74" t="s">
        <v>255</v>
      </c>
      <c r="DX74">
        <v>100</v>
      </c>
      <c r="DY74">
        <v>100</v>
      </c>
      <c r="DZ74">
        <v>-3.2389999999999999</v>
      </c>
      <c r="EA74">
        <v>0.48899999999999999</v>
      </c>
      <c r="EB74">
        <v>2</v>
      </c>
      <c r="EC74">
        <v>516.44899999999996</v>
      </c>
      <c r="ED74">
        <v>428.23099999999999</v>
      </c>
      <c r="EE74">
        <v>28.452400000000001</v>
      </c>
      <c r="EF74">
        <v>29.972999999999999</v>
      </c>
      <c r="EG74">
        <v>30.0001</v>
      </c>
      <c r="EH74">
        <v>30.1859</v>
      </c>
      <c r="EI74">
        <v>30.229299999999999</v>
      </c>
      <c r="EJ74">
        <v>20.039300000000001</v>
      </c>
      <c r="EK74">
        <v>29.88</v>
      </c>
      <c r="EL74">
        <v>11.472200000000001</v>
      </c>
      <c r="EM74">
        <v>28.450199999999999</v>
      </c>
      <c r="EN74">
        <v>403.12599999999998</v>
      </c>
      <c r="EO74">
        <v>15.8569</v>
      </c>
      <c r="EP74">
        <v>100.34099999999999</v>
      </c>
      <c r="EQ74">
        <v>90.0749</v>
      </c>
    </row>
    <row r="75" spans="1:147" x14ac:dyDescent="0.3">
      <c r="A75">
        <v>59</v>
      </c>
      <c r="B75">
        <v>1685091717.9000001</v>
      </c>
      <c r="C75">
        <v>3540.4000000953702</v>
      </c>
      <c r="D75" t="s">
        <v>429</v>
      </c>
      <c r="E75" t="s">
        <v>430</v>
      </c>
      <c r="F75">
        <v>1685091709.9000001</v>
      </c>
      <c r="G75">
        <f t="shared" si="43"/>
        <v>7.6441308251700701E-3</v>
      </c>
      <c r="H75">
        <f t="shared" si="44"/>
        <v>19.375461789571879</v>
      </c>
      <c r="I75">
        <f t="shared" si="45"/>
        <v>400.00919354838697</v>
      </c>
      <c r="J75">
        <f t="shared" si="46"/>
        <v>293.62536044236674</v>
      </c>
      <c r="K75">
        <f t="shared" si="47"/>
        <v>28.218731732077146</v>
      </c>
      <c r="L75">
        <f t="shared" si="48"/>
        <v>38.442701632109312</v>
      </c>
      <c r="M75">
        <f t="shared" si="49"/>
        <v>0.34745142047226463</v>
      </c>
      <c r="N75">
        <f t="shared" si="50"/>
        <v>3.3724486306421952</v>
      </c>
      <c r="O75">
        <f t="shared" si="51"/>
        <v>0.32871894147073777</v>
      </c>
      <c r="P75">
        <f t="shared" si="52"/>
        <v>0.20704817437253353</v>
      </c>
      <c r="Q75">
        <f t="shared" si="53"/>
        <v>161.8445108822722</v>
      </c>
      <c r="R75">
        <f t="shared" si="54"/>
        <v>28.175342808083649</v>
      </c>
      <c r="S75">
        <f t="shared" si="55"/>
        <v>27.992461290322598</v>
      </c>
      <c r="T75">
        <f t="shared" si="56"/>
        <v>3.7931722397292207</v>
      </c>
      <c r="U75">
        <f t="shared" si="57"/>
        <v>40.126081815747092</v>
      </c>
      <c r="V75">
        <f t="shared" si="58"/>
        <v>1.6212824379007067</v>
      </c>
      <c r="W75">
        <f t="shared" si="59"/>
        <v>4.0404703488005405</v>
      </c>
      <c r="X75">
        <f t="shared" si="60"/>
        <v>2.171889801828514</v>
      </c>
      <c r="Y75">
        <f t="shared" si="61"/>
        <v>-337.1061693900001</v>
      </c>
      <c r="Z75">
        <f t="shared" si="62"/>
        <v>197.76418459934465</v>
      </c>
      <c r="AA75">
        <f t="shared" si="63"/>
        <v>12.850908031707551</v>
      </c>
      <c r="AB75">
        <f t="shared" si="64"/>
        <v>35.353434123324291</v>
      </c>
      <c r="AC75">
        <v>-3.9766302003493501E-2</v>
      </c>
      <c r="AD75">
        <v>4.4641157718312501E-2</v>
      </c>
      <c r="AE75">
        <v>3.3605317445537302</v>
      </c>
      <c r="AF75">
        <v>0</v>
      </c>
      <c r="AG75">
        <v>0</v>
      </c>
      <c r="AH75">
        <f t="shared" si="65"/>
        <v>1</v>
      </c>
      <c r="AI75">
        <f t="shared" si="66"/>
        <v>0</v>
      </c>
      <c r="AJ75">
        <f t="shared" si="67"/>
        <v>50359.291453740647</v>
      </c>
      <c r="AK75">
        <v>0</v>
      </c>
      <c r="AL75">
        <v>0</v>
      </c>
      <c r="AM75">
        <v>0</v>
      </c>
      <c r="AN75">
        <f t="shared" si="68"/>
        <v>0</v>
      </c>
      <c r="AO75" t="e">
        <f t="shared" si="69"/>
        <v>#DIV/0!</v>
      </c>
      <c r="AP75">
        <v>-1</v>
      </c>
      <c r="AQ75" t="s">
        <v>431</v>
      </c>
      <c r="AR75">
        <v>2.2403192307692299</v>
      </c>
      <c r="AS75">
        <v>1.4556</v>
      </c>
      <c r="AT75">
        <f t="shared" si="70"/>
        <v>-0.53910362102859977</v>
      </c>
      <c r="AU75">
        <v>0.5</v>
      </c>
      <c r="AV75">
        <f t="shared" si="71"/>
        <v>841.19014052996488</v>
      </c>
      <c r="AW75">
        <f t="shared" si="72"/>
        <v>19.375461789571879</v>
      </c>
      <c r="AX75">
        <f t="shared" si="73"/>
        <v>-226.74432536663039</v>
      </c>
      <c r="AY75">
        <f t="shared" si="74"/>
        <v>1</v>
      </c>
      <c r="AZ75">
        <f t="shared" si="75"/>
        <v>2.4222183318429021E-2</v>
      </c>
      <c r="BA75">
        <f t="shared" si="76"/>
        <v>-1</v>
      </c>
      <c r="BB75" t="s">
        <v>252</v>
      </c>
      <c r="BC75">
        <v>0</v>
      </c>
      <c r="BD75">
        <f t="shared" si="77"/>
        <v>1.4556</v>
      </c>
      <c r="BE75">
        <f t="shared" si="78"/>
        <v>-0.53910362102859977</v>
      </c>
      <c r="BF75" t="e">
        <f t="shared" si="79"/>
        <v>#DIV/0!</v>
      </c>
      <c r="BG75">
        <f t="shared" si="80"/>
        <v>-0.53910362102859977</v>
      </c>
      <c r="BH75" t="e">
        <f t="shared" si="81"/>
        <v>#DIV/0!</v>
      </c>
      <c r="BI75">
        <f t="shared" si="82"/>
        <v>999.988612903226</v>
      </c>
      <c r="BJ75">
        <f t="shared" si="83"/>
        <v>841.19014052996488</v>
      </c>
      <c r="BK75">
        <f t="shared" si="84"/>
        <v>0.84119971935257543</v>
      </c>
      <c r="BL75">
        <f t="shared" si="85"/>
        <v>0.19239943870515086</v>
      </c>
      <c r="BM75">
        <v>0.68530088305721104</v>
      </c>
      <c r="BN75">
        <v>0.5</v>
      </c>
      <c r="BO75" t="s">
        <v>253</v>
      </c>
      <c r="BP75">
        <v>1685091709.9000001</v>
      </c>
      <c r="BQ75">
        <v>400.00919354838697</v>
      </c>
      <c r="BR75">
        <v>403.08380645161299</v>
      </c>
      <c r="BS75">
        <v>16.869987096774199</v>
      </c>
      <c r="BT75">
        <v>15.8399838709677</v>
      </c>
      <c r="BU75">
        <v>500.01354838709699</v>
      </c>
      <c r="BV75">
        <v>95.904558064516095</v>
      </c>
      <c r="BW75">
        <v>0.19998716129032301</v>
      </c>
      <c r="BX75">
        <v>29.080180645161299</v>
      </c>
      <c r="BY75">
        <v>27.992461290322598</v>
      </c>
      <c r="BZ75">
        <v>999.9</v>
      </c>
      <c r="CA75">
        <v>9999.3548387096798</v>
      </c>
      <c r="CB75">
        <v>0</v>
      </c>
      <c r="CC75">
        <v>75.482338709677407</v>
      </c>
      <c r="CD75">
        <v>999.988612903226</v>
      </c>
      <c r="CE75">
        <v>0.96001370967741995</v>
      </c>
      <c r="CF75">
        <v>3.99863580645161E-2</v>
      </c>
      <c r="CG75">
        <v>0</v>
      </c>
      <c r="CH75">
        <v>2.2589870967741899</v>
      </c>
      <c r="CI75">
        <v>0</v>
      </c>
      <c r="CJ75">
        <v>1174.9067741935501</v>
      </c>
      <c r="CK75">
        <v>8120.8109677419397</v>
      </c>
      <c r="CL75">
        <v>39.776000000000003</v>
      </c>
      <c r="CM75">
        <v>42.441064516129003</v>
      </c>
      <c r="CN75">
        <v>40.991870967741903</v>
      </c>
      <c r="CO75">
        <v>41.061999999999998</v>
      </c>
      <c r="CP75">
        <v>39.866870967741903</v>
      </c>
      <c r="CQ75">
        <v>960.00161290322603</v>
      </c>
      <c r="CR75">
        <v>39.990322580645199</v>
      </c>
      <c r="CS75">
        <v>0</v>
      </c>
      <c r="CT75">
        <v>59</v>
      </c>
      <c r="CU75">
        <v>2.2403192307692299</v>
      </c>
      <c r="CV75">
        <v>-2.91179370067737E-2</v>
      </c>
      <c r="CW75">
        <v>4.2406837472580801</v>
      </c>
      <c r="CX75">
        <v>1174.9553846153799</v>
      </c>
      <c r="CY75">
        <v>15</v>
      </c>
      <c r="CZ75">
        <v>1685088038</v>
      </c>
      <c r="DA75" t="s">
        <v>254</v>
      </c>
      <c r="DB75">
        <v>1</v>
      </c>
      <c r="DC75">
        <v>-3.2389999999999999</v>
      </c>
      <c r="DD75">
        <v>0.48899999999999999</v>
      </c>
      <c r="DE75">
        <v>403</v>
      </c>
      <c r="DF75">
        <v>16</v>
      </c>
      <c r="DG75">
        <v>1.65</v>
      </c>
      <c r="DH75">
        <v>0.54</v>
      </c>
      <c r="DI75">
        <v>-3.07094076923077</v>
      </c>
      <c r="DJ75">
        <v>-5.5543208400916498E-2</v>
      </c>
      <c r="DK75">
        <v>0.101097725909259</v>
      </c>
      <c r="DL75">
        <v>1</v>
      </c>
      <c r="DM75">
        <v>2.24873953488372</v>
      </c>
      <c r="DN75">
        <v>-0.134231914447662</v>
      </c>
      <c r="DO75">
        <v>0.163954579841328</v>
      </c>
      <c r="DP75">
        <v>1</v>
      </c>
      <c r="DQ75">
        <v>1.04603076923077</v>
      </c>
      <c r="DR75">
        <v>-0.121481021087679</v>
      </c>
      <c r="DS75">
        <v>2.1307659768095101E-2</v>
      </c>
      <c r="DT75">
        <v>0</v>
      </c>
      <c r="DU75">
        <v>2</v>
      </c>
      <c r="DV75">
        <v>3</v>
      </c>
      <c r="DW75" t="s">
        <v>262</v>
      </c>
      <c r="DX75">
        <v>100</v>
      </c>
      <c r="DY75">
        <v>100</v>
      </c>
      <c r="DZ75">
        <v>-3.2389999999999999</v>
      </c>
      <c r="EA75">
        <v>0.48899999999999999</v>
      </c>
      <c r="EB75">
        <v>2</v>
      </c>
      <c r="EC75">
        <v>516.51599999999996</v>
      </c>
      <c r="ED75">
        <v>428.18599999999998</v>
      </c>
      <c r="EE75">
        <v>28.417000000000002</v>
      </c>
      <c r="EF75">
        <v>29.952200000000001</v>
      </c>
      <c r="EG75">
        <v>29.9999</v>
      </c>
      <c r="EH75">
        <v>30.162600000000001</v>
      </c>
      <c r="EI75">
        <v>30.206</v>
      </c>
      <c r="EJ75">
        <v>20.0426</v>
      </c>
      <c r="EK75">
        <v>29.5947</v>
      </c>
      <c r="EL75">
        <v>10.7247</v>
      </c>
      <c r="EM75">
        <v>28.421299999999999</v>
      </c>
      <c r="EN75">
        <v>403.15199999999999</v>
      </c>
      <c r="EO75">
        <v>15.8529</v>
      </c>
      <c r="EP75">
        <v>100.35</v>
      </c>
      <c r="EQ75">
        <v>90.083200000000005</v>
      </c>
    </row>
    <row r="76" spans="1:147" x14ac:dyDescent="0.3">
      <c r="A76">
        <v>60</v>
      </c>
      <c r="B76">
        <v>1685091777.9000001</v>
      </c>
      <c r="C76">
        <v>3600.4000000953702</v>
      </c>
      <c r="D76" t="s">
        <v>432</v>
      </c>
      <c r="E76" t="s">
        <v>433</v>
      </c>
      <c r="F76">
        <v>1685091769.9000001</v>
      </c>
      <c r="G76">
        <f t="shared" si="43"/>
        <v>7.9719150269588531E-3</v>
      </c>
      <c r="H76">
        <f t="shared" si="44"/>
        <v>-5.1363185935899587</v>
      </c>
      <c r="I76">
        <f t="shared" si="45"/>
        <v>400.16738709677401</v>
      </c>
      <c r="J76">
        <f t="shared" si="46"/>
        <v>408.54532559383074</v>
      </c>
      <c r="K76">
        <f t="shared" si="47"/>
        <v>39.264254644722115</v>
      </c>
      <c r="L76">
        <f t="shared" si="48"/>
        <v>38.459072233032266</v>
      </c>
      <c r="M76">
        <f t="shared" si="49"/>
        <v>0.385047217041527</v>
      </c>
      <c r="N76">
        <f t="shared" si="50"/>
        <v>3.3754726609978905</v>
      </c>
      <c r="O76">
        <f t="shared" si="51"/>
        <v>0.36220389021959876</v>
      </c>
      <c r="P76">
        <f t="shared" si="52"/>
        <v>0.2283167966518867</v>
      </c>
      <c r="Q76">
        <f t="shared" si="53"/>
        <v>0</v>
      </c>
      <c r="R76">
        <f t="shared" si="54"/>
        <v>27.557385995909367</v>
      </c>
      <c r="S76">
        <f t="shared" si="55"/>
        <v>27.4633419354839</v>
      </c>
      <c r="T76">
        <f t="shared" si="56"/>
        <v>3.6777247859911539</v>
      </c>
      <c r="U76">
        <f t="shared" si="57"/>
        <v>39.445813204260652</v>
      </c>
      <c r="V76">
        <f t="shared" si="58"/>
        <v>1.6207590413526631</v>
      </c>
      <c r="W76">
        <f t="shared" si="59"/>
        <v>4.1088240036019856</v>
      </c>
      <c r="X76">
        <f t="shared" si="60"/>
        <v>2.0569657446384908</v>
      </c>
      <c r="Y76">
        <f t="shared" si="61"/>
        <v>-351.56145268888542</v>
      </c>
      <c r="Z76">
        <f t="shared" si="62"/>
        <v>347.07523133419591</v>
      </c>
      <c r="AA76">
        <f t="shared" si="63"/>
        <v>22.506482726064679</v>
      </c>
      <c r="AB76">
        <f t="shared" si="64"/>
        <v>18.02026137137517</v>
      </c>
      <c r="AC76">
        <v>-3.9811113886230598E-2</v>
      </c>
      <c r="AD76">
        <v>4.4691462982421402E-2</v>
      </c>
      <c r="AE76">
        <v>3.3635423459991398</v>
      </c>
      <c r="AF76">
        <v>0</v>
      </c>
      <c r="AG76">
        <v>0</v>
      </c>
      <c r="AH76">
        <f t="shared" si="65"/>
        <v>1</v>
      </c>
      <c r="AI76">
        <f t="shared" si="66"/>
        <v>0</v>
      </c>
      <c r="AJ76">
        <f t="shared" si="67"/>
        <v>50365.358160093732</v>
      </c>
      <c r="AK76" t="s">
        <v>434</v>
      </c>
      <c r="AL76">
        <v>2.2631461538461499</v>
      </c>
      <c r="AM76">
        <v>1.6304000000000001</v>
      </c>
      <c r="AN76">
        <f t="shared" si="68"/>
        <v>-0.63274615384614985</v>
      </c>
      <c r="AO76">
        <f t="shared" si="69"/>
        <v>-0.38809258700082788</v>
      </c>
      <c r="AP76">
        <v>-0.58665394464158704</v>
      </c>
      <c r="AQ76" t="s">
        <v>252</v>
      </c>
      <c r="AR76">
        <v>0</v>
      </c>
      <c r="AS76">
        <v>0</v>
      </c>
      <c r="AT76" t="e">
        <f t="shared" si="70"/>
        <v>#DIV/0!</v>
      </c>
      <c r="AU76">
        <v>0.5</v>
      </c>
      <c r="AV76">
        <f t="shared" si="71"/>
        <v>0</v>
      </c>
      <c r="AW76">
        <f t="shared" si="72"/>
        <v>-5.1363185935899587</v>
      </c>
      <c r="AX76" t="e">
        <f t="shared" si="73"/>
        <v>#DIV/0!</v>
      </c>
      <c r="AY76" t="e">
        <f t="shared" si="74"/>
        <v>#DIV/0!</v>
      </c>
      <c r="AZ76" t="e">
        <f t="shared" si="75"/>
        <v>#DIV/0!</v>
      </c>
      <c r="BA76" t="e">
        <f t="shared" si="76"/>
        <v>#DIV/0!</v>
      </c>
      <c r="BB76" t="s">
        <v>252</v>
      </c>
      <c r="BC76">
        <v>0</v>
      </c>
      <c r="BD76">
        <f t="shared" si="77"/>
        <v>0</v>
      </c>
      <c r="BE76" t="e">
        <f t="shared" si="78"/>
        <v>#DIV/0!</v>
      </c>
      <c r="BF76">
        <f t="shared" si="79"/>
        <v>1</v>
      </c>
      <c r="BG76">
        <f t="shared" si="80"/>
        <v>0</v>
      </c>
      <c r="BH76">
        <f t="shared" si="81"/>
        <v>-2.576704718139506</v>
      </c>
      <c r="BI76">
        <f t="shared" si="82"/>
        <v>0</v>
      </c>
      <c r="BJ76">
        <f t="shared" si="83"/>
        <v>0</v>
      </c>
      <c r="BK76">
        <f t="shared" si="84"/>
        <v>0</v>
      </c>
      <c r="BL76">
        <f t="shared" si="85"/>
        <v>0</v>
      </c>
      <c r="BM76">
        <v>0.68530088305721104</v>
      </c>
      <c r="BN76">
        <v>0.5</v>
      </c>
      <c r="BO76" t="s">
        <v>253</v>
      </c>
      <c r="BP76">
        <v>1685091769.9000001</v>
      </c>
      <c r="BQ76">
        <v>400.16738709677401</v>
      </c>
      <c r="BR76">
        <v>399.90064516129002</v>
      </c>
      <c r="BS76">
        <v>16.864029032258099</v>
      </c>
      <c r="BT76">
        <v>15.789851612903201</v>
      </c>
      <c r="BU76">
        <v>500.01325806451598</v>
      </c>
      <c r="BV76">
        <v>95.907435483870998</v>
      </c>
      <c r="BW76">
        <v>0.20002722580645199</v>
      </c>
      <c r="BX76">
        <v>29.3705741935484</v>
      </c>
      <c r="BY76">
        <v>27.4633419354839</v>
      </c>
      <c r="BZ76">
        <v>999.9</v>
      </c>
      <c r="CA76">
        <v>10010.322580645199</v>
      </c>
      <c r="CB76">
        <v>0</v>
      </c>
      <c r="CC76">
        <v>75.499606451612905</v>
      </c>
      <c r="CD76">
        <v>0</v>
      </c>
      <c r="CE76">
        <v>0</v>
      </c>
      <c r="CF76">
        <v>0</v>
      </c>
      <c r="CG76">
        <v>0</v>
      </c>
      <c r="CH76">
        <v>2.2529677419354801</v>
      </c>
      <c r="CI76">
        <v>0</v>
      </c>
      <c r="CJ76">
        <v>-8.0228290322580609</v>
      </c>
      <c r="CK76">
        <v>-0.77913225806451603</v>
      </c>
      <c r="CL76">
        <v>39.130741935483897</v>
      </c>
      <c r="CM76">
        <v>42.5</v>
      </c>
      <c r="CN76">
        <v>40.943096774193499</v>
      </c>
      <c r="CO76">
        <v>41.061999999999998</v>
      </c>
      <c r="CP76">
        <v>39.600612903225802</v>
      </c>
      <c r="CQ76">
        <v>0</v>
      </c>
      <c r="CR76">
        <v>0</v>
      </c>
      <c r="CS76">
        <v>0</v>
      </c>
      <c r="CT76">
        <v>59.399999856948902</v>
      </c>
      <c r="CU76">
        <v>2.2631461538461499</v>
      </c>
      <c r="CV76">
        <v>0.47344272675865401</v>
      </c>
      <c r="CW76">
        <v>0.81621880981300199</v>
      </c>
      <c r="CX76">
        <v>-8.0136230769230803</v>
      </c>
      <c r="CY76">
        <v>15</v>
      </c>
      <c r="CZ76">
        <v>1685088038</v>
      </c>
      <c r="DA76" t="s">
        <v>254</v>
      </c>
      <c r="DB76">
        <v>1</v>
      </c>
      <c r="DC76">
        <v>-3.2389999999999999</v>
      </c>
      <c r="DD76">
        <v>0.48899999999999999</v>
      </c>
      <c r="DE76">
        <v>403</v>
      </c>
      <c r="DF76">
        <v>16</v>
      </c>
      <c r="DG76">
        <v>1.65</v>
      </c>
      <c r="DH76">
        <v>0.54</v>
      </c>
      <c r="DI76">
        <v>0.28022236923076899</v>
      </c>
      <c r="DJ76">
        <v>-0.224128076496204</v>
      </c>
      <c r="DK76">
        <v>0.113600945070922</v>
      </c>
      <c r="DL76">
        <v>1</v>
      </c>
      <c r="DM76">
        <v>2.2506930232558102</v>
      </c>
      <c r="DN76">
        <v>0.26611473033195698</v>
      </c>
      <c r="DO76">
        <v>0.16736678200517199</v>
      </c>
      <c r="DP76">
        <v>1</v>
      </c>
      <c r="DQ76">
        <v>1.0666255769230799</v>
      </c>
      <c r="DR76">
        <v>7.2413745411078007E-2</v>
      </c>
      <c r="DS76">
        <v>1.4959657726116101E-2</v>
      </c>
      <c r="DT76">
        <v>1</v>
      </c>
      <c r="DU76">
        <v>3</v>
      </c>
      <c r="DV76">
        <v>3</v>
      </c>
      <c r="DW76" t="s">
        <v>255</v>
      </c>
      <c r="DX76">
        <v>100</v>
      </c>
      <c r="DY76">
        <v>100</v>
      </c>
      <c r="DZ76">
        <v>-3.2389999999999999</v>
      </c>
      <c r="EA76">
        <v>0.48899999999999999</v>
      </c>
      <c r="EB76">
        <v>2</v>
      </c>
      <c r="EC76">
        <v>516.87800000000004</v>
      </c>
      <c r="ED76">
        <v>428.53899999999999</v>
      </c>
      <c r="EE76">
        <v>33.380800000000001</v>
      </c>
      <c r="EF76">
        <v>29.9316</v>
      </c>
      <c r="EG76">
        <v>30.000599999999999</v>
      </c>
      <c r="EH76">
        <v>30.144500000000001</v>
      </c>
      <c r="EI76">
        <v>30.185400000000001</v>
      </c>
      <c r="EJ76">
        <v>19.920100000000001</v>
      </c>
      <c r="EK76">
        <v>28.4178</v>
      </c>
      <c r="EL76">
        <v>9.9718499999999999</v>
      </c>
      <c r="EM76">
        <v>33.288899999999998</v>
      </c>
      <c r="EN76">
        <v>399.90499999999997</v>
      </c>
      <c r="EO76">
        <v>16.084</v>
      </c>
      <c r="EP76">
        <v>100.351</v>
      </c>
      <c r="EQ76">
        <v>90.086600000000004</v>
      </c>
    </row>
    <row r="77" spans="1:147" x14ac:dyDescent="0.3">
      <c r="A77">
        <v>61</v>
      </c>
      <c r="B77">
        <v>1685091837.9000001</v>
      </c>
      <c r="C77">
        <v>3660.4000000953702</v>
      </c>
      <c r="D77" t="s">
        <v>435</v>
      </c>
      <c r="E77" t="s">
        <v>436</v>
      </c>
      <c r="F77">
        <v>1685091829.9129</v>
      </c>
      <c r="G77">
        <f t="shared" si="43"/>
        <v>6.7473243025590931E-3</v>
      </c>
      <c r="H77">
        <f t="shared" si="44"/>
        <v>-5.0265513643770197</v>
      </c>
      <c r="I77">
        <f t="shared" si="45"/>
        <v>400.055322580645</v>
      </c>
      <c r="J77">
        <f t="shared" si="46"/>
        <v>412.39420204315758</v>
      </c>
      <c r="K77">
        <f t="shared" si="47"/>
        <v>39.633451329280163</v>
      </c>
      <c r="L77">
        <f t="shared" si="48"/>
        <v>38.44761414676767</v>
      </c>
      <c r="M77">
        <f t="shared" si="49"/>
        <v>0.30924928437487642</v>
      </c>
      <c r="N77">
        <f t="shared" si="50"/>
        <v>3.3764223827963509</v>
      </c>
      <c r="O77">
        <f t="shared" si="51"/>
        <v>0.29433118021675653</v>
      </c>
      <c r="P77">
        <f t="shared" si="52"/>
        <v>0.18523733538954631</v>
      </c>
      <c r="Q77">
        <f t="shared" si="53"/>
        <v>0</v>
      </c>
      <c r="R77">
        <f t="shared" si="54"/>
        <v>28.598718167387702</v>
      </c>
      <c r="S77">
        <f t="shared" si="55"/>
        <v>28.1647258064516</v>
      </c>
      <c r="T77">
        <f t="shared" si="56"/>
        <v>3.831434346269726</v>
      </c>
      <c r="U77">
        <f t="shared" si="57"/>
        <v>39.404084332204057</v>
      </c>
      <c r="V77">
        <f t="shared" si="58"/>
        <v>1.6915869499993239</v>
      </c>
      <c r="W77">
        <f t="shared" si="59"/>
        <v>4.2929228750452868</v>
      </c>
      <c r="X77">
        <f t="shared" si="60"/>
        <v>2.1398473962704019</v>
      </c>
      <c r="Y77">
        <f t="shared" si="61"/>
        <v>-297.55700174285602</v>
      </c>
      <c r="Z77">
        <f t="shared" si="62"/>
        <v>358.14927421411255</v>
      </c>
      <c r="AA77">
        <f t="shared" si="63"/>
        <v>23.387532789507453</v>
      </c>
      <c r="AB77">
        <f t="shared" si="64"/>
        <v>83.97980526076401</v>
      </c>
      <c r="AC77">
        <v>-3.9825190835105898E-2</v>
      </c>
      <c r="AD77">
        <v>4.4707265590742402E-2</v>
      </c>
      <c r="AE77">
        <v>3.3644878493164301</v>
      </c>
      <c r="AF77">
        <v>0</v>
      </c>
      <c r="AG77">
        <v>0</v>
      </c>
      <c r="AH77">
        <f t="shared" si="65"/>
        <v>1</v>
      </c>
      <c r="AI77">
        <f t="shared" si="66"/>
        <v>0</v>
      </c>
      <c r="AJ77">
        <f t="shared" si="67"/>
        <v>50255.802127787589</v>
      </c>
      <c r="AK77" t="s">
        <v>437</v>
      </c>
      <c r="AL77">
        <v>2.25251153846154</v>
      </c>
      <c r="AM77">
        <v>1.3775999999999999</v>
      </c>
      <c r="AN77">
        <f t="shared" si="68"/>
        <v>-0.87491153846154002</v>
      </c>
      <c r="AO77">
        <f t="shared" si="69"/>
        <v>-0.63509838738497393</v>
      </c>
      <c r="AP77">
        <v>-0.57411668145709305</v>
      </c>
      <c r="AQ77" t="s">
        <v>252</v>
      </c>
      <c r="AR77">
        <v>0</v>
      </c>
      <c r="AS77">
        <v>0</v>
      </c>
      <c r="AT77" t="e">
        <f t="shared" si="70"/>
        <v>#DIV/0!</v>
      </c>
      <c r="AU77">
        <v>0.5</v>
      </c>
      <c r="AV77">
        <f t="shared" si="71"/>
        <v>0</v>
      </c>
      <c r="AW77">
        <f t="shared" si="72"/>
        <v>-5.0265513643770197</v>
      </c>
      <c r="AX77" t="e">
        <f t="shared" si="73"/>
        <v>#DIV/0!</v>
      </c>
      <c r="AY77" t="e">
        <f t="shared" si="74"/>
        <v>#DIV/0!</v>
      </c>
      <c r="AZ77" t="e">
        <f t="shared" si="75"/>
        <v>#DIV/0!</v>
      </c>
      <c r="BA77" t="e">
        <f t="shared" si="76"/>
        <v>#DIV/0!</v>
      </c>
      <c r="BB77" t="s">
        <v>252</v>
      </c>
      <c r="BC77">
        <v>0</v>
      </c>
      <c r="BD77">
        <f t="shared" si="77"/>
        <v>0</v>
      </c>
      <c r="BE77" t="e">
        <f t="shared" si="78"/>
        <v>#DIV/0!</v>
      </c>
      <c r="BF77">
        <f t="shared" si="79"/>
        <v>1</v>
      </c>
      <c r="BG77">
        <f t="shared" si="80"/>
        <v>0</v>
      </c>
      <c r="BH77">
        <f t="shared" si="81"/>
        <v>-1.5745591862034374</v>
      </c>
      <c r="BI77">
        <f t="shared" si="82"/>
        <v>0</v>
      </c>
      <c r="BJ77">
        <f t="shared" si="83"/>
        <v>0</v>
      </c>
      <c r="BK77">
        <f t="shared" si="84"/>
        <v>0</v>
      </c>
      <c r="BL77">
        <f t="shared" si="85"/>
        <v>0</v>
      </c>
      <c r="BM77">
        <v>0.68530088305721104</v>
      </c>
      <c r="BN77">
        <v>0.5</v>
      </c>
      <c r="BO77" t="s">
        <v>253</v>
      </c>
      <c r="BP77">
        <v>1685091829.9129</v>
      </c>
      <c r="BQ77">
        <v>400.055322580645</v>
      </c>
      <c r="BR77">
        <v>399.73635483870999</v>
      </c>
      <c r="BS77">
        <v>17.601309677419401</v>
      </c>
      <c r="BT77">
        <v>16.6928129032258</v>
      </c>
      <c r="BU77">
        <v>500.00835483870998</v>
      </c>
      <c r="BV77">
        <v>95.905806451612904</v>
      </c>
      <c r="BW77">
        <v>0.19993687096774199</v>
      </c>
      <c r="BX77">
        <v>30.132258064516101</v>
      </c>
      <c r="BY77">
        <v>28.1647258064516</v>
      </c>
      <c r="BZ77">
        <v>999.9</v>
      </c>
      <c r="CA77">
        <v>10014.032258064501</v>
      </c>
      <c r="CB77">
        <v>0</v>
      </c>
      <c r="CC77">
        <v>75.477161290322599</v>
      </c>
      <c r="CD77">
        <v>0</v>
      </c>
      <c r="CE77">
        <v>0</v>
      </c>
      <c r="CF77">
        <v>0</v>
      </c>
      <c r="CG77">
        <v>0</v>
      </c>
      <c r="CH77">
        <v>2.2577935483871001</v>
      </c>
      <c r="CI77">
        <v>0</v>
      </c>
      <c r="CJ77">
        <v>-9.4146096774193602</v>
      </c>
      <c r="CK77">
        <v>-0.85313548387096805</v>
      </c>
      <c r="CL77">
        <v>38.697290322580599</v>
      </c>
      <c r="CM77">
        <v>42.4491935483871</v>
      </c>
      <c r="CN77">
        <v>40.693096774193499</v>
      </c>
      <c r="CO77">
        <v>41</v>
      </c>
      <c r="CP77">
        <v>39.276000000000003</v>
      </c>
      <c r="CQ77">
        <v>0</v>
      </c>
      <c r="CR77">
        <v>0</v>
      </c>
      <c r="CS77">
        <v>0</v>
      </c>
      <c r="CT77">
        <v>59.299999952316298</v>
      </c>
      <c r="CU77">
        <v>2.25251153846154</v>
      </c>
      <c r="CV77">
        <v>0.37465641221129498</v>
      </c>
      <c r="CW77">
        <v>-1.3217333495913</v>
      </c>
      <c r="CX77">
        <v>-9.4182653846153794</v>
      </c>
      <c r="CY77">
        <v>15</v>
      </c>
      <c r="CZ77">
        <v>1685088038</v>
      </c>
      <c r="DA77" t="s">
        <v>254</v>
      </c>
      <c r="DB77">
        <v>1</v>
      </c>
      <c r="DC77">
        <v>-3.2389999999999999</v>
      </c>
      <c r="DD77">
        <v>0.48899999999999999</v>
      </c>
      <c r="DE77">
        <v>403</v>
      </c>
      <c r="DF77">
        <v>16</v>
      </c>
      <c r="DG77">
        <v>1.65</v>
      </c>
      <c r="DH77">
        <v>0.54</v>
      </c>
      <c r="DI77">
        <v>0.29219698076923101</v>
      </c>
      <c r="DJ77">
        <v>0.30188801643834901</v>
      </c>
      <c r="DK77">
        <v>9.4636518198577199E-2</v>
      </c>
      <c r="DL77">
        <v>1</v>
      </c>
      <c r="DM77">
        <v>2.24519069767442</v>
      </c>
      <c r="DN77">
        <v>0.30347731224219399</v>
      </c>
      <c r="DO77">
        <v>0.210023744852431</v>
      </c>
      <c r="DP77">
        <v>1</v>
      </c>
      <c r="DQ77">
        <v>0.90613198076923096</v>
      </c>
      <c r="DR77">
        <v>5.0162762541538196E-3</v>
      </c>
      <c r="DS77">
        <v>1.5517032463728301E-2</v>
      </c>
      <c r="DT77">
        <v>1</v>
      </c>
      <c r="DU77">
        <v>3</v>
      </c>
      <c r="DV77">
        <v>3</v>
      </c>
      <c r="DW77" t="s">
        <v>255</v>
      </c>
      <c r="DX77">
        <v>100</v>
      </c>
      <c r="DY77">
        <v>100</v>
      </c>
      <c r="DZ77">
        <v>-3.2389999999999999</v>
      </c>
      <c r="EA77">
        <v>0.48899999999999999</v>
      </c>
      <c r="EB77">
        <v>2</v>
      </c>
      <c r="EC77">
        <v>516.47699999999998</v>
      </c>
      <c r="ED77">
        <v>429.43700000000001</v>
      </c>
      <c r="EE77">
        <v>33.385199999999998</v>
      </c>
      <c r="EF77">
        <v>29.910900000000002</v>
      </c>
      <c r="EG77">
        <v>30</v>
      </c>
      <c r="EH77">
        <v>30.1264</v>
      </c>
      <c r="EI77">
        <v>30.169899999999998</v>
      </c>
      <c r="EJ77">
        <v>19.930599999999998</v>
      </c>
      <c r="EK77">
        <v>24.308</v>
      </c>
      <c r="EL77">
        <v>9.5997900000000005</v>
      </c>
      <c r="EM77">
        <v>33.380000000000003</v>
      </c>
      <c r="EN77">
        <v>399.745</v>
      </c>
      <c r="EO77">
        <v>16.923999999999999</v>
      </c>
      <c r="EP77">
        <v>100.36</v>
      </c>
      <c r="EQ77">
        <v>90.085499999999996</v>
      </c>
    </row>
    <row r="78" spans="1:147" x14ac:dyDescent="0.3">
      <c r="A78">
        <v>62</v>
      </c>
      <c r="B78">
        <v>1685091897.9000001</v>
      </c>
      <c r="C78">
        <v>3720.4000000953702</v>
      </c>
      <c r="D78" t="s">
        <v>438</v>
      </c>
      <c r="E78" t="s">
        <v>439</v>
      </c>
      <c r="F78">
        <v>1685091889.90323</v>
      </c>
      <c r="G78">
        <f t="shared" si="43"/>
        <v>6.7207399168752787E-3</v>
      </c>
      <c r="H78">
        <f t="shared" si="44"/>
        <v>-5.8303748038459293</v>
      </c>
      <c r="I78">
        <f t="shared" si="45"/>
        <v>400.04635483870999</v>
      </c>
      <c r="J78">
        <f t="shared" si="46"/>
        <v>416.50900976953096</v>
      </c>
      <c r="K78">
        <f t="shared" si="47"/>
        <v>40.029948679238913</v>
      </c>
      <c r="L78">
        <f t="shared" si="48"/>
        <v>38.447751856247187</v>
      </c>
      <c r="M78">
        <f t="shared" si="49"/>
        <v>0.31317420535973589</v>
      </c>
      <c r="N78">
        <f t="shared" si="50"/>
        <v>3.3730298537011403</v>
      </c>
      <c r="O78">
        <f t="shared" si="51"/>
        <v>0.29787051096914263</v>
      </c>
      <c r="P78">
        <f t="shared" si="52"/>
        <v>0.18748170937100372</v>
      </c>
      <c r="Q78">
        <f t="shared" si="53"/>
        <v>0</v>
      </c>
      <c r="R78">
        <f t="shared" si="54"/>
        <v>28.444560878617207</v>
      </c>
      <c r="S78">
        <f t="shared" si="55"/>
        <v>28.132296774193598</v>
      </c>
      <c r="T78">
        <f t="shared" si="56"/>
        <v>3.8242058344995944</v>
      </c>
      <c r="U78">
        <f t="shared" si="57"/>
        <v>40.392011655190409</v>
      </c>
      <c r="V78">
        <f t="shared" si="58"/>
        <v>1.7182783340550489</v>
      </c>
      <c r="W78">
        <f t="shared" si="59"/>
        <v>4.2540053432427865</v>
      </c>
      <c r="X78">
        <f t="shared" si="60"/>
        <v>2.1059275004445457</v>
      </c>
      <c r="Y78">
        <f t="shared" si="61"/>
        <v>-296.38463033419981</v>
      </c>
      <c r="Z78">
        <f t="shared" si="62"/>
        <v>334.84387173148502</v>
      </c>
      <c r="AA78">
        <f t="shared" si="63"/>
        <v>21.866876637556725</v>
      </c>
      <c r="AB78">
        <f t="shared" si="64"/>
        <v>60.326118034841954</v>
      </c>
      <c r="AC78">
        <v>-3.9774913632190503E-2</v>
      </c>
      <c r="AD78">
        <v>4.4650825025945001E-2</v>
      </c>
      <c r="AE78">
        <v>3.3611103869402701</v>
      </c>
      <c r="AF78">
        <v>0</v>
      </c>
      <c r="AG78">
        <v>0</v>
      </c>
      <c r="AH78">
        <f t="shared" si="65"/>
        <v>1</v>
      </c>
      <c r="AI78">
        <f t="shared" si="66"/>
        <v>0</v>
      </c>
      <c r="AJ78">
        <f t="shared" si="67"/>
        <v>50221.291373574641</v>
      </c>
      <c r="AK78" t="s">
        <v>440</v>
      </c>
      <c r="AL78">
        <v>2.2114923076923101</v>
      </c>
      <c r="AM78">
        <v>1.468</v>
      </c>
      <c r="AN78">
        <f t="shared" si="68"/>
        <v>-0.74349230769231012</v>
      </c>
      <c r="AO78">
        <f t="shared" si="69"/>
        <v>-0.50646614965416226</v>
      </c>
      <c r="AP78">
        <v>-0.66592683360483196</v>
      </c>
      <c r="AQ78" t="s">
        <v>252</v>
      </c>
      <c r="AR78">
        <v>0</v>
      </c>
      <c r="AS78">
        <v>0</v>
      </c>
      <c r="AT78" t="e">
        <f t="shared" si="70"/>
        <v>#DIV/0!</v>
      </c>
      <c r="AU78">
        <v>0.5</v>
      </c>
      <c r="AV78">
        <f t="shared" si="71"/>
        <v>0</v>
      </c>
      <c r="AW78">
        <f t="shared" si="72"/>
        <v>-5.8303748038459293</v>
      </c>
      <c r="AX78" t="e">
        <f t="shared" si="73"/>
        <v>#DIV/0!</v>
      </c>
      <c r="AY78" t="e">
        <f t="shared" si="74"/>
        <v>#DIV/0!</v>
      </c>
      <c r="AZ78" t="e">
        <f t="shared" si="75"/>
        <v>#DIV/0!</v>
      </c>
      <c r="BA78" t="e">
        <f t="shared" si="76"/>
        <v>#DIV/0!</v>
      </c>
      <c r="BB78" t="s">
        <v>252</v>
      </c>
      <c r="BC78">
        <v>0</v>
      </c>
      <c r="BD78">
        <f t="shared" si="77"/>
        <v>0</v>
      </c>
      <c r="BE78" t="e">
        <f t="shared" si="78"/>
        <v>#DIV/0!</v>
      </c>
      <c r="BF78">
        <f t="shared" si="79"/>
        <v>1</v>
      </c>
      <c r="BG78">
        <f t="shared" si="80"/>
        <v>0</v>
      </c>
      <c r="BH78">
        <f t="shared" si="81"/>
        <v>-1.9744656196329109</v>
      </c>
      <c r="BI78">
        <f t="shared" si="82"/>
        <v>0</v>
      </c>
      <c r="BJ78">
        <f t="shared" si="83"/>
        <v>0</v>
      </c>
      <c r="BK78">
        <f t="shared" si="84"/>
        <v>0</v>
      </c>
      <c r="BL78">
        <f t="shared" si="85"/>
        <v>0</v>
      </c>
      <c r="BM78">
        <v>0.68530088305721104</v>
      </c>
      <c r="BN78">
        <v>0.5</v>
      </c>
      <c r="BO78" t="s">
        <v>253</v>
      </c>
      <c r="BP78">
        <v>1685091889.90323</v>
      </c>
      <c r="BQ78">
        <v>400.04635483870999</v>
      </c>
      <c r="BR78">
        <v>399.61574193548398</v>
      </c>
      <c r="BS78">
        <v>17.878574193548399</v>
      </c>
      <c r="BT78">
        <v>16.9738935483871</v>
      </c>
      <c r="BU78">
        <v>499.99799999999999</v>
      </c>
      <c r="BV78">
        <v>95.908309677419396</v>
      </c>
      <c r="BW78">
        <v>0.19993225806451601</v>
      </c>
      <c r="BX78">
        <v>29.973648387096802</v>
      </c>
      <c r="BY78">
        <v>28.132296774193598</v>
      </c>
      <c r="BZ78">
        <v>999.9</v>
      </c>
      <c r="CA78">
        <v>10001.129032258101</v>
      </c>
      <c r="CB78">
        <v>0</v>
      </c>
      <c r="CC78">
        <v>75.482338709677407</v>
      </c>
      <c r="CD78">
        <v>0</v>
      </c>
      <c r="CE78">
        <v>0</v>
      </c>
      <c r="CF78">
        <v>0</v>
      </c>
      <c r="CG78">
        <v>0</v>
      </c>
      <c r="CH78">
        <v>2.2449645161290301</v>
      </c>
      <c r="CI78">
        <v>0</v>
      </c>
      <c r="CJ78">
        <v>-10.431738709677401</v>
      </c>
      <c r="CK78">
        <v>-1.0622129032258101</v>
      </c>
      <c r="CL78">
        <v>38.3546774193548</v>
      </c>
      <c r="CM78">
        <v>42.370935483871001</v>
      </c>
      <c r="CN78">
        <v>40.447161290322597</v>
      </c>
      <c r="CO78">
        <v>40.933</v>
      </c>
      <c r="CP78">
        <v>39.026000000000003</v>
      </c>
      <c r="CQ78">
        <v>0</v>
      </c>
      <c r="CR78">
        <v>0</v>
      </c>
      <c r="CS78">
        <v>0</v>
      </c>
      <c r="CT78">
        <v>59.199999809265101</v>
      </c>
      <c r="CU78">
        <v>2.2114923076923101</v>
      </c>
      <c r="CV78">
        <v>-0.20447177456660101</v>
      </c>
      <c r="CW78">
        <v>-4.6485025889068998</v>
      </c>
      <c r="CX78">
        <v>-10.394996153846201</v>
      </c>
      <c r="CY78">
        <v>15</v>
      </c>
      <c r="CZ78">
        <v>1685088038</v>
      </c>
      <c r="DA78" t="s">
        <v>254</v>
      </c>
      <c r="DB78">
        <v>1</v>
      </c>
      <c r="DC78">
        <v>-3.2389999999999999</v>
      </c>
      <c r="DD78">
        <v>0.48899999999999999</v>
      </c>
      <c r="DE78">
        <v>403</v>
      </c>
      <c r="DF78">
        <v>16</v>
      </c>
      <c r="DG78">
        <v>1.65</v>
      </c>
      <c r="DH78">
        <v>0.54</v>
      </c>
      <c r="DI78">
        <v>0.40354569230769199</v>
      </c>
      <c r="DJ78">
        <v>0.204699903028669</v>
      </c>
      <c r="DK78">
        <v>8.7167534263830698E-2</v>
      </c>
      <c r="DL78">
        <v>1</v>
      </c>
      <c r="DM78">
        <v>2.2212627906976699</v>
      </c>
      <c r="DN78">
        <v>-3.2379992870007597E-2</v>
      </c>
      <c r="DO78">
        <v>0.18213924270114601</v>
      </c>
      <c r="DP78">
        <v>1</v>
      </c>
      <c r="DQ78">
        <v>0.88799821153846203</v>
      </c>
      <c r="DR78">
        <v>0.107067703608245</v>
      </c>
      <c r="DS78">
        <v>2.8218478848999001E-2</v>
      </c>
      <c r="DT78">
        <v>0</v>
      </c>
      <c r="DU78">
        <v>2</v>
      </c>
      <c r="DV78">
        <v>3</v>
      </c>
      <c r="DW78" t="s">
        <v>262</v>
      </c>
      <c r="DX78">
        <v>100</v>
      </c>
      <c r="DY78">
        <v>100</v>
      </c>
      <c r="DZ78">
        <v>-3.2389999999999999</v>
      </c>
      <c r="EA78">
        <v>0.48899999999999999</v>
      </c>
      <c r="EB78">
        <v>2</v>
      </c>
      <c r="EC78">
        <v>515.88599999999997</v>
      </c>
      <c r="ED78">
        <v>428.83499999999998</v>
      </c>
      <c r="EE78">
        <v>29.143999999999998</v>
      </c>
      <c r="EF78">
        <v>29.9238</v>
      </c>
      <c r="EG78">
        <v>29.9999</v>
      </c>
      <c r="EH78">
        <v>30.116099999999999</v>
      </c>
      <c r="EI78">
        <v>30.157</v>
      </c>
      <c r="EJ78">
        <v>19.928799999999999</v>
      </c>
      <c r="EK78">
        <v>24.256</v>
      </c>
      <c r="EL78">
        <v>9.5997900000000005</v>
      </c>
      <c r="EM78">
        <v>29.194800000000001</v>
      </c>
      <c r="EN78">
        <v>399.48500000000001</v>
      </c>
      <c r="EO78">
        <v>16.8416</v>
      </c>
      <c r="EP78">
        <v>100.364</v>
      </c>
      <c r="EQ78">
        <v>90.079800000000006</v>
      </c>
    </row>
    <row r="79" spans="1:147" x14ac:dyDescent="0.3">
      <c r="A79">
        <v>63</v>
      </c>
      <c r="B79">
        <v>1685091957.9000001</v>
      </c>
      <c r="C79">
        <v>3780.4000000953702</v>
      </c>
      <c r="D79" t="s">
        <v>441</v>
      </c>
      <c r="E79" t="s">
        <v>442</v>
      </c>
      <c r="F79">
        <v>1685091949.94839</v>
      </c>
      <c r="G79">
        <f t="shared" si="43"/>
        <v>6.3541253243720253E-3</v>
      </c>
      <c r="H79">
        <f t="shared" si="44"/>
        <v>-5.4986331075557926</v>
      </c>
      <c r="I79">
        <f t="shared" si="45"/>
        <v>400.02825806451602</v>
      </c>
      <c r="J79">
        <f t="shared" si="46"/>
        <v>416.3297623698939</v>
      </c>
      <c r="K79">
        <f t="shared" si="47"/>
        <v>40.012555827542862</v>
      </c>
      <c r="L79">
        <f t="shared" si="48"/>
        <v>38.44585339584799</v>
      </c>
      <c r="M79">
        <f t="shared" si="49"/>
        <v>0.29703642161285165</v>
      </c>
      <c r="N79">
        <f t="shared" si="50"/>
        <v>3.3722798593812873</v>
      </c>
      <c r="O79">
        <f t="shared" si="51"/>
        <v>0.28322901423978925</v>
      </c>
      <c r="P79">
        <f t="shared" si="52"/>
        <v>0.1782051807880809</v>
      </c>
      <c r="Q79">
        <f t="shared" si="53"/>
        <v>0</v>
      </c>
      <c r="R79">
        <f t="shared" si="54"/>
        <v>28.186782176241824</v>
      </c>
      <c r="S79">
        <f t="shared" si="55"/>
        <v>27.920400000000001</v>
      </c>
      <c r="T79">
        <f t="shared" si="56"/>
        <v>3.7772656861782323</v>
      </c>
      <c r="U79">
        <f t="shared" si="57"/>
        <v>40.330308931107496</v>
      </c>
      <c r="V79">
        <f t="shared" si="58"/>
        <v>1.6823684281412516</v>
      </c>
      <c r="W79">
        <f t="shared" si="59"/>
        <v>4.171474190825279</v>
      </c>
      <c r="X79">
        <f t="shared" si="60"/>
        <v>2.0948972580369807</v>
      </c>
      <c r="Y79">
        <f t="shared" si="61"/>
        <v>-280.21692680480629</v>
      </c>
      <c r="Z79">
        <f t="shared" si="62"/>
        <v>311.37270102660506</v>
      </c>
      <c r="AA79">
        <f t="shared" si="63"/>
        <v>20.2828452744067</v>
      </c>
      <c r="AB79">
        <f t="shared" si="64"/>
        <v>51.43861949620549</v>
      </c>
      <c r="AC79">
        <v>-3.9763801536462702E-2</v>
      </c>
      <c r="AD79">
        <v>4.4638350725017401E-2</v>
      </c>
      <c r="AE79">
        <v>3.3603637226152201</v>
      </c>
      <c r="AF79">
        <v>0</v>
      </c>
      <c r="AG79">
        <v>0</v>
      </c>
      <c r="AH79">
        <f t="shared" si="65"/>
        <v>1</v>
      </c>
      <c r="AI79">
        <f t="shared" si="66"/>
        <v>0</v>
      </c>
      <c r="AJ79">
        <f t="shared" si="67"/>
        <v>50264.327960782495</v>
      </c>
      <c r="AK79" t="s">
        <v>443</v>
      </c>
      <c r="AL79">
        <v>2.3189076923076901</v>
      </c>
      <c r="AM79">
        <v>1.3872</v>
      </c>
      <c r="AN79">
        <f t="shared" si="68"/>
        <v>-0.93170769230769013</v>
      </c>
      <c r="AO79">
        <f t="shared" si="69"/>
        <v>-0.67164626031407881</v>
      </c>
      <c r="AP79">
        <v>-0.62803635403602898</v>
      </c>
      <c r="AQ79" t="s">
        <v>252</v>
      </c>
      <c r="AR79">
        <v>0</v>
      </c>
      <c r="AS79">
        <v>0</v>
      </c>
      <c r="AT79" t="e">
        <f t="shared" si="70"/>
        <v>#DIV/0!</v>
      </c>
      <c r="AU79">
        <v>0.5</v>
      </c>
      <c r="AV79">
        <f t="shared" si="71"/>
        <v>0</v>
      </c>
      <c r="AW79">
        <f t="shared" si="72"/>
        <v>-5.4986331075557926</v>
      </c>
      <c r="AX79" t="e">
        <f t="shared" si="73"/>
        <v>#DIV/0!</v>
      </c>
      <c r="AY79" t="e">
        <f t="shared" si="74"/>
        <v>#DIV/0!</v>
      </c>
      <c r="AZ79" t="e">
        <f t="shared" si="75"/>
        <v>#DIV/0!</v>
      </c>
      <c r="BA79" t="e">
        <f t="shared" si="76"/>
        <v>#DIV/0!</v>
      </c>
      <c r="BB79" t="s">
        <v>252</v>
      </c>
      <c r="BC79">
        <v>0</v>
      </c>
      <c r="BD79">
        <f t="shared" si="77"/>
        <v>0</v>
      </c>
      <c r="BE79" t="e">
        <f t="shared" si="78"/>
        <v>#DIV/0!</v>
      </c>
      <c r="BF79">
        <f t="shared" si="79"/>
        <v>1</v>
      </c>
      <c r="BG79">
        <f t="shared" si="80"/>
        <v>0</v>
      </c>
      <c r="BH79">
        <f t="shared" si="81"/>
        <v>-1.4888789815227657</v>
      </c>
      <c r="BI79">
        <f t="shared" si="82"/>
        <v>0</v>
      </c>
      <c r="BJ79">
        <f t="shared" si="83"/>
        <v>0</v>
      </c>
      <c r="BK79">
        <f t="shared" si="84"/>
        <v>0</v>
      </c>
      <c r="BL79">
        <f t="shared" si="85"/>
        <v>0</v>
      </c>
      <c r="BM79">
        <v>0.68530088305721104</v>
      </c>
      <c r="BN79">
        <v>0.5</v>
      </c>
      <c r="BO79" t="s">
        <v>253</v>
      </c>
      <c r="BP79">
        <v>1685091949.94839</v>
      </c>
      <c r="BQ79">
        <v>400.02825806451602</v>
      </c>
      <c r="BR79">
        <v>399.62299999999999</v>
      </c>
      <c r="BS79">
        <v>17.5050064516129</v>
      </c>
      <c r="BT79">
        <v>16.6493580645161</v>
      </c>
      <c r="BU79">
        <v>500.00238709677399</v>
      </c>
      <c r="BV79">
        <v>95.907809677419394</v>
      </c>
      <c r="BW79">
        <v>0.200034258064516</v>
      </c>
      <c r="BX79">
        <v>29.633061290322601</v>
      </c>
      <c r="BY79">
        <v>27.920400000000001</v>
      </c>
      <c r="BZ79">
        <v>999.9</v>
      </c>
      <c r="CA79">
        <v>9998.3870967741896</v>
      </c>
      <c r="CB79">
        <v>0</v>
      </c>
      <c r="CC79">
        <v>75.453000000000003</v>
      </c>
      <c r="CD79">
        <v>0</v>
      </c>
      <c r="CE79">
        <v>0</v>
      </c>
      <c r="CF79">
        <v>0</v>
      </c>
      <c r="CG79">
        <v>0</v>
      </c>
      <c r="CH79">
        <v>2.2932806451612899</v>
      </c>
      <c r="CI79">
        <v>0</v>
      </c>
      <c r="CJ79">
        <v>-11.7469129032258</v>
      </c>
      <c r="CK79">
        <v>-1.18608064516129</v>
      </c>
      <c r="CL79">
        <v>38.070225806451603</v>
      </c>
      <c r="CM79">
        <v>42.2195161290323</v>
      </c>
      <c r="CN79">
        <v>40.191064516129003</v>
      </c>
      <c r="CO79">
        <v>40.820129032258102</v>
      </c>
      <c r="CP79">
        <v>38.793999999999997</v>
      </c>
      <c r="CQ79">
        <v>0</v>
      </c>
      <c r="CR79">
        <v>0</v>
      </c>
      <c r="CS79">
        <v>0</v>
      </c>
      <c r="CT79">
        <v>58.899999856948902</v>
      </c>
      <c r="CU79">
        <v>2.3189076923076901</v>
      </c>
      <c r="CV79">
        <v>-5.4919655392351101E-2</v>
      </c>
      <c r="CW79">
        <v>-1.8790940079993399</v>
      </c>
      <c r="CX79">
        <v>-11.7592807692308</v>
      </c>
      <c r="CY79">
        <v>15</v>
      </c>
      <c r="CZ79">
        <v>1685088038</v>
      </c>
      <c r="DA79" t="s">
        <v>254</v>
      </c>
      <c r="DB79">
        <v>1</v>
      </c>
      <c r="DC79">
        <v>-3.2389999999999999</v>
      </c>
      <c r="DD79">
        <v>0.48899999999999999</v>
      </c>
      <c r="DE79">
        <v>403</v>
      </c>
      <c r="DF79">
        <v>16</v>
      </c>
      <c r="DG79">
        <v>1.65</v>
      </c>
      <c r="DH79">
        <v>0.54</v>
      </c>
      <c r="DI79">
        <v>0.39724846153846199</v>
      </c>
      <c r="DJ79">
        <v>-7.2962612134997397E-3</v>
      </c>
      <c r="DK79">
        <v>9.2892973614895902E-2</v>
      </c>
      <c r="DL79">
        <v>1</v>
      </c>
      <c r="DM79">
        <v>2.2933744186046501</v>
      </c>
      <c r="DN79">
        <v>2.28250212062386E-2</v>
      </c>
      <c r="DO79">
        <v>0.175183177344921</v>
      </c>
      <c r="DP79">
        <v>1</v>
      </c>
      <c r="DQ79">
        <v>0.86229209615384605</v>
      </c>
      <c r="DR79">
        <v>-6.8568456741575995E-2</v>
      </c>
      <c r="DS79">
        <v>1.48595252282832E-2</v>
      </c>
      <c r="DT79">
        <v>1</v>
      </c>
      <c r="DU79">
        <v>3</v>
      </c>
      <c r="DV79">
        <v>3</v>
      </c>
      <c r="DW79" t="s">
        <v>255</v>
      </c>
      <c r="DX79">
        <v>100</v>
      </c>
      <c r="DY79">
        <v>100</v>
      </c>
      <c r="DZ79">
        <v>-3.2389999999999999</v>
      </c>
      <c r="EA79">
        <v>0.48899999999999999</v>
      </c>
      <c r="EB79">
        <v>2</v>
      </c>
      <c r="EC79">
        <v>515.92700000000002</v>
      </c>
      <c r="ED79">
        <v>427.952</v>
      </c>
      <c r="EE79">
        <v>29.204899999999999</v>
      </c>
      <c r="EF79">
        <v>29.959</v>
      </c>
      <c r="EG79">
        <v>30.0002</v>
      </c>
      <c r="EH79">
        <v>30.121200000000002</v>
      </c>
      <c r="EI79">
        <v>30.157</v>
      </c>
      <c r="EJ79">
        <v>19.9329</v>
      </c>
      <c r="EK79">
        <v>25.722999999999999</v>
      </c>
      <c r="EL79">
        <v>9.2293599999999998</v>
      </c>
      <c r="EM79">
        <v>29.2058</v>
      </c>
      <c r="EN79">
        <v>399.68099999999998</v>
      </c>
      <c r="EO79">
        <v>16.5626</v>
      </c>
      <c r="EP79">
        <v>100.363</v>
      </c>
      <c r="EQ79">
        <v>90.075599999999994</v>
      </c>
    </row>
    <row r="80" spans="1:147" x14ac:dyDescent="0.3">
      <c r="A80">
        <v>64</v>
      </c>
      <c r="B80">
        <v>1685092018.5</v>
      </c>
      <c r="C80">
        <v>3841</v>
      </c>
      <c r="D80" t="s">
        <v>444</v>
      </c>
      <c r="E80" t="s">
        <v>445</v>
      </c>
      <c r="F80">
        <v>1685092010.44839</v>
      </c>
      <c r="G80">
        <f t="shared" si="43"/>
        <v>5.7279258477738668E-3</v>
      </c>
      <c r="H80">
        <f t="shared" si="44"/>
        <v>-5.1071270358079346</v>
      </c>
      <c r="I80">
        <f t="shared" si="45"/>
        <v>400.01845161290299</v>
      </c>
      <c r="J80">
        <f t="shared" si="46"/>
        <v>417.35759104009725</v>
      </c>
      <c r="K80">
        <f t="shared" si="47"/>
        <v>40.111534032997113</v>
      </c>
      <c r="L80">
        <f t="shared" si="48"/>
        <v>38.445098592099704</v>
      </c>
      <c r="M80">
        <f t="shared" si="49"/>
        <v>0.26476386366723215</v>
      </c>
      <c r="N80">
        <f t="shared" si="50"/>
        <v>3.3712109244565731</v>
      </c>
      <c r="O80">
        <f t="shared" si="51"/>
        <v>0.25373055452626708</v>
      </c>
      <c r="P80">
        <f t="shared" si="52"/>
        <v>0.15953458165506701</v>
      </c>
      <c r="Q80">
        <f t="shared" si="53"/>
        <v>0</v>
      </c>
      <c r="R80">
        <f t="shared" si="54"/>
        <v>28.181336698942246</v>
      </c>
      <c r="S80">
        <f t="shared" si="55"/>
        <v>27.8779258064516</v>
      </c>
      <c r="T80">
        <f t="shared" si="56"/>
        <v>3.7679173703920776</v>
      </c>
      <c r="U80">
        <f t="shared" si="57"/>
        <v>40.122825767092486</v>
      </c>
      <c r="V80">
        <f t="shared" si="58"/>
        <v>1.6595499863717276</v>
      </c>
      <c r="W80">
        <f t="shared" si="59"/>
        <v>4.1361742465627627</v>
      </c>
      <c r="X80">
        <f t="shared" si="60"/>
        <v>2.1083673840203501</v>
      </c>
      <c r="Y80">
        <f t="shared" si="61"/>
        <v>-252.60152988682754</v>
      </c>
      <c r="Z80">
        <f t="shared" si="62"/>
        <v>292.19097339649676</v>
      </c>
      <c r="AA80">
        <f t="shared" si="63"/>
        <v>19.021392691610256</v>
      </c>
      <c r="AB80">
        <f t="shared" si="64"/>
        <v>58.610836201279483</v>
      </c>
      <c r="AC80">
        <v>-3.9747965693142401E-2</v>
      </c>
      <c r="AD80">
        <v>4.46205736035944E-2</v>
      </c>
      <c r="AE80">
        <v>3.3592995332648101</v>
      </c>
      <c r="AF80">
        <v>0</v>
      </c>
      <c r="AG80">
        <v>0</v>
      </c>
      <c r="AH80">
        <f t="shared" si="65"/>
        <v>1</v>
      </c>
      <c r="AI80">
        <f t="shared" si="66"/>
        <v>0</v>
      </c>
      <c r="AJ80">
        <f t="shared" si="67"/>
        <v>50269.632955446621</v>
      </c>
      <c r="AK80" t="s">
        <v>446</v>
      </c>
      <c r="AL80">
        <v>2.2742153846153799</v>
      </c>
      <c r="AM80">
        <v>2.0067599999999999</v>
      </c>
      <c r="AN80">
        <f t="shared" si="68"/>
        <v>-0.26745538461537999</v>
      </c>
      <c r="AO80">
        <f t="shared" si="69"/>
        <v>-0.13327721531990872</v>
      </c>
      <c r="AP80">
        <v>-0.58331977792080303</v>
      </c>
      <c r="AQ80" t="s">
        <v>252</v>
      </c>
      <c r="AR80">
        <v>0</v>
      </c>
      <c r="AS80">
        <v>0</v>
      </c>
      <c r="AT80" t="e">
        <f t="shared" si="70"/>
        <v>#DIV/0!</v>
      </c>
      <c r="AU80">
        <v>0.5</v>
      </c>
      <c r="AV80">
        <f t="shared" si="71"/>
        <v>0</v>
      </c>
      <c r="AW80">
        <f t="shared" si="72"/>
        <v>-5.1071270358079346</v>
      </c>
      <c r="AX80" t="e">
        <f t="shared" si="73"/>
        <v>#DIV/0!</v>
      </c>
      <c r="AY80" t="e">
        <f t="shared" si="74"/>
        <v>#DIV/0!</v>
      </c>
      <c r="AZ80" t="e">
        <f t="shared" si="75"/>
        <v>#DIV/0!</v>
      </c>
      <c r="BA80" t="e">
        <f t="shared" si="76"/>
        <v>#DIV/0!</v>
      </c>
      <c r="BB80" t="s">
        <v>252</v>
      </c>
      <c r="BC80">
        <v>0</v>
      </c>
      <c r="BD80">
        <f t="shared" si="77"/>
        <v>0</v>
      </c>
      <c r="BE80" t="e">
        <f t="shared" si="78"/>
        <v>#DIV/0!</v>
      </c>
      <c r="BF80">
        <f t="shared" si="79"/>
        <v>1</v>
      </c>
      <c r="BG80">
        <f t="shared" si="80"/>
        <v>0</v>
      </c>
      <c r="BH80">
        <f t="shared" si="81"/>
        <v>-7.5031579673965609</v>
      </c>
      <c r="BI80">
        <f t="shared" si="82"/>
        <v>0</v>
      </c>
      <c r="BJ80">
        <f t="shared" si="83"/>
        <v>0</v>
      </c>
      <c r="BK80">
        <f t="shared" si="84"/>
        <v>0</v>
      </c>
      <c r="BL80">
        <f t="shared" si="85"/>
        <v>0</v>
      </c>
      <c r="BM80">
        <v>0.68530088305721104</v>
      </c>
      <c r="BN80">
        <v>0.5</v>
      </c>
      <c r="BO80" t="s">
        <v>253</v>
      </c>
      <c r="BP80">
        <v>1685092010.44839</v>
      </c>
      <c r="BQ80">
        <v>400.01845161290299</v>
      </c>
      <c r="BR80">
        <v>399.63251612903201</v>
      </c>
      <c r="BS80">
        <v>17.2674967741935</v>
      </c>
      <c r="BT80">
        <v>16.495993548387101</v>
      </c>
      <c r="BU80">
        <v>500.00719354838702</v>
      </c>
      <c r="BV80">
        <v>95.908293548387107</v>
      </c>
      <c r="BW80">
        <v>0.20001954838709701</v>
      </c>
      <c r="BX80">
        <v>29.485590322580599</v>
      </c>
      <c r="BY80">
        <v>27.8779258064516</v>
      </c>
      <c r="BZ80">
        <v>999.9</v>
      </c>
      <c r="CA80">
        <v>9994.3548387096798</v>
      </c>
      <c r="CB80">
        <v>0</v>
      </c>
      <c r="CC80">
        <v>75.459903225806499</v>
      </c>
      <c r="CD80">
        <v>0</v>
      </c>
      <c r="CE80">
        <v>0</v>
      </c>
      <c r="CF80">
        <v>0</v>
      </c>
      <c r="CG80">
        <v>0</v>
      </c>
      <c r="CH80">
        <v>2.27264516129032</v>
      </c>
      <c r="CI80">
        <v>0</v>
      </c>
      <c r="CJ80">
        <v>-13.080951612903201</v>
      </c>
      <c r="CK80">
        <v>-1.3327870967741899</v>
      </c>
      <c r="CL80">
        <v>37.8343548387097</v>
      </c>
      <c r="CM80">
        <v>42.058</v>
      </c>
      <c r="CN80">
        <v>39.963419354838699</v>
      </c>
      <c r="CO80">
        <v>40.711387096774203</v>
      </c>
      <c r="CP80">
        <v>38.576225806451603</v>
      </c>
      <c r="CQ80">
        <v>0</v>
      </c>
      <c r="CR80">
        <v>0</v>
      </c>
      <c r="CS80">
        <v>0</v>
      </c>
      <c r="CT80">
        <v>59.899999856948902</v>
      </c>
      <c r="CU80">
        <v>2.2742153846153799</v>
      </c>
      <c r="CV80">
        <v>-7.9917946589254399E-2</v>
      </c>
      <c r="CW80">
        <v>0.25282736432587199</v>
      </c>
      <c r="CX80">
        <v>-13.1268461538462</v>
      </c>
      <c r="CY80">
        <v>15</v>
      </c>
      <c r="CZ80">
        <v>1685088038</v>
      </c>
      <c r="DA80" t="s">
        <v>254</v>
      </c>
      <c r="DB80">
        <v>1</v>
      </c>
      <c r="DC80">
        <v>-3.2389999999999999</v>
      </c>
      <c r="DD80">
        <v>0.48899999999999999</v>
      </c>
      <c r="DE80">
        <v>403</v>
      </c>
      <c r="DF80">
        <v>16</v>
      </c>
      <c r="DG80">
        <v>1.65</v>
      </c>
      <c r="DH80">
        <v>0.54</v>
      </c>
      <c r="DI80">
        <v>0.39154942307692298</v>
      </c>
      <c r="DJ80">
        <v>-3.7501034471212398E-2</v>
      </c>
      <c r="DK80">
        <v>8.3662107436205294E-2</v>
      </c>
      <c r="DL80">
        <v>1</v>
      </c>
      <c r="DM80">
        <v>2.2363697674418601</v>
      </c>
      <c r="DN80">
        <v>0.220471581542554</v>
      </c>
      <c r="DO80">
        <v>0.17011157287359199</v>
      </c>
      <c r="DP80">
        <v>1</v>
      </c>
      <c r="DQ80">
        <v>0.78369217307692296</v>
      </c>
      <c r="DR80">
        <v>-0.13403602533737699</v>
      </c>
      <c r="DS80">
        <v>1.7212972638861599E-2</v>
      </c>
      <c r="DT80">
        <v>0</v>
      </c>
      <c r="DU80">
        <v>2</v>
      </c>
      <c r="DV80">
        <v>3</v>
      </c>
      <c r="DW80" t="s">
        <v>262</v>
      </c>
      <c r="DX80">
        <v>100</v>
      </c>
      <c r="DY80">
        <v>100</v>
      </c>
      <c r="DZ80">
        <v>-3.2389999999999999</v>
      </c>
      <c r="EA80">
        <v>0.48899999999999999</v>
      </c>
      <c r="EB80">
        <v>2</v>
      </c>
      <c r="EC80">
        <v>515.62900000000002</v>
      </c>
      <c r="ED80">
        <v>427.61099999999999</v>
      </c>
      <c r="EE80">
        <v>29.932700000000001</v>
      </c>
      <c r="EF80">
        <v>29.980699999999999</v>
      </c>
      <c r="EG80">
        <v>30.0001</v>
      </c>
      <c r="EH80">
        <v>30.131599999999999</v>
      </c>
      <c r="EI80">
        <v>30.162199999999999</v>
      </c>
      <c r="EJ80">
        <v>19.932600000000001</v>
      </c>
      <c r="EK80">
        <v>26.271799999999999</v>
      </c>
      <c r="EL80">
        <v>8.8591999999999995</v>
      </c>
      <c r="EM80">
        <v>29.9343</v>
      </c>
      <c r="EN80">
        <v>399.666</v>
      </c>
      <c r="EO80">
        <v>16.5151</v>
      </c>
      <c r="EP80">
        <v>100.36</v>
      </c>
      <c r="EQ80">
        <v>90.074100000000001</v>
      </c>
    </row>
    <row r="81" spans="1:147" x14ac:dyDescent="0.3">
      <c r="A81">
        <v>65</v>
      </c>
      <c r="B81">
        <v>1685092079</v>
      </c>
      <c r="C81">
        <v>3901.5</v>
      </c>
      <c r="D81" t="s">
        <v>447</v>
      </c>
      <c r="E81" t="s">
        <v>448</v>
      </c>
      <c r="F81">
        <v>1685092070.9548399</v>
      </c>
      <c r="G81">
        <f t="shared" ref="G81:G94" si="86">BU81*AH81*(BS81-BT81)/(100*BM81*(1000-AH81*BS81))</f>
        <v>4.8635367835684531E-3</v>
      </c>
      <c r="H81">
        <f t="shared" ref="H81:H94" si="87">BU81*AH81*(BR81-BQ81*(1000-AH81*BT81)/(1000-AH81*BS81))/(100*BM81)</f>
        <v>-4.5887571159852394</v>
      </c>
      <c r="I81">
        <f t="shared" ref="I81:I112" si="88">BQ81 - IF(AH81&gt;1, H81*BM81*100/(AJ81*CA81), 0)</f>
        <v>400.00174193548401</v>
      </c>
      <c r="J81">
        <f t="shared" ref="J81:J112" si="89">((P81-G81/2)*I81-H81)/(P81+G81/2)</f>
        <v>419.48222449880171</v>
      </c>
      <c r="K81">
        <f t="shared" ref="K81:K112" si="90">J81*(BV81+BW81)/1000</f>
        <v>40.31512046433464</v>
      </c>
      <c r="L81">
        <f t="shared" ref="L81:L94" si="91">(BQ81 - IF(AH81&gt;1, H81*BM81*100/(AJ81*CA81), 0))*(BV81+BW81)/1000</f>
        <v>38.442912405502419</v>
      </c>
      <c r="M81">
        <f t="shared" ref="M81:M112" si="92">2/((1/O81-1/N81)+SIGN(O81)*SQRT((1/O81-1/N81)*(1/O81-1/N81) + 4*BN81/((BN81+1)*(BN81+1))*(2*1/O81*1/N81-1/N81*1/N81)))</f>
        <v>0.21980373814873896</v>
      </c>
      <c r="N81">
        <f t="shared" ref="N81:N94" si="93">AE81+AD81*BM81+AC81*BM81*BM81</f>
        <v>3.3756314098447899</v>
      </c>
      <c r="O81">
        <f t="shared" ref="O81:O94" si="94">G81*(1000-(1000*0.61365*EXP(17.502*S81/(240.97+S81))/(BV81+BW81)+BS81)/2)/(1000*0.61365*EXP(17.502*S81/(240.97+S81))/(BV81+BW81)-BS81)</f>
        <v>0.21215078633000944</v>
      </c>
      <c r="P81">
        <f t="shared" ref="P81:P94" si="95">1/((BN81+1)/(M81/1.6)+1/(N81/1.37)) + BN81/((BN81+1)/(M81/1.6) + BN81/(N81/1.37))</f>
        <v>0.13325963052499767</v>
      </c>
      <c r="Q81">
        <f t="shared" ref="Q81:Q94" si="96">(BJ81*BL81)</f>
        <v>0</v>
      </c>
      <c r="R81">
        <f t="shared" ref="R81:R112" si="97">(BX81+(Q81+2*0.95*0.0000000567*(((BX81+$B$7)+273)^4-(BX81+273)^4)-44100*G81)/(1.84*29.3*N81+8*0.95*0.0000000567*(BX81+273)^3))</f>
        <v>28.401382977591751</v>
      </c>
      <c r="S81">
        <f t="shared" ref="S81:S112" si="98">($C$7*BY81+$D$7*BZ81+$E$7*R81)</f>
        <v>28.009387096774201</v>
      </c>
      <c r="T81">
        <f t="shared" ref="T81:T112" si="99">0.61365*EXP(17.502*S81/(240.97+S81))</f>
        <v>3.7969168463420417</v>
      </c>
      <c r="U81">
        <f t="shared" ref="U81:U112" si="100">(V81/W81*100)</f>
        <v>39.990991851431147</v>
      </c>
      <c r="V81">
        <f t="shared" ref="V81:V94" si="101">BS81*(BV81+BW81)/1000</f>
        <v>1.6561819692143516</v>
      </c>
      <c r="W81">
        <f t="shared" ref="W81:W94" si="102">0.61365*EXP(17.502*BX81/(240.97+BX81))</f>
        <v>4.1413875789006775</v>
      </c>
      <c r="X81">
        <f t="shared" ref="X81:X94" si="103">(T81-BS81*(BV81+BW81)/1000)</f>
        <v>2.1407348771276902</v>
      </c>
      <c r="Y81">
        <f t="shared" ref="Y81:Y94" si="104">(-G81*44100)</f>
        <v>-214.48197215536879</v>
      </c>
      <c r="Z81">
        <f t="shared" ref="Z81:Z94" si="105">2*29.3*N81*0.92*(BX81-S81)</f>
        <v>272.62597964970126</v>
      </c>
      <c r="AA81">
        <f t="shared" ref="AA81:AA94" si="106">2*0.95*0.0000000567*(((BX81+$B$7)+273)^4-(S81+273)^4)</f>
        <v>17.737984219865261</v>
      </c>
      <c r="AB81">
        <f t="shared" ref="AB81:AB112" si="107">Q81+AA81+Y81+Z81</f>
        <v>75.881991714197738</v>
      </c>
      <c r="AC81">
        <v>-3.9813466777096497E-2</v>
      </c>
      <c r="AD81">
        <v>4.4694104308542898E-2</v>
      </c>
      <c r="AE81">
        <v>3.3637003897482298</v>
      </c>
      <c r="AF81">
        <v>0</v>
      </c>
      <c r="AG81">
        <v>0</v>
      </c>
      <c r="AH81">
        <f t="shared" ref="AH81:AH94" si="108">IF(AF81*$H$13&gt;=AJ81,1,(AJ81/(AJ81-AF81*$H$13)))</f>
        <v>1</v>
      </c>
      <c r="AI81">
        <f t="shared" ref="AI81:AI112" si="109">(AH81-1)*100</f>
        <v>0</v>
      </c>
      <c r="AJ81">
        <f t="shared" ref="AJ81:AJ94" si="110">MAX(0,($B$13+$C$13*CA81)/(1+$D$13*CA81)*BV81/(BX81+273)*$E$13)</f>
        <v>50345.413047878392</v>
      </c>
      <c r="AK81" t="s">
        <v>449</v>
      </c>
      <c r="AL81">
        <v>2.21110769230769</v>
      </c>
      <c r="AM81">
        <v>1.8972</v>
      </c>
      <c r="AN81">
        <f t="shared" ref="AN81:AN112" si="111">AM81-AL81</f>
        <v>-0.31390769230769</v>
      </c>
      <c r="AO81">
        <f t="shared" ref="AO81:AO112" si="112">AN81/AM81</f>
        <v>-0.1654584083426576</v>
      </c>
      <c r="AP81">
        <v>-0.52411321728629301</v>
      </c>
      <c r="AQ81" t="s">
        <v>252</v>
      </c>
      <c r="AR81">
        <v>0</v>
      </c>
      <c r="AS81">
        <v>0</v>
      </c>
      <c r="AT81" t="e">
        <f t="shared" ref="AT81:AT112" si="113">1-AR81/AS81</f>
        <v>#DIV/0!</v>
      </c>
      <c r="AU81">
        <v>0.5</v>
      </c>
      <c r="AV81">
        <f t="shared" ref="AV81:AV94" si="114">BJ81</f>
        <v>0</v>
      </c>
      <c r="AW81">
        <f t="shared" ref="AW81:AW94" si="115">H81</f>
        <v>-4.5887571159852394</v>
      </c>
      <c r="AX81" t="e">
        <f t="shared" ref="AX81:AX94" si="116">AT81*AU81*AV81</f>
        <v>#DIV/0!</v>
      </c>
      <c r="AY81" t="e">
        <f t="shared" ref="AY81:AY94" si="117">BD81/AS81</f>
        <v>#DIV/0!</v>
      </c>
      <c r="AZ81" t="e">
        <f t="shared" ref="AZ81:AZ94" si="118">(AW81-AP81)/AV81</f>
        <v>#DIV/0!</v>
      </c>
      <c r="BA81" t="e">
        <f t="shared" ref="BA81:BA94" si="119">(AM81-AS81)/AS81</f>
        <v>#DIV/0!</v>
      </c>
      <c r="BB81" t="s">
        <v>252</v>
      </c>
      <c r="BC81">
        <v>0</v>
      </c>
      <c r="BD81">
        <f t="shared" ref="BD81:BD112" si="120">AS81-BC81</f>
        <v>0</v>
      </c>
      <c r="BE81" t="e">
        <f t="shared" ref="BE81:BE94" si="121">(AS81-AR81)/(AS81-BC81)</f>
        <v>#DIV/0!</v>
      </c>
      <c r="BF81">
        <f t="shared" ref="BF81:BF94" si="122">(AM81-AS81)/(AM81-BC81)</f>
        <v>1</v>
      </c>
      <c r="BG81">
        <f t="shared" ref="BG81:BG94" si="123">(AS81-AR81)/(AS81-AL81)</f>
        <v>0</v>
      </c>
      <c r="BH81">
        <f t="shared" ref="BH81:BH94" si="124">(AM81-AS81)/(AM81-AL81)</f>
        <v>-6.0438149382474471</v>
      </c>
      <c r="BI81">
        <f t="shared" ref="BI81:BI94" si="125">$B$11*CB81+$C$11*CC81+$F$11*CD81</f>
        <v>0</v>
      </c>
      <c r="BJ81">
        <f t="shared" ref="BJ81:BJ112" si="126">BI81*BK81</f>
        <v>0</v>
      </c>
      <c r="BK81">
        <f t="shared" ref="BK81:BK94" si="127">($B$11*$D$9+$C$11*$D$9+$F$11*((CQ81+CI81)/MAX(CQ81+CI81+CR81, 0.1)*$I$9+CR81/MAX(CQ81+CI81+CR81, 0.1)*$J$9))/($B$11+$C$11+$F$11)</f>
        <v>0</v>
      </c>
      <c r="BL81">
        <f t="shared" ref="BL81:BL94" si="128">($B$11*$K$9+$C$11*$K$9+$F$11*((CQ81+CI81)/MAX(CQ81+CI81+CR81, 0.1)*$P$9+CR81/MAX(CQ81+CI81+CR81, 0.1)*$Q$9))/($B$11+$C$11+$F$11)</f>
        <v>0</v>
      </c>
      <c r="BM81">
        <v>0.68530088305721104</v>
      </c>
      <c r="BN81">
        <v>0.5</v>
      </c>
      <c r="BO81" t="s">
        <v>253</v>
      </c>
      <c r="BP81">
        <v>1685092070.9548399</v>
      </c>
      <c r="BQ81">
        <v>400.00174193548401</v>
      </c>
      <c r="BR81">
        <v>399.63945161290297</v>
      </c>
      <c r="BS81">
        <v>17.232712903225799</v>
      </c>
      <c r="BT81">
        <v>16.577612903225798</v>
      </c>
      <c r="BU81">
        <v>500.007580645161</v>
      </c>
      <c r="BV81">
        <v>95.906922580645201</v>
      </c>
      <c r="BW81">
        <v>0.19993990322580599</v>
      </c>
      <c r="BX81">
        <v>29.507438709677398</v>
      </c>
      <c r="BY81">
        <v>28.009387096774201</v>
      </c>
      <c r="BZ81">
        <v>999.9</v>
      </c>
      <c r="CA81">
        <v>10010.967741935499</v>
      </c>
      <c r="CB81">
        <v>0</v>
      </c>
      <c r="CC81">
        <v>75.466461290322599</v>
      </c>
      <c r="CD81">
        <v>0</v>
      </c>
      <c r="CE81">
        <v>0</v>
      </c>
      <c r="CF81">
        <v>0</v>
      </c>
      <c r="CG81">
        <v>0</v>
      </c>
      <c r="CH81">
        <v>2.2476032258064498</v>
      </c>
      <c r="CI81">
        <v>0</v>
      </c>
      <c r="CJ81">
        <v>-14.034712903225801</v>
      </c>
      <c r="CK81">
        <v>-1.47775161290323</v>
      </c>
      <c r="CL81">
        <v>37.616870967741903</v>
      </c>
      <c r="CM81">
        <v>41.918999999999997</v>
      </c>
      <c r="CN81">
        <v>39.774000000000001</v>
      </c>
      <c r="CO81">
        <v>40.5741935483871</v>
      </c>
      <c r="CP81">
        <v>38.372967741935497</v>
      </c>
      <c r="CQ81">
        <v>0</v>
      </c>
      <c r="CR81">
        <v>0</v>
      </c>
      <c r="CS81">
        <v>0</v>
      </c>
      <c r="CT81">
        <v>60</v>
      </c>
      <c r="CU81">
        <v>2.21110769230769</v>
      </c>
      <c r="CV81">
        <v>-4.5155542446747902E-2</v>
      </c>
      <c r="CW81">
        <v>-0.55502221750529002</v>
      </c>
      <c r="CX81">
        <v>-14.0385538461538</v>
      </c>
      <c r="CY81">
        <v>15</v>
      </c>
      <c r="CZ81">
        <v>1685088038</v>
      </c>
      <c r="DA81" t="s">
        <v>254</v>
      </c>
      <c r="DB81">
        <v>1</v>
      </c>
      <c r="DC81">
        <v>-3.2389999999999999</v>
      </c>
      <c r="DD81">
        <v>0.48899999999999999</v>
      </c>
      <c r="DE81">
        <v>403</v>
      </c>
      <c r="DF81">
        <v>16</v>
      </c>
      <c r="DG81">
        <v>1.65</v>
      </c>
      <c r="DH81">
        <v>0.54</v>
      </c>
      <c r="DI81">
        <v>0.39211155769230799</v>
      </c>
      <c r="DJ81">
        <v>-0.230637834689006</v>
      </c>
      <c r="DK81">
        <v>0.107193222165973</v>
      </c>
      <c r="DL81">
        <v>1</v>
      </c>
      <c r="DM81">
        <v>2.2307000000000001</v>
      </c>
      <c r="DN81">
        <v>-0.32930987954121699</v>
      </c>
      <c r="DO81">
        <v>0.21988551460904299</v>
      </c>
      <c r="DP81">
        <v>1</v>
      </c>
      <c r="DQ81">
        <v>0.66636324999999996</v>
      </c>
      <c r="DR81">
        <v>-0.106980527497733</v>
      </c>
      <c r="DS81">
        <v>1.87527674530731E-2</v>
      </c>
      <c r="DT81">
        <v>0</v>
      </c>
      <c r="DU81">
        <v>2</v>
      </c>
      <c r="DV81">
        <v>3</v>
      </c>
      <c r="DW81" t="s">
        <v>262</v>
      </c>
      <c r="DX81">
        <v>100</v>
      </c>
      <c r="DY81">
        <v>100</v>
      </c>
      <c r="DZ81">
        <v>-3.2389999999999999</v>
      </c>
      <c r="EA81">
        <v>0.48899999999999999</v>
      </c>
      <c r="EB81">
        <v>2</v>
      </c>
      <c r="EC81">
        <v>515.31100000000004</v>
      </c>
      <c r="ED81">
        <v>427.92</v>
      </c>
      <c r="EE81">
        <v>29.992000000000001</v>
      </c>
      <c r="EF81">
        <v>29.991099999999999</v>
      </c>
      <c r="EG81">
        <v>30.000299999999999</v>
      </c>
      <c r="EH81">
        <v>30.139299999999999</v>
      </c>
      <c r="EI81">
        <v>30.169899999999998</v>
      </c>
      <c r="EJ81">
        <v>19.936199999999999</v>
      </c>
      <c r="EK81">
        <v>25.694600000000001</v>
      </c>
      <c r="EL81">
        <v>8.4866200000000003</v>
      </c>
      <c r="EM81">
        <v>29.984300000000001</v>
      </c>
      <c r="EN81">
        <v>399.60500000000002</v>
      </c>
      <c r="EO81">
        <v>16.636800000000001</v>
      </c>
      <c r="EP81">
        <v>100.36199999999999</v>
      </c>
      <c r="EQ81">
        <v>90.075100000000006</v>
      </c>
    </row>
    <row r="82" spans="1:147" x14ac:dyDescent="0.3">
      <c r="A82">
        <v>66</v>
      </c>
      <c r="B82">
        <v>1685092139</v>
      </c>
      <c r="C82">
        <v>3961.5</v>
      </c>
      <c r="D82" t="s">
        <v>450</v>
      </c>
      <c r="E82" t="s">
        <v>451</v>
      </c>
      <c r="F82">
        <v>1685092130.99032</v>
      </c>
      <c r="G82">
        <f t="shared" si="86"/>
        <v>4.0956024605836496E-3</v>
      </c>
      <c r="H82">
        <f t="shared" si="87"/>
        <v>-4.7632412701896154</v>
      </c>
      <c r="I82">
        <f t="shared" si="88"/>
        <v>400.02845161290298</v>
      </c>
      <c r="J82">
        <f t="shared" si="89"/>
        <v>427.4969507150048</v>
      </c>
      <c r="K82">
        <f t="shared" si="90"/>
        <v>41.084780009722564</v>
      </c>
      <c r="L82">
        <f t="shared" si="91"/>
        <v>38.444907980414307</v>
      </c>
      <c r="M82">
        <f t="shared" si="92"/>
        <v>0.18335658345440453</v>
      </c>
      <c r="N82">
        <f t="shared" si="93"/>
        <v>3.3726896533673942</v>
      </c>
      <c r="O82">
        <f t="shared" si="94"/>
        <v>0.17799336330418936</v>
      </c>
      <c r="P82">
        <f t="shared" si="95"/>
        <v>0.11171464890740915</v>
      </c>
      <c r="Q82">
        <f t="shared" si="96"/>
        <v>0</v>
      </c>
      <c r="R82">
        <f t="shared" si="97"/>
        <v>28.498970889741294</v>
      </c>
      <c r="S82">
        <f t="shared" si="98"/>
        <v>28.049758064516102</v>
      </c>
      <c r="T82">
        <f t="shared" si="99"/>
        <v>3.80586140192759</v>
      </c>
      <c r="U82">
        <f t="shared" si="100"/>
        <v>40.195360844607983</v>
      </c>
      <c r="V82">
        <f t="shared" si="101"/>
        <v>1.6573425506879866</v>
      </c>
      <c r="W82">
        <f t="shared" si="102"/>
        <v>4.123218490549541</v>
      </c>
      <c r="X82">
        <f t="shared" si="103"/>
        <v>2.1485188512396034</v>
      </c>
      <c r="Y82">
        <f t="shared" si="104"/>
        <v>-180.61606851173894</v>
      </c>
      <c r="Z82">
        <f t="shared" si="105"/>
        <v>251.18367879357422</v>
      </c>
      <c r="AA82">
        <f t="shared" si="106"/>
        <v>16.354197022360939</v>
      </c>
      <c r="AB82">
        <f t="shared" si="107"/>
        <v>86.921807304196221</v>
      </c>
      <c r="AC82">
        <v>-3.97698730167391E-2</v>
      </c>
      <c r="AD82">
        <v>4.4645166493518601E-2</v>
      </c>
      <c r="AE82">
        <v>3.3607716971427601</v>
      </c>
      <c r="AF82">
        <v>0</v>
      </c>
      <c r="AG82">
        <v>0</v>
      </c>
      <c r="AH82">
        <f t="shared" si="108"/>
        <v>1</v>
      </c>
      <c r="AI82">
        <f t="shared" si="109"/>
        <v>0</v>
      </c>
      <c r="AJ82">
        <f t="shared" si="110"/>
        <v>50305.194340526265</v>
      </c>
      <c r="AK82" t="s">
        <v>452</v>
      </c>
      <c r="AL82">
        <v>2.2572038461538502</v>
      </c>
      <c r="AM82">
        <v>2.1219999999999999</v>
      </c>
      <c r="AN82">
        <f t="shared" si="111"/>
        <v>-0.13520384615385028</v>
      </c>
      <c r="AO82">
        <f t="shared" si="112"/>
        <v>-6.3715290364679683E-2</v>
      </c>
      <c r="AP82">
        <v>-0.54404224144643698</v>
      </c>
      <c r="AQ82" t="s">
        <v>252</v>
      </c>
      <c r="AR82">
        <v>0</v>
      </c>
      <c r="AS82">
        <v>0</v>
      </c>
      <c r="AT82" t="e">
        <f t="shared" si="113"/>
        <v>#DIV/0!</v>
      </c>
      <c r="AU82">
        <v>0.5</v>
      </c>
      <c r="AV82">
        <f t="shared" si="114"/>
        <v>0</v>
      </c>
      <c r="AW82">
        <f t="shared" si="115"/>
        <v>-4.7632412701896154</v>
      </c>
      <c r="AX82" t="e">
        <f t="shared" si="116"/>
        <v>#DIV/0!</v>
      </c>
      <c r="AY82" t="e">
        <f t="shared" si="117"/>
        <v>#DIV/0!</v>
      </c>
      <c r="AZ82" t="e">
        <f t="shared" si="118"/>
        <v>#DIV/0!</v>
      </c>
      <c r="BA82" t="e">
        <f t="shared" si="119"/>
        <v>#DIV/0!</v>
      </c>
      <c r="BB82" t="s">
        <v>252</v>
      </c>
      <c r="BC82">
        <v>0</v>
      </c>
      <c r="BD82">
        <f t="shared" si="120"/>
        <v>0</v>
      </c>
      <c r="BE82" t="e">
        <f t="shared" si="121"/>
        <v>#DIV/0!</v>
      </c>
      <c r="BF82">
        <f t="shared" si="122"/>
        <v>1</v>
      </c>
      <c r="BG82">
        <f t="shared" si="123"/>
        <v>0</v>
      </c>
      <c r="BH82">
        <f t="shared" si="124"/>
        <v>-15.694819787784347</v>
      </c>
      <c r="BI82">
        <f t="shared" si="125"/>
        <v>0</v>
      </c>
      <c r="BJ82">
        <f t="shared" si="126"/>
        <v>0</v>
      </c>
      <c r="BK82">
        <f t="shared" si="127"/>
        <v>0</v>
      </c>
      <c r="BL82">
        <f t="shared" si="128"/>
        <v>0</v>
      </c>
      <c r="BM82">
        <v>0.68530088305721104</v>
      </c>
      <c r="BN82">
        <v>0.5</v>
      </c>
      <c r="BO82" t="s">
        <v>253</v>
      </c>
      <c r="BP82">
        <v>1685092130.99032</v>
      </c>
      <c r="BQ82">
        <v>400.02845161290298</v>
      </c>
      <c r="BR82">
        <v>399.600161290323</v>
      </c>
      <c r="BS82">
        <v>17.2450451612903</v>
      </c>
      <c r="BT82">
        <v>16.693390322580601</v>
      </c>
      <c r="BU82">
        <v>500.00793548387099</v>
      </c>
      <c r="BV82">
        <v>95.905435483870903</v>
      </c>
      <c r="BW82">
        <v>0.19999858064516099</v>
      </c>
      <c r="BX82">
        <v>29.431190322580701</v>
      </c>
      <c r="BY82">
        <v>28.049758064516102</v>
      </c>
      <c r="BZ82">
        <v>999.9</v>
      </c>
      <c r="CA82">
        <v>10000.1612903226</v>
      </c>
      <c r="CB82">
        <v>0</v>
      </c>
      <c r="CC82">
        <v>75.456451612903194</v>
      </c>
      <c r="CD82">
        <v>0</v>
      </c>
      <c r="CE82">
        <v>0</v>
      </c>
      <c r="CF82">
        <v>0</v>
      </c>
      <c r="CG82">
        <v>0</v>
      </c>
      <c r="CH82">
        <v>2.2514322580645199</v>
      </c>
      <c r="CI82">
        <v>0</v>
      </c>
      <c r="CJ82">
        <v>-14.8881483870968</v>
      </c>
      <c r="CK82">
        <v>-1.6050741935483901</v>
      </c>
      <c r="CL82">
        <v>37.423000000000002</v>
      </c>
      <c r="CM82">
        <v>41.75</v>
      </c>
      <c r="CN82">
        <v>39.5741935483871</v>
      </c>
      <c r="CO82">
        <v>40.453258064516099</v>
      </c>
      <c r="CP82">
        <v>38.186999999999998</v>
      </c>
      <c r="CQ82">
        <v>0</v>
      </c>
      <c r="CR82">
        <v>0</v>
      </c>
      <c r="CS82">
        <v>0</v>
      </c>
      <c r="CT82">
        <v>59.400000095367403</v>
      </c>
      <c r="CU82">
        <v>2.2572038461538502</v>
      </c>
      <c r="CV82">
        <v>0.27661879958588398</v>
      </c>
      <c r="CW82">
        <v>-0.42105641271150102</v>
      </c>
      <c r="CX82">
        <v>-14.9058192307692</v>
      </c>
      <c r="CY82">
        <v>15</v>
      </c>
      <c r="CZ82">
        <v>1685088038</v>
      </c>
      <c r="DA82" t="s">
        <v>254</v>
      </c>
      <c r="DB82">
        <v>1</v>
      </c>
      <c r="DC82">
        <v>-3.2389999999999999</v>
      </c>
      <c r="DD82">
        <v>0.48899999999999999</v>
      </c>
      <c r="DE82">
        <v>403</v>
      </c>
      <c r="DF82">
        <v>16</v>
      </c>
      <c r="DG82">
        <v>1.65</v>
      </c>
      <c r="DH82">
        <v>0.54</v>
      </c>
      <c r="DI82">
        <v>0.43016223076923099</v>
      </c>
      <c r="DJ82">
        <v>0.13141255949744601</v>
      </c>
      <c r="DK82">
        <v>0.110145009792967</v>
      </c>
      <c r="DL82">
        <v>1</v>
      </c>
      <c r="DM82">
        <v>2.2628069767441898</v>
      </c>
      <c r="DN82">
        <v>-3.44072722744889E-2</v>
      </c>
      <c r="DO82">
        <v>0.18570982290503099</v>
      </c>
      <c r="DP82">
        <v>1</v>
      </c>
      <c r="DQ82">
        <v>0.56738959615384599</v>
      </c>
      <c r="DR82">
        <v>-0.147393000617387</v>
      </c>
      <c r="DS82">
        <v>2.45823611741143E-2</v>
      </c>
      <c r="DT82">
        <v>0</v>
      </c>
      <c r="DU82">
        <v>2</v>
      </c>
      <c r="DV82">
        <v>3</v>
      </c>
      <c r="DW82" t="s">
        <v>262</v>
      </c>
      <c r="DX82">
        <v>100</v>
      </c>
      <c r="DY82">
        <v>100</v>
      </c>
      <c r="DZ82">
        <v>-3.2389999999999999</v>
      </c>
      <c r="EA82">
        <v>0.48899999999999999</v>
      </c>
      <c r="EB82">
        <v>2</v>
      </c>
      <c r="EC82">
        <v>515.60599999999999</v>
      </c>
      <c r="ED82">
        <v>427.70600000000002</v>
      </c>
      <c r="EE82">
        <v>29.3567</v>
      </c>
      <c r="EF82">
        <v>29.998899999999999</v>
      </c>
      <c r="EG82">
        <v>30.0001</v>
      </c>
      <c r="EH82">
        <v>30.144500000000001</v>
      </c>
      <c r="EI82">
        <v>30.175000000000001</v>
      </c>
      <c r="EJ82">
        <v>19.935500000000001</v>
      </c>
      <c r="EK82">
        <v>25.119399999999999</v>
      </c>
      <c r="EL82">
        <v>8.4866200000000003</v>
      </c>
      <c r="EM82">
        <v>29.353899999999999</v>
      </c>
      <c r="EN82">
        <v>399.62799999999999</v>
      </c>
      <c r="EO82">
        <v>16.643599999999999</v>
      </c>
      <c r="EP82">
        <v>100.363</v>
      </c>
      <c r="EQ82">
        <v>90.0749</v>
      </c>
    </row>
    <row r="83" spans="1:147" x14ac:dyDescent="0.3">
      <c r="A83">
        <v>67</v>
      </c>
      <c r="B83">
        <v>1685092199</v>
      </c>
      <c r="C83">
        <v>4021.5</v>
      </c>
      <c r="D83" t="s">
        <v>453</v>
      </c>
      <c r="E83" t="s">
        <v>454</v>
      </c>
      <c r="F83">
        <v>1685092191</v>
      </c>
      <c r="G83">
        <f t="shared" si="86"/>
        <v>3.8572098632703297E-3</v>
      </c>
      <c r="H83">
        <f t="shared" si="87"/>
        <v>-4.4288740346992501</v>
      </c>
      <c r="I83">
        <f t="shared" si="88"/>
        <v>399.99629032258099</v>
      </c>
      <c r="J83">
        <f t="shared" si="89"/>
        <v>426.97595335201697</v>
      </c>
      <c r="K83">
        <f t="shared" si="90"/>
        <v>41.034274698032497</v>
      </c>
      <c r="L83">
        <f t="shared" si="91"/>
        <v>38.44140993523051</v>
      </c>
      <c r="M83">
        <f t="shared" si="92"/>
        <v>0.17213946264364768</v>
      </c>
      <c r="N83">
        <f t="shared" si="93"/>
        <v>3.3717529239707664</v>
      </c>
      <c r="O83">
        <f t="shared" si="94"/>
        <v>0.16740197453476682</v>
      </c>
      <c r="P83">
        <f t="shared" si="95"/>
        <v>0.10504101864174664</v>
      </c>
      <c r="Q83">
        <f t="shared" si="96"/>
        <v>0</v>
      </c>
      <c r="R83">
        <f t="shared" si="97"/>
        <v>28.389490276429054</v>
      </c>
      <c r="S83">
        <f t="shared" si="98"/>
        <v>28.003816129032302</v>
      </c>
      <c r="T83">
        <f t="shared" si="99"/>
        <v>3.795683988887613</v>
      </c>
      <c r="U83">
        <f t="shared" si="100"/>
        <v>40.248479217864698</v>
      </c>
      <c r="V83">
        <f t="shared" si="101"/>
        <v>1.6439531518901034</v>
      </c>
      <c r="W83">
        <f t="shared" si="102"/>
        <v>4.0845099835732874</v>
      </c>
      <c r="X83">
        <f t="shared" si="103"/>
        <v>2.1517308369975097</v>
      </c>
      <c r="Y83">
        <f t="shared" si="104"/>
        <v>-170.10295497022153</v>
      </c>
      <c r="Z83">
        <f t="shared" si="105"/>
        <v>229.75793866988198</v>
      </c>
      <c r="AA83">
        <f t="shared" si="106"/>
        <v>14.947773581970235</v>
      </c>
      <c r="AB83">
        <f t="shared" si="107"/>
        <v>74.602757281630687</v>
      </c>
      <c r="AC83">
        <v>-3.9755994941694801E-2</v>
      </c>
      <c r="AD83">
        <v>4.4629587138495297E-2</v>
      </c>
      <c r="AE83">
        <v>3.3598391266301899</v>
      </c>
      <c r="AF83">
        <v>0</v>
      </c>
      <c r="AG83">
        <v>0</v>
      </c>
      <c r="AH83">
        <f t="shared" si="108"/>
        <v>1</v>
      </c>
      <c r="AI83">
        <f t="shared" si="109"/>
        <v>0</v>
      </c>
      <c r="AJ83">
        <f t="shared" si="110"/>
        <v>50315.524706369579</v>
      </c>
      <c r="AK83" t="s">
        <v>455</v>
      </c>
      <c r="AL83">
        <v>2.2361923076923098</v>
      </c>
      <c r="AM83">
        <v>1.1859999999999999</v>
      </c>
      <c r="AN83">
        <f t="shared" si="111"/>
        <v>-1.0501923076923099</v>
      </c>
      <c r="AO83">
        <f t="shared" si="112"/>
        <v>-0.88549098456349906</v>
      </c>
      <c r="AP83">
        <v>-0.50585188115461699</v>
      </c>
      <c r="AQ83" t="s">
        <v>252</v>
      </c>
      <c r="AR83">
        <v>0</v>
      </c>
      <c r="AS83">
        <v>0</v>
      </c>
      <c r="AT83" t="e">
        <f t="shared" si="113"/>
        <v>#DIV/0!</v>
      </c>
      <c r="AU83">
        <v>0.5</v>
      </c>
      <c r="AV83">
        <f t="shared" si="114"/>
        <v>0</v>
      </c>
      <c r="AW83">
        <f t="shared" si="115"/>
        <v>-4.4288740346992501</v>
      </c>
      <c r="AX83" t="e">
        <f t="shared" si="116"/>
        <v>#DIV/0!</v>
      </c>
      <c r="AY83" t="e">
        <f t="shared" si="117"/>
        <v>#DIV/0!</v>
      </c>
      <c r="AZ83" t="e">
        <f t="shared" si="118"/>
        <v>#DIV/0!</v>
      </c>
      <c r="BA83" t="e">
        <f t="shared" si="119"/>
        <v>#DIV/0!</v>
      </c>
      <c r="BB83" t="s">
        <v>252</v>
      </c>
      <c r="BC83">
        <v>0</v>
      </c>
      <c r="BD83">
        <f t="shared" si="120"/>
        <v>0</v>
      </c>
      <c r="BE83" t="e">
        <f t="shared" si="121"/>
        <v>#DIV/0!</v>
      </c>
      <c r="BF83">
        <f t="shared" si="122"/>
        <v>1</v>
      </c>
      <c r="BG83">
        <f t="shared" si="123"/>
        <v>0</v>
      </c>
      <c r="BH83">
        <f t="shared" si="124"/>
        <v>-1.1293169749130172</v>
      </c>
      <c r="BI83">
        <f t="shared" si="125"/>
        <v>0</v>
      </c>
      <c r="BJ83">
        <f t="shared" si="126"/>
        <v>0</v>
      </c>
      <c r="BK83">
        <f t="shared" si="127"/>
        <v>0</v>
      </c>
      <c r="BL83">
        <f t="shared" si="128"/>
        <v>0</v>
      </c>
      <c r="BM83">
        <v>0.68530088305721104</v>
      </c>
      <c r="BN83">
        <v>0.5</v>
      </c>
      <c r="BO83" t="s">
        <v>253</v>
      </c>
      <c r="BP83">
        <v>1685092191</v>
      </c>
      <c r="BQ83">
        <v>399.99629032258099</v>
      </c>
      <c r="BR83">
        <v>399.600741935484</v>
      </c>
      <c r="BS83">
        <v>17.105906451612899</v>
      </c>
      <c r="BT83">
        <v>16.586290322580599</v>
      </c>
      <c r="BU83">
        <v>500.00996774193499</v>
      </c>
      <c r="BV83">
        <v>95.904451612903202</v>
      </c>
      <c r="BW83">
        <v>0.19996451612903199</v>
      </c>
      <c r="BX83">
        <v>29.267764516128999</v>
      </c>
      <c r="BY83">
        <v>28.003816129032302</v>
      </c>
      <c r="BZ83">
        <v>999.9</v>
      </c>
      <c r="CA83">
        <v>9996.77419354839</v>
      </c>
      <c r="CB83">
        <v>0</v>
      </c>
      <c r="CC83">
        <v>75.453000000000003</v>
      </c>
      <c r="CD83">
        <v>0</v>
      </c>
      <c r="CE83">
        <v>0</v>
      </c>
      <c r="CF83">
        <v>0</v>
      </c>
      <c r="CG83">
        <v>0</v>
      </c>
      <c r="CH83">
        <v>2.2250677419354798</v>
      </c>
      <c r="CI83">
        <v>0</v>
      </c>
      <c r="CJ83">
        <v>-15.743758064516101</v>
      </c>
      <c r="CK83">
        <v>-1.67521612903226</v>
      </c>
      <c r="CL83">
        <v>37.253999999999998</v>
      </c>
      <c r="CM83">
        <v>41.652999999999999</v>
      </c>
      <c r="CN83">
        <v>39.414999999999999</v>
      </c>
      <c r="CO83">
        <v>40.368903225806399</v>
      </c>
      <c r="CP83">
        <v>38.036000000000001</v>
      </c>
      <c r="CQ83">
        <v>0</v>
      </c>
      <c r="CR83">
        <v>0</v>
      </c>
      <c r="CS83">
        <v>0</v>
      </c>
      <c r="CT83">
        <v>59.199999809265101</v>
      </c>
      <c r="CU83">
        <v>2.2361923076923098</v>
      </c>
      <c r="CV83">
        <v>4.2249563838616402E-2</v>
      </c>
      <c r="CW83">
        <v>-1.7714256355400699</v>
      </c>
      <c r="CX83">
        <v>-15.750746153846199</v>
      </c>
      <c r="CY83">
        <v>15</v>
      </c>
      <c r="CZ83">
        <v>1685088038</v>
      </c>
      <c r="DA83" t="s">
        <v>254</v>
      </c>
      <c r="DB83">
        <v>1</v>
      </c>
      <c r="DC83">
        <v>-3.2389999999999999</v>
      </c>
      <c r="DD83">
        <v>0.48899999999999999</v>
      </c>
      <c r="DE83">
        <v>403</v>
      </c>
      <c r="DF83">
        <v>16</v>
      </c>
      <c r="DG83">
        <v>1.65</v>
      </c>
      <c r="DH83">
        <v>0.54</v>
      </c>
      <c r="DI83">
        <v>0.41699748076923099</v>
      </c>
      <c r="DJ83">
        <v>-0.105469432254751</v>
      </c>
      <c r="DK83">
        <v>8.9027079015857796E-2</v>
      </c>
      <c r="DL83">
        <v>1</v>
      </c>
      <c r="DM83">
        <v>2.28518604651163</v>
      </c>
      <c r="DN83">
        <v>-0.39576449627312899</v>
      </c>
      <c r="DO83">
        <v>0.18419352383812199</v>
      </c>
      <c r="DP83">
        <v>1</v>
      </c>
      <c r="DQ83">
        <v>0.53448213461538496</v>
      </c>
      <c r="DR83">
        <v>-0.15789118586186501</v>
      </c>
      <c r="DS83">
        <v>2.0490173511699999E-2</v>
      </c>
      <c r="DT83">
        <v>0</v>
      </c>
      <c r="DU83">
        <v>2</v>
      </c>
      <c r="DV83">
        <v>3</v>
      </c>
      <c r="DW83" t="s">
        <v>262</v>
      </c>
      <c r="DX83">
        <v>100</v>
      </c>
      <c r="DY83">
        <v>100</v>
      </c>
      <c r="DZ83">
        <v>-3.2389999999999999</v>
      </c>
      <c r="EA83">
        <v>0.48899999999999999</v>
      </c>
      <c r="EB83">
        <v>2</v>
      </c>
      <c r="EC83">
        <v>515.30899999999997</v>
      </c>
      <c r="ED83">
        <v>427.88900000000001</v>
      </c>
      <c r="EE83">
        <v>28.947199999999999</v>
      </c>
      <c r="EF83">
        <v>30.010300000000001</v>
      </c>
      <c r="EG83">
        <v>30.0001</v>
      </c>
      <c r="EH83">
        <v>30.154900000000001</v>
      </c>
      <c r="EI83">
        <v>30.1828</v>
      </c>
      <c r="EJ83">
        <v>19.936699999999998</v>
      </c>
      <c r="EK83">
        <v>25.9434</v>
      </c>
      <c r="EL83">
        <v>8.1131799999999998</v>
      </c>
      <c r="EM83">
        <v>28.9542</v>
      </c>
      <c r="EN83">
        <v>399.62700000000001</v>
      </c>
      <c r="EO83">
        <v>16.4939</v>
      </c>
      <c r="EP83">
        <v>100.364</v>
      </c>
      <c r="EQ83">
        <v>90.074799999999996</v>
      </c>
    </row>
    <row r="84" spans="1:147" x14ac:dyDescent="0.3">
      <c r="A84">
        <v>68</v>
      </c>
      <c r="B84">
        <v>1685092259</v>
      </c>
      <c r="C84">
        <v>4081.5</v>
      </c>
      <c r="D84" t="s">
        <v>456</v>
      </c>
      <c r="E84" t="s">
        <v>457</v>
      </c>
      <c r="F84">
        <v>1685092251</v>
      </c>
      <c r="G84">
        <f t="shared" si="86"/>
        <v>3.5010890144203674E-3</v>
      </c>
      <c r="H84">
        <f t="shared" si="87"/>
        <v>-4.5189815602905856</v>
      </c>
      <c r="I84">
        <f t="shared" si="88"/>
        <v>400.02506451612902</v>
      </c>
      <c r="J84">
        <f t="shared" si="89"/>
        <v>432.24230462868707</v>
      </c>
      <c r="K84">
        <f t="shared" si="90"/>
        <v>41.538896216552629</v>
      </c>
      <c r="L84">
        <f t="shared" si="91"/>
        <v>38.442788827043572</v>
      </c>
      <c r="M84">
        <f t="shared" si="92"/>
        <v>0.15539900654372493</v>
      </c>
      <c r="N84">
        <f t="shared" si="93"/>
        <v>3.3716554388864974</v>
      </c>
      <c r="O84">
        <f t="shared" si="94"/>
        <v>0.15152687962926137</v>
      </c>
      <c r="P84">
        <f t="shared" si="95"/>
        <v>9.5044158903924369E-2</v>
      </c>
      <c r="Q84">
        <f t="shared" si="96"/>
        <v>0</v>
      </c>
      <c r="R84">
        <f t="shared" si="97"/>
        <v>28.325092002632775</v>
      </c>
      <c r="S84">
        <f t="shared" si="98"/>
        <v>27.966861290322601</v>
      </c>
      <c r="T84">
        <f t="shared" si="99"/>
        <v>3.7875147065956072</v>
      </c>
      <c r="U84">
        <f t="shared" si="100"/>
        <v>40.234820998126132</v>
      </c>
      <c r="V84">
        <f t="shared" si="101"/>
        <v>1.6296467441482683</v>
      </c>
      <c r="W84">
        <f t="shared" si="102"/>
        <v>4.0503392427772109</v>
      </c>
      <c r="X84">
        <f t="shared" si="103"/>
        <v>2.1578679624473391</v>
      </c>
      <c r="Y84">
        <f t="shared" si="104"/>
        <v>-154.39802553593822</v>
      </c>
      <c r="Z84">
        <f t="shared" si="105"/>
        <v>210.04010009907225</v>
      </c>
      <c r="AA84">
        <f t="shared" si="106"/>
        <v>13.65295217904338</v>
      </c>
      <c r="AB84">
        <f t="shared" si="107"/>
        <v>69.295026742177413</v>
      </c>
      <c r="AC84">
        <v>-3.9754550746412501E-2</v>
      </c>
      <c r="AD84">
        <v>4.4627965902772397E-2</v>
      </c>
      <c r="AE84">
        <v>3.3597420743322202</v>
      </c>
      <c r="AF84">
        <v>0</v>
      </c>
      <c r="AG84">
        <v>0</v>
      </c>
      <c r="AH84">
        <f t="shared" si="108"/>
        <v>1</v>
      </c>
      <c r="AI84">
        <f t="shared" si="109"/>
        <v>0</v>
      </c>
      <c r="AJ84">
        <f t="shared" si="110"/>
        <v>50337.909913805976</v>
      </c>
      <c r="AK84" t="s">
        <v>458</v>
      </c>
      <c r="AL84">
        <v>2.2824730769230799</v>
      </c>
      <c r="AM84">
        <v>1.5127999999999999</v>
      </c>
      <c r="AN84">
        <f t="shared" si="111"/>
        <v>-0.76967307692307996</v>
      </c>
      <c r="AO84">
        <f t="shared" si="112"/>
        <v>-0.50877384778098889</v>
      </c>
      <c r="AP84">
        <v>-0.51614367563087604</v>
      </c>
      <c r="AQ84" t="s">
        <v>252</v>
      </c>
      <c r="AR84">
        <v>0</v>
      </c>
      <c r="AS84">
        <v>0</v>
      </c>
      <c r="AT84" t="e">
        <f t="shared" si="113"/>
        <v>#DIV/0!</v>
      </c>
      <c r="AU84">
        <v>0.5</v>
      </c>
      <c r="AV84">
        <f t="shared" si="114"/>
        <v>0</v>
      </c>
      <c r="AW84">
        <f t="shared" si="115"/>
        <v>-4.5189815602905856</v>
      </c>
      <c r="AX84" t="e">
        <f t="shared" si="116"/>
        <v>#DIV/0!</v>
      </c>
      <c r="AY84" t="e">
        <f t="shared" si="117"/>
        <v>#DIV/0!</v>
      </c>
      <c r="AZ84" t="e">
        <f t="shared" si="118"/>
        <v>#DIV/0!</v>
      </c>
      <c r="BA84" t="e">
        <f t="shared" si="119"/>
        <v>#DIV/0!</v>
      </c>
      <c r="BB84" t="s">
        <v>252</v>
      </c>
      <c r="BC84">
        <v>0</v>
      </c>
      <c r="BD84">
        <f t="shared" si="120"/>
        <v>0</v>
      </c>
      <c r="BE84" t="e">
        <f t="shared" si="121"/>
        <v>#DIV/0!</v>
      </c>
      <c r="BF84">
        <f t="shared" si="122"/>
        <v>1</v>
      </c>
      <c r="BG84">
        <f t="shared" si="123"/>
        <v>0</v>
      </c>
      <c r="BH84">
        <f t="shared" si="124"/>
        <v>-1.9655098318466804</v>
      </c>
      <c r="BI84">
        <f t="shared" si="125"/>
        <v>0</v>
      </c>
      <c r="BJ84">
        <f t="shared" si="126"/>
        <v>0</v>
      </c>
      <c r="BK84">
        <f t="shared" si="127"/>
        <v>0</v>
      </c>
      <c r="BL84">
        <f t="shared" si="128"/>
        <v>0</v>
      </c>
      <c r="BM84">
        <v>0.68530088305721104</v>
      </c>
      <c r="BN84">
        <v>0.5</v>
      </c>
      <c r="BO84" t="s">
        <v>253</v>
      </c>
      <c r="BP84">
        <v>1685092251</v>
      </c>
      <c r="BQ84">
        <v>400.02506451612902</v>
      </c>
      <c r="BR84">
        <v>399.59764516129002</v>
      </c>
      <c r="BS84">
        <v>16.957654838709701</v>
      </c>
      <c r="BT84">
        <v>16.485929032258099</v>
      </c>
      <c r="BU84">
        <v>499.99658064516098</v>
      </c>
      <c r="BV84">
        <v>95.900967741935503</v>
      </c>
      <c r="BW84">
        <v>0.19998251612903201</v>
      </c>
      <c r="BX84">
        <v>29.122370967741901</v>
      </c>
      <c r="BY84">
        <v>27.966861290322601</v>
      </c>
      <c r="BZ84">
        <v>999.9</v>
      </c>
      <c r="CA84">
        <v>9996.77419354839</v>
      </c>
      <c r="CB84">
        <v>0</v>
      </c>
      <c r="CC84">
        <v>75.453000000000003</v>
      </c>
      <c r="CD84">
        <v>0</v>
      </c>
      <c r="CE84">
        <v>0</v>
      </c>
      <c r="CF84">
        <v>0</v>
      </c>
      <c r="CG84">
        <v>0</v>
      </c>
      <c r="CH84">
        <v>2.2761967741935498</v>
      </c>
      <c r="CI84">
        <v>0</v>
      </c>
      <c r="CJ84">
        <v>-16.322341935483902</v>
      </c>
      <c r="CK84">
        <v>-1.79707741935484</v>
      </c>
      <c r="CL84">
        <v>37.092483870967698</v>
      </c>
      <c r="CM84">
        <v>41.5</v>
      </c>
      <c r="CN84">
        <v>39.25</v>
      </c>
      <c r="CO84">
        <v>40.237806451612897</v>
      </c>
      <c r="CP84">
        <v>37.884999999999998</v>
      </c>
      <c r="CQ84">
        <v>0</v>
      </c>
      <c r="CR84">
        <v>0</v>
      </c>
      <c r="CS84">
        <v>0</v>
      </c>
      <c r="CT84">
        <v>59</v>
      </c>
      <c r="CU84">
        <v>2.2824730769230799</v>
      </c>
      <c r="CV84">
        <v>-0.29629743730843799</v>
      </c>
      <c r="CW84">
        <v>-1.95884104075704</v>
      </c>
      <c r="CX84">
        <v>-16.3220961538462</v>
      </c>
      <c r="CY84">
        <v>15</v>
      </c>
      <c r="CZ84">
        <v>1685088038</v>
      </c>
      <c r="DA84" t="s">
        <v>254</v>
      </c>
      <c r="DB84">
        <v>1</v>
      </c>
      <c r="DC84">
        <v>-3.2389999999999999</v>
      </c>
      <c r="DD84">
        <v>0.48899999999999999</v>
      </c>
      <c r="DE84">
        <v>403</v>
      </c>
      <c r="DF84">
        <v>16</v>
      </c>
      <c r="DG84">
        <v>1.65</v>
      </c>
      <c r="DH84">
        <v>0.54</v>
      </c>
      <c r="DI84">
        <v>0.415100707692308</v>
      </c>
      <c r="DJ84">
        <v>2.8083005890925099E-2</v>
      </c>
      <c r="DK84">
        <v>0.103671451391681</v>
      </c>
      <c r="DL84">
        <v>1</v>
      </c>
      <c r="DM84">
        <v>2.2821418604651198</v>
      </c>
      <c r="DN84">
        <v>-6.7560075487539104E-2</v>
      </c>
      <c r="DO84">
        <v>0.18945156739187</v>
      </c>
      <c r="DP84">
        <v>1</v>
      </c>
      <c r="DQ84">
        <v>0.48575125000000002</v>
      </c>
      <c r="DR84">
        <v>-0.13933378468368801</v>
      </c>
      <c r="DS84">
        <v>1.80492141304258E-2</v>
      </c>
      <c r="DT84">
        <v>0</v>
      </c>
      <c r="DU84">
        <v>2</v>
      </c>
      <c r="DV84">
        <v>3</v>
      </c>
      <c r="DW84" t="s">
        <v>262</v>
      </c>
      <c r="DX84">
        <v>100</v>
      </c>
      <c r="DY84">
        <v>100</v>
      </c>
      <c r="DZ84">
        <v>-3.2389999999999999</v>
      </c>
      <c r="EA84">
        <v>0.48899999999999999</v>
      </c>
      <c r="EB84">
        <v>2</v>
      </c>
      <c r="EC84">
        <v>514.88499999999999</v>
      </c>
      <c r="ED84">
        <v>427.334</v>
      </c>
      <c r="EE84">
        <v>28.988099999999999</v>
      </c>
      <c r="EF84">
        <v>30.024799999999999</v>
      </c>
      <c r="EG84">
        <v>30</v>
      </c>
      <c r="EH84">
        <v>30.165199999999999</v>
      </c>
      <c r="EI84">
        <v>30.193100000000001</v>
      </c>
      <c r="EJ84">
        <v>19.9346</v>
      </c>
      <c r="EK84">
        <v>26.250800000000002</v>
      </c>
      <c r="EL84">
        <v>7.7408400000000004</v>
      </c>
      <c r="EM84">
        <v>28.991</v>
      </c>
      <c r="EN84">
        <v>399.46800000000002</v>
      </c>
      <c r="EO84">
        <v>16.447700000000001</v>
      </c>
      <c r="EP84">
        <v>100.36199999999999</v>
      </c>
      <c r="EQ84">
        <v>90.076400000000007</v>
      </c>
    </row>
    <row r="85" spans="1:147" x14ac:dyDescent="0.3">
      <c r="A85">
        <v>69</v>
      </c>
      <c r="B85">
        <v>1685092319</v>
      </c>
      <c r="C85">
        <v>4141.5</v>
      </c>
      <c r="D85" t="s">
        <v>459</v>
      </c>
      <c r="E85" t="s">
        <v>460</v>
      </c>
      <c r="F85">
        <v>1685092311</v>
      </c>
      <c r="G85">
        <f t="shared" si="86"/>
        <v>3.1548131143027971E-3</v>
      </c>
      <c r="H85">
        <f t="shared" si="87"/>
        <v>-4.4079009575879793</v>
      </c>
      <c r="I85">
        <f t="shared" si="88"/>
        <v>400.02738709677402</v>
      </c>
      <c r="J85">
        <f t="shared" si="89"/>
        <v>436.28116850726292</v>
      </c>
      <c r="K85">
        <f t="shared" si="90"/>
        <v>41.927959451557896</v>
      </c>
      <c r="L85">
        <f t="shared" si="91"/>
        <v>38.443859777612609</v>
      </c>
      <c r="M85">
        <f t="shared" si="92"/>
        <v>0.1389829645985986</v>
      </c>
      <c r="N85">
        <f t="shared" si="93"/>
        <v>3.3723629963127215</v>
      </c>
      <c r="O85">
        <f t="shared" si="94"/>
        <v>0.13587754305504268</v>
      </c>
      <c r="P85">
        <f t="shared" si="95"/>
        <v>8.5196695020694685E-2</v>
      </c>
      <c r="Q85">
        <f t="shared" si="96"/>
        <v>0</v>
      </c>
      <c r="R85">
        <f t="shared" si="97"/>
        <v>28.322998221959256</v>
      </c>
      <c r="S85">
        <f t="shared" si="98"/>
        <v>27.973600000000001</v>
      </c>
      <c r="T85">
        <f t="shared" si="99"/>
        <v>3.7890032294662461</v>
      </c>
      <c r="U85">
        <f t="shared" si="100"/>
        <v>40.196355976020861</v>
      </c>
      <c r="V85">
        <f t="shared" si="101"/>
        <v>1.6204750771617549</v>
      </c>
      <c r="W85">
        <f t="shared" si="102"/>
        <v>4.0313979658465788</v>
      </c>
      <c r="X85">
        <f t="shared" si="103"/>
        <v>2.168528152304491</v>
      </c>
      <c r="Y85">
        <f t="shared" si="104"/>
        <v>-139.12725834075334</v>
      </c>
      <c r="Z85">
        <f t="shared" si="105"/>
        <v>194.12235974215616</v>
      </c>
      <c r="AA85">
        <f t="shared" si="106"/>
        <v>12.610955518976997</v>
      </c>
      <c r="AB85">
        <f t="shared" si="107"/>
        <v>67.606056920379814</v>
      </c>
      <c r="AC85">
        <v>-3.9765033263189399E-2</v>
      </c>
      <c r="AD85">
        <v>4.4639733446173301E-2</v>
      </c>
      <c r="AE85">
        <v>3.3604464904314399</v>
      </c>
      <c r="AF85">
        <v>0</v>
      </c>
      <c r="AG85">
        <v>0</v>
      </c>
      <c r="AH85">
        <f t="shared" si="108"/>
        <v>1</v>
      </c>
      <c r="AI85">
        <f t="shared" si="109"/>
        <v>0</v>
      </c>
      <c r="AJ85">
        <f t="shared" si="110"/>
        <v>50364.197601896849</v>
      </c>
      <c r="AK85" t="s">
        <v>461</v>
      </c>
      <c r="AL85">
        <v>2.27417692307692</v>
      </c>
      <c r="AM85">
        <v>1.5808</v>
      </c>
      <c r="AN85">
        <f t="shared" si="111"/>
        <v>-0.69337692307692</v>
      </c>
      <c r="AO85">
        <f t="shared" si="112"/>
        <v>-0.43862406571161439</v>
      </c>
      <c r="AP85">
        <v>-0.503456403111054</v>
      </c>
      <c r="AQ85" t="s">
        <v>252</v>
      </c>
      <c r="AR85">
        <v>0</v>
      </c>
      <c r="AS85">
        <v>0</v>
      </c>
      <c r="AT85" t="e">
        <f t="shared" si="113"/>
        <v>#DIV/0!</v>
      </c>
      <c r="AU85">
        <v>0.5</v>
      </c>
      <c r="AV85">
        <f t="shared" si="114"/>
        <v>0</v>
      </c>
      <c r="AW85">
        <f t="shared" si="115"/>
        <v>-4.4079009575879793</v>
      </c>
      <c r="AX85" t="e">
        <f t="shared" si="116"/>
        <v>#DIV/0!</v>
      </c>
      <c r="AY85" t="e">
        <f t="shared" si="117"/>
        <v>#DIV/0!</v>
      </c>
      <c r="AZ85" t="e">
        <f t="shared" si="118"/>
        <v>#DIV/0!</v>
      </c>
      <c r="BA85" t="e">
        <f t="shared" si="119"/>
        <v>#DIV/0!</v>
      </c>
      <c r="BB85" t="s">
        <v>252</v>
      </c>
      <c r="BC85">
        <v>0</v>
      </c>
      <c r="BD85">
        <f t="shared" si="120"/>
        <v>0</v>
      </c>
      <c r="BE85" t="e">
        <f t="shared" si="121"/>
        <v>#DIV/0!</v>
      </c>
      <c r="BF85">
        <f t="shared" si="122"/>
        <v>1</v>
      </c>
      <c r="BG85">
        <f t="shared" si="123"/>
        <v>0</v>
      </c>
      <c r="BH85">
        <f t="shared" si="124"/>
        <v>-2.2798566658161383</v>
      </c>
      <c r="BI85">
        <f t="shared" si="125"/>
        <v>0</v>
      </c>
      <c r="BJ85">
        <f t="shared" si="126"/>
        <v>0</v>
      </c>
      <c r="BK85">
        <f t="shared" si="127"/>
        <v>0</v>
      </c>
      <c r="BL85">
        <f t="shared" si="128"/>
        <v>0</v>
      </c>
      <c r="BM85">
        <v>0.68530088305721104</v>
      </c>
      <c r="BN85">
        <v>0.5</v>
      </c>
      <c r="BO85" t="s">
        <v>253</v>
      </c>
      <c r="BP85">
        <v>1685092311</v>
      </c>
      <c r="BQ85">
        <v>400.02738709677402</v>
      </c>
      <c r="BR85">
        <v>399.59622580645203</v>
      </c>
      <c r="BS85">
        <v>16.861845161290301</v>
      </c>
      <c r="BT85">
        <v>16.436751612903201</v>
      </c>
      <c r="BU85">
        <v>500.01722580645202</v>
      </c>
      <c r="BV85">
        <v>95.903045161290294</v>
      </c>
      <c r="BW85">
        <v>0.20002432258064501</v>
      </c>
      <c r="BX85">
        <v>29.0413161290323</v>
      </c>
      <c r="BY85">
        <v>27.973600000000001</v>
      </c>
      <c r="BZ85">
        <v>999.9</v>
      </c>
      <c r="CA85">
        <v>9999.1935483871002</v>
      </c>
      <c r="CB85">
        <v>0</v>
      </c>
      <c r="CC85">
        <v>75.453000000000003</v>
      </c>
      <c r="CD85">
        <v>0</v>
      </c>
      <c r="CE85">
        <v>0</v>
      </c>
      <c r="CF85">
        <v>0</v>
      </c>
      <c r="CG85">
        <v>0</v>
      </c>
      <c r="CH85">
        <v>2.2919967741935499</v>
      </c>
      <c r="CI85">
        <v>0</v>
      </c>
      <c r="CJ85">
        <v>-16.9861677419355</v>
      </c>
      <c r="CK85">
        <v>-1.9067645161290301</v>
      </c>
      <c r="CL85">
        <v>36.955290322580602</v>
      </c>
      <c r="CM85">
        <v>41.384999999999998</v>
      </c>
      <c r="CN85">
        <v>39.120935483871001</v>
      </c>
      <c r="CO85">
        <v>40.125</v>
      </c>
      <c r="CP85">
        <v>37.751935483871002</v>
      </c>
      <c r="CQ85">
        <v>0</v>
      </c>
      <c r="CR85">
        <v>0</v>
      </c>
      <c r="CS85">
        <v>0</v>
      </c>
      <c r="CT85">
        <v>59.399999856948902</v>
      </c>
      <c r="CU85">
        <v>2.27417692307692</v>
      </c>
      <c r="CV85">
        <v>0.31528889768760898</v>
      </c>
      <c r="CW85">
        <v>-0.38771623602772798</v>
      </c>
      <c r="CX85">
        <v>-17.0157961538462</v>
      </c>
      <c r="CY85">
        <v>15</v>
      </c>
      <c r="CZ85">
        <v>1685088038</v>
      </c>
      <c r="DA85" t="s">
        <v>254</v>
      </c>
      <c r="DB85">
        <v>1</v>
      </c>
      <c r="DC85">
        <v>-3.2389999999999999</v>
      </c>
      <c r="DD85">
        <v>0.48899999999999999</v>
      </c>
      <c r="DE85">
        <v>403</v>
      </c>
      <c r="DF85">
        <v>16</v>
      </c>
      <c r="DG85">
        <v>1.65</v>
      </c>
      <c r="DH85">
        <v>0.54</v>
      </c>
      <c r="DI85">
        <v>0.41606959615384598</v>
      </c>
      <c r="DJ85">
        <v>0.23116796209339899</v>
      </c>
      <c r="DK85">
        <v>0.102242594503363</v>
      </c>
      <c r="DL85">
        <v>1</v>
      </c>
      <c r="DM85">
        <v>2.2753813953488402</v>
      </c>
      <c r="DN85">
        <v>8.2419167100898402E-2</v>
      </c>
      <c r="DO85">
        <v>0.206560258965996</v>
      </c>
      <c r="DP85">
        <v>1</v>
      </c>
      <c r="DQ85">
        <v>0.43406992307692299</v>
      </c>
      <c r="DR85">
        <v>-9.3484968838042803E-2</v>
      </c>
      <c r="DS85">
        <v>1.2197041622468799E-2</v>
      </c>
      <c r="DT85">
        <v>1</v>
      </c>
      <c r="DU85">
        <v>3</v>
      </c>
      <c r="DV85">
        <v>3</v>
      </c>
      <c r="DW85" t="s">
        <v>255</v>
      </c>
      <c r="DX85">
        <v>100</v>
      </c>
      <c r="DY85">
        <v>100</v>
      </c>
      <c r="DZ85">
        <v>-3.2389999999999999</v>
      </c>
      <c r="EA85">
        <v>0.48899999999999999</v>
      </c>
      <c r="EB85">
        <v>2</v>
      </c>
      <c r="EC85">
        <v>515.22199999999998</v>
      </c>
      <c r="ED85">
        <v>427.28399999999999</v>
      </c>
      <c r="EE85">
        <v>29.055199999999999</v>
      </c>
      <c r="EF85">
        <v>30.0352</v>
      </c>
      <c r="EG85">
        <v>30.0001</v>
      </c>
      <c r="EH85">
        <v>30.175599999999999</v>
      </c>
      <c r="EI85">
        <v>30.203499999999998</v>
      </c>
      <c r="EJ85">
        <v>19.938199999999998</v>
      </c>
      <c r="EK85">
        <v>26.526599999999998</v>
      </c>
      <c r="EL85">
        <v>7.3696999999999999</v>
      </c>
      <c r="EM85">
        <v>29.069099999999999</v>
      </c>
      <c r="EN85">
        <v>399.57900000000001</v>
      </c>
      <c r="EO85">
        <v>16.387799999999999</v>
      </c>
      <c r="EP85">
        <v>100.36199999999999</v>
      </c>
      <c r="EQ85">
        <v>90.076300000000003</v>
      </c>
    </row>
    <row r="86" spans="1:147" x14ac:dyDescent="0.3">
      <c r="A86">
        <v>70</v>
      </c>
      <c r="B86">
        <v>1685092379</v>
      </c>
      <c r="C86">
        <v>4201.5</v>
      </c>
      <c r="D86" t="s">
        <v>462</v>
      </c>
      <c r="E86" t="s">
        <v>463</v>
      </c>
      <c r="F86">
        <v>1685092371</v>
      </c>
      <c r="G86">
        <f t="shared" si="86"/>
        <v>2.8447485934227218E-3</v>
      </c>
      <c r="H86">
        <f t="shared" si="87"/>
        <v>-4.4117003250917906</v>
      </c>
      <c r="I86">
        <f t="shared" si="88"/>
        <v>400.04061290322602</v>
      </c>
      <c r="J86">
        <f t="shared" si="89"/>
        <v>442.19461576599446</v>
      </c>
      <c r="K86">
        <f t="shared" si="90"/>
        <v>42.496235963050729</v>
      </c>
      <c r="L86">
        <f t="shared" si="91"/>
        <v>38.445109177302363</v>
      </c>
      <c r="M86">
        <f t="shared" si="92"/>
        <v>0.12411266104195333</v>
      </c>
      <c r="N86">
        <f t="shared" si="93"/>
        <v>3.3728393006612087</v>
      </c>
      <c r="O86">
        <f t="shared" si="94"/>
        <v>0.12163015793079637</v>
      </c>
      <c r="P86">
        <f t="shared" si="95"/>
        <v>7.6237755985121988E-2</v>
      </c>
      <c r="Q86">
        <f t="shared" si="96"/>
        <v>0</v>
      </c>
      <c r="R86">
        <f t="shared" si="97"/>
        <v>28.344550262866896</v>
      </c>
      <c r="S86">
        <f t="shared" si="98"/>
        <v>28.004796774193501</v>
      </c>
      <c r="T86">
        <f t="shared" si="99"/>
        <v>3.7959009807342072</v>
      </c>
      <c r="U86">
        <f t="shared" si="100"/>
        <v>40.085711125549132</v>
      </c>
      <c r="V86">
        <f t="shared" si="101"/>
        <v>1.6114290111840384</v>
      </c>
      <c r="W86">
        <f t="shared" si="102"/>
        <v>4.0199586484496059</v>
      </c>
      <c r="X86">
        <f t="shared" si="103"/>
        <v>2.1844719695501689</v>
      </c>
      <c r="Y86">
        <f t="shared" si="104"/>
        <v>-125.45341296994204</v>
      </c>
      <c r="Z86">
        <f t="shared" si="105"/>
        <v>179.5465454600824</v>
      </c>
      <c r="AA86">
        <f t="shared" si="106"/>
        <v>11.661361097681846</v>
      </c>
      <c r="AB86">
        <f t="shared" si="107"/>
        <v>65.754493587822211</v>
      </c>
      <c r="AC86">
        <v>-3.9772090256519399E-2</v>
      </c>
      <c r="AD86">
        <v>4.4647655539412801E-2</v>
      </c>
      <c r="AE86">
        <v>3.36092067998973</v>
      </c>
      <c r="AF86">
        <v>0</v>
      </c>
      <c r="AG86">
        <v>0</v>
      </c>
      <c r="AH86">
        <f t="shared" si="108"/>
        <v>1</v>
      </c>
      <c r="AI86">
        <f t="shared" si="109"/>
        <v>0</v>
      </c>
      <c r="AJ86">
        <f t="shared" si="110"/>
        <v>50380.962409716027</v>
      </c>
      <c r="AK86" t="s">
        <v>464</v>
      </c>
      <c r="AL86">
        <v>2.2980615384615399</v>
      </c>
      <c r="AM86">
        <v>1.8111999999999999</v>
      </c>
      <c r="AN86">
        <f t="shared" si="111"/>
        <v>-0.48686153846154001</v>
      </c>
      <c r="AO86">
        <f t="shared" si="112"/>
        <v>-0.26880606142973723</v>
      </c>
      <c r="AP86">
        <v>-0.50389035476134203</v>
      </c>
      <c r="AQ86" t="s">
        <v>252</v>
      </c>
      <c r="AR86">
        <v>0</v>
      </c>
      <c r="AS86">
        <v>0</v>
      </c>
      <c r="AT86" t="e">
        <f t="shared" si="113"/>
        <v>#DIV/0!</v>
      </c>
      <c r="AU86">
        <v>0.5</v>
      </c>
      <c r="AV86">
        <f t="shared" si="114"/>
        <v>0</v>
      </c>
      <c r="AW86">
        <f t="shared" si="115"/>
        <v>-4.4117003250917906</v>
      </c>
      <c r="AX86" t="e">
        <f t="shared" si="116"/>
        <v>#DIV/0!</v>
      </c>
      <c r="AY86" t="e">
        <f t="shared" si="117"/>
        <v>#DIV/0!</v>
      </c>
      <c r="AZ86" t="e">
        <f t="shared" si="118"/>
        <v>#DIV/0!</v>
      </c>
      <c r="BA86" t="e">
        <f t="shared" si="119"/>
        <v>#DIV/0!</v>
      </c>
      <c r="BB86" t="s">
        <v>252</v>
      </c>
      <c r="BC86">
        <v>0</v>
      </c>
      <c r="BD86">
        <f t="shared" si="120"/>
        <v>0</v>
      </c>
      <c r="BE86" t="e">
        <f t="shared" si="121"/>
        <v>#DIV/0!</v>
      </c>
      <c r="BF86">
        <f t="shared" si="122"/>
        <v>1</v>
      </c>
      <c r="BG86">
        <f t="shared" si="123"/>
        <v>0</v>
      </c>
      <c r="BH86">
        <f t="shared" si="124"/>
        <v>-3.7201542059027877</v>
      </c>
      <c r="BI86">
        <f t="shared" si="125"/>
        <v>0</v>
      </c>
      <c r="BJ86">
        <f t="shared" si="126"/>
        <v>0</v>
      </c>
      <c r="BK86">
        <f t="shared" si="127"/>
        <v>0</v>
      </c>
      <c r="BL86">
        <f t="shared" si="128"/>
        <v>0</v>
      </c>
      <c r="BM86">
        <v>0.68530088305721104</v>
      </c>
      <c r="BN86">
        <v>0.5</v>
      </c>
      <c r="BO86" t="s">
        <v>253</v>
      </c>
      <c r="BP86">
        <v>1685092371</v>
      </c>
      <c r="BQ86">
        <v>400.04061290322602</v>
      </c>
      <c r="BR86">
        <v>399.591935483871</v>
      </c>
      <c r="BS86">
        <v>16.767725806451601</v>
      </c>
      <c r="BT86">
        <v>16.3843741935484</v>
      </c>
      <c r="BU86">
        <v>500.01612903225799</v>
      </c>
      <c r="BV86">
        <v>95.903048387096803</v>
      </c>
      <c r="BW86">
        <v>0.19996700000000001</v>
      </c>
      <c r="BX86">
        <v>28.992203225806399</v>
      </c>
      <c r="BY86">
        <v>28.004796774193501</v>
      </c>
      <c r="BZ86">
        <v>999.9</v>
      </c>
      <c r="CA86">
        <v>10000.967741935499</v>
      </c>
      <c r="CB86">
        <v>0</v>
      </c>
      <c r="CC86">
        <v>75.456451612903194</v>
      </c>
      <c r="CD86">
        <v>0</v>
      </c>
      <c r="CE86">
        <v>0</v>
      </c>
      <c r="CF86">
        <v>0</v>
      </c>
      <c r="CG86">
        <v>0</v>
      </c>
      <c r="CH86">
        <v>2.2884516129032302</v>
      </c>
      <c r="CI86">
        <v>0</v>
      </c>
      <c r="CJ86">
        <v>-17.744754838709699</v>
      </c>
      <c r="CK86">
        <v>-1.9586483870967699</v>
      </c>
      <c r="CL86">
        <v>36.826225806451603</v>
      </c>
      <c r="CM86">
        <v>41.276000000000003</v>
      </c>
      <c r="CN86">
        <v>38.9796774193548</v>
      </c>
      <c r="CO86">
        <v>40.018000000000001</v>
      </c>
      <c r="CP86">
        <v>37.628999999999998</v>
      </c>
      <c r="CQ86">
        <v>0</v>
      </c>
      <c r="CR86">
        <v>0</v>
      </c>
      <c r="CS86">
        <v>0</v>
      </c>
      <c r="CT86">
        <v>59.199999809265101</v>
      </c>
      <c r="CU86">
        <v>2.2980615384615399</v>
      </c>
      <c r="CV86">
        <v>-1.1778051306356301</v>
      </c>
      <c r="CW86">
        <v>2.2620410242402702</v>
      </c>
      <c r="CX86">
        <v>-17.764619230769199</v>
      </c>
      <c r="CY86">
        <v>15</v>
      </c>
      <c r="CZ86">
        <v>1685088038</v>
      </c>
      <c r="DA86" t="s">
        <v>254</v>
      </c>
      <c r="DB86">
        <v>1</v>
      </c>
      <c r="DC86">
        <v>-3.2389999999999999</v>
      </c>
      <c r="DD86">
        <v>0.48899999999999999</v>
      </c>
      <c r="DE86">
        <v>403</v>
      </c>
      <c r="DF86">
        <v>16</v>
      </c>
      <c r="DG86">
        <v>1.65</v>
      </c>
      <c r="DH86">
        <v>0.54</v>
      </c>
      <c r="DI86">
        <v>0.44300434615384598</v>
      </c>
      <c r="DJ86">
        <v>5.2350284299539002E-2</v>
      </c>
      <c r="DK86">
        <v>0.107945778047429</v>
      </c>
      <c r="DL86">
        <v>1</v>
      </c>
      <c r="DM86">
        <v>2.3003930232558099</v>
      </c>
      <c r="DN86">
        <v>-9.0830691730624705E-2</v>
      </c>
      <c r="DO86">
        <v>0.188423432596174</v>
      </c>
      <c r="DP86">
        <v>1</v>
      </c>
      <c r="DQ86">
        <v>0.388900115384615</v>
      </c>
      <c r="DR86">
        <v>-5.8406334841624399E-2</v>
      </c>
      <c r="DS86">
        <v>7.85969007427198E-3</v>
      </c>
      <c r="DT86">
        <v>1</v>
      </c>
      <c r="DU86">
        <v>3</v>
      </c>
      <c r="DV86">
        <v>3</v>
      </c>
      <c r="DW86" t="s">
        <v>255</v>
      </c>
      <c r="DX86">
        <v>100</v>
      </c>
      <c r="DY86">
        <v>100</v>
      </c>
      <c r="DZ86">
        <v>-3.2389999999999999</v>
      </c>
      <c r="EA86">
        <v>0.48899999999999999</v>
      </c>
      <c r="EB86">
        <v>2</v>
      </c>
      <c r="EC86">
        <v>515.30499999999995</v>
      </c>
      <c r="ED86">
        <v>426.73</v>
      </c>
      <c r="EE86">
        <v>28.933299999999999</v>
      </c>
      <c r="EF86">
        <v>30.042999999999999</v>
      </c>
      <c r="EG86">
        <v>30.0002</v>
      </c>
      <c r="EH86">
        <v>30.1859</v>
      </c>
      <c r="EI86">
        <v>30.213699999999999</v>
      </c>
      <c r="EJ86">
        <v>19.932400000000001</v>
      </c>
      <c r="EK86">
        <v>26.801200000000001</v>
      </c>
      <c r="EL86">
        <v>6.9929699999999997</v>
      </c>
      <c r="EM86">
        <v>28.9314</v>
      </c>
      <c r="EN86">
        <v>399.505</v>
      </c>
      <c r="EO86">
        <v>16.4053</v>
      </c>
      <c r="EP86">
        <v>100.36199999999999</v>
      </c>
      <c r="EQ86">
        <v>90.079400000000007</v>
      </c>
    </row>
    <row r="87" spans="1:147" x14ac:dyDescent="0.3">
      <c r="A87">
        <v>71</v>
      </c>
      <c r="B87">
        <v>1685092439</v>
      </c>
      <c r="C87">
        <v>4261.5</v>
      </c>
      <c r="D87" t="s">
        <v>465</v>
      </c>
      <c r="E87" t="s">
        <v>466</v>
      </c>
      <c r="F87">
        <v>1685092431</v>
      </c>
      <c r="G87">
        <f t="shared" si="86"/>
        <v>2.5337929420510062E-3</v>
      </c>
      <c r="H87">
        <f t="shared" si="87"/>
        <v>-4.442927400729566</v>
      </c>
      <c r="I87">
        <f t="shared" si="88"/>
        <v>400.00796774193498</v>
      </c>
      <c r="J87">
        <f t="shared" si="89"/>
        <v>449.67781137993171</v>
      </c>
      <c r="K87">
        <f t="shared" si="90"/>
        <v>43.214162306893847</v>
      </c>
      <c r="L87">
        <f t="shared" si="91"/>
        <v>38.440876566724413</v>
      </c>
      <c r="M87">
        <f t="shared" si="92"/>
        <v>0.11012628556694581</v>
      </c>
      <c r="N87">
        <f t="shared" si="93"/>
        <v>3.3705538308989915</v>
      </c>
      <c r="O87">
        <f t="shared" si="94"/>
        <v>0.10816570483526583</v>
      </c>
      <c r="P87">
        <f t="shared" si="95"/>
        <v>6.7776808604733008E-2</v>
      </c>
      <c r="Q87">
        <f t="shared" si="96"/>
        <v>0</v>
      </c>
      <c r="R87">
        <f t="shared" si="97"/>
        <v>28.332745051326246</v>
      </c>
      <c r="S87">
        <f t="shared" si="98"/>
        <v>28.000499999999999</v>
      </c>
      <c r="T87">
        <f t="shared" si="99"/>
        <v>3.7949502939988413</v>
      </c>
      <c r="U87">
        <f t="shared" si="100"/>
        <v>40.167775651256065</v>
      </c>
      <c r="V87">
        <f t="shared" si="101"/>
        <v>1.6070626149038858</v>
      </c>
      <c r="W87">
        <f t="shared" si="102"/>
        <v>4.0008753007801472</v>
      </c>
      <c r="X87">
        <f t="shared" si="103"/>
        <v>2.1878876790949553</v>
      </c>
      <c r="Y87">
        <f t="shared" si="104"/>
        <v>-111.74026874444937</v>
      </c>
      <c r="Z87">
        <f t="shared" si="105"/>
        <v>165.26824465053261</v>
      </c>
      <c r="AA87">
        <f t="shared" si="106"/>
        <v>10.736652524550896</v>
      </c>
      <c r="AB87">
        <f t="shared" si="107"/>
        <v>64.264628430634133</v>
      </c>
      <c r="AC87">
        <v>-3.9738232137134101E-2</v>
      </c>
      <c r="AD87">
        <v>4.4609646834268699E-2</v>
      </c>
      <c r="AE87">
        <v>3.3586453565909302</v>
      </c>
      <c r="AF87">
        <v>0</v>
      </c>
      <c r="AG87">
        <v>0</v>
      </c>
      <c r="AH87">
        <f t="shared" si="108"/>
        <v>1</v>
      </c>
      <c r="AI87">
        <f t="shared" si="109"/>
        <v>0</v>
      </c>
      <c r="AJ87">
        <f t="shared" si="110"/>
        <v>50353.469137245913</v>
      </c>
      <c r="AK87" t="s">
        <v>467</v>
      </c>
      <c r="AL87">
        <v>2.2672307692307698</v>
      </c>
      <c r="AM87">
        <v>1.4987999999999999</v>
      </c>
      <c r="AN87">
        <f t="shared" si="111"/>
        <v>-0.76843076923076992</v>
      </c>
      <c r="AO87">
        <f t="shared" si="112"/>
        <v>-0.51269733735706557</v>
      </c>
      <c r="AP87">
        <v>-0.50745701184693504</v>
      </c>
      <c r="AQ87" t="s">
        <v>252</v>
      </c>
      <c r="AR87">
        <v>0</v>
      </c>
      <c r="AS87">
        <v>0</v>
      </c>
      <c r="AT87" t="e">
        <f t="shared" si="113"/>
        <v>#DIV/0!</v>
      </c>
      <c r="AU87">
        <v>0.5</v>
      </c>
      <c r="AV87">
        <f t="shared" si="114"/>
        <v>0</v>
      </c>
      <c r="AW87">
        <f t="shared" si="115"/>
        <v>-4.442927400729566</v>
      </c>
      <c r="AX87" t="e">
        <f t="shared" si="116"/>
        <v>#DIV/0!</v>
      </c>
      <c r="AY87" t="e">
        <f t="shared" si="117"/>
        <v>#DIV/0!</v>
      </c>
      <c r="AZ87" t="e">
        <f t="shared" si="118"/>
        <v>#DIV/0!</v>
      </c>
      <c r="BA87" t="e">
        <f t="shared" si="119"/>
        <v>#DIV/0!</v>
      </c>
      <c r="BB87" t="s">
        <v>252</v>
      </c>
      <c r="BC87">
        <v>0</v>
      </c>
      <c r="BD87">
        <f t="shared" si="120"/>
        <v>0</v>
      </c>
      <c r="BE87" t="e">
        <f t="shared" si="121"/>
        <v>#DIV/0!</v>
      </c>
      <c r="BF87">
        <f t="shared" si="122"/>
        <v>1</v>
      </c>
      <c r="BG87">
        <f t="shared" si="123"/>
        <v>0</v>
      </c>
      <c r="BH87">
        <f t="shared" si="124"/>
        <v>-1.950468487226714</v>
      </c>
      <c r="BI87">
        <f t="shared" si="125"/>
        <v>0</v>
      </c>
      <c r="BJ87">
        <f t="shared" si="126"/>
        <v>0</v>
      </c>
      <c r="BK87">
        <f t="shared" si="127"/>
        <v>0</v>
      </c>
      <c r="BL87">
        <f t="shared" si="128"/>
        <v>0</v>
      </c>
      <c r="BM87">
        <v>0.68530088305721104</v>
      </c>
      <c r="BN87">
        <v>0.5</v>
      </c>
      <c r="BO87" t="s">
        <v>253</v>
      </c>
      <c r="BP87">
        <v>1685092431</v>
      </c>
      <c r="BQ87">
        <v>400.00796774193498</v>
      </c>
      <c r="BR87">
        <v>399.53793548387102</v>
      </c>
      <c r="BS87">
        <v>16.722767741935499</v>
      </c>
      <c r="BT87">
        <v>16.381293548387099</v>
      </c>
      <c r="BU87">
        <v>500.00058064516099</v>
      </c>
      <c r="BV87">
        <v>95.900283870967698</v>
      </c>
      <c r="BW87">
        <v>0.19999329032258101</v>
      </c>
      <c r="BX87">
        <v>28.91</v>
      </c>
      <c r="BY87">
        <v>28.000499999999999</v>
      </c>
      <c r="BZ87">
        <v>999.9</v>
      </c>
      <c r="CA87">
        <v>9992.7419354838694</v>
      </c>
      <c r="CB87">
        <v>0</v>
      </c>
      <c r="CC87">
        <v>75.459903225806499</v>
      </c>
      <c r="CD87">
        <v>0</v>
      </c>
      <c r="CE87">
        <v>0</v>
      </c>
      <c r="CF87">
        <v>0</v>
      </c>
      <c r="CG87">
        <v>0</v>
      </c>
      <c r="CH87">
        <v>2.2615548387096802</v>
      </c>
      <c r="CI87">
        <v>0</v>
      </c>
      <c r="CJ87">
        <v>-18.109941935483899</v>
      </c>
      <c r="CK87">
        <v>-2.07638387096774</v>
      </c>
      <c r="CL87">
        <v>36.713419354838699</v>
      </c>
      <c r="CM87">
        <v>41.186999999999998</v>
      </c>
      <c r="CN87">
        <v>38.866870967741903</v>
      </c>
      <c r="CO87">
        <v>39.936999999999998</v>
      </c>
      <c r="CP87">
        <v>37.518000000000001</v>
      </c>
      <c r="CQ87">
        <v>0</v>
      </c>
      <c r="CR87">
        <v>0</v>
      </c>
      <c r="CS87">
        <v>0</v>
      </c>
      <c r="CT87">
        <v>59</v>
      </c>
      <c r="CU87">
        <v>2.2672307692307698</v>
      </c>
      <c r="CV87">
        <v>-0.608875218239048</v>
      </c>
      <c r="CW87">
        <v>-2.5337367601454601</v>
      </c>
      <c r="CX87">
        <v>-18.1183923076923</v>
      </c>
      <c r="CY87">
        <v>15</v>
      </c>
      <c r="CZ87">
        <v>1685088038</v>
      </c>
      <c r="DA87" t="s">
        <v>254</v>
      </c>
      <c r="DB87">
        <v>1</v>
      </c>
      <c r="DC87">
        <v>-3.2389999999999999</v>
      </c>
      <c r="DD87">
        <v>0.48899999999999999</v>
      </c>
      <c r="DE87">
        <v>403</v>
      </c>
      <c r="DF87">
        <v>16</v>
      </c>
      <c r="DG87">
        <v>1.65</v>
      </c>
      <c r="DH87">
        <v>0.54</v>
      </c>
      <c r="DI87">
        <v>0.46082255769230801</v>
      </c>
      <c r="DJ87">
        <v>1.8546792452837E-2</v>
      </c>
      <c r="DK87">
        <v>8.9366227532125295E-2</v>
      </c>
      <c r="DL87">
        <v>1</v>
      </c>
      <c r="DM87">
        <v>2.2506930232558102</v>
      </c>
      <c r="DN87">
        <v>0.140418855527846</v>
      </c>
      <c r="DO87">
        <v>0.170923737101707</v>
      </c>
      <c r="DP87">
        <v>1</v>
      </c>
      <c r="DQ87">
        <v>0.344608769230769</v>
      </c>
      <c r="DR87">
        <v>-3.6816641338684501E-2</v>
      </c>
      <c r="DS87">
        <v>5.4358150178500401E-3</v>
      </c>
      <c r="DT87">
        <v>1</v>
      </c>
      <c r="DU87">
        <v>3</v>
      </c>
      <c r="DV87">
        <v>3</v>
      </c>
      <c r="DW87" t="s">
        <v>255</v>
      </c>
      <c r="DX87">
        <v>100</v>
      </c>
      <c r="DY87">
        <v>100</v>
      </c>
      <c r="DZ87">
        <v>-3.2389999999999999</v>
      </c>
      <c r="EA87">
        <v>0.48899999999999999</v>
      </c>
      <c r="EB87">
        <v>2</v>
      </c>
      <c r="EC87">
        <v>515.38900000000001</v>
      </c>
      <c r="ED87">
        <v>426.447</v>
      </c>
      <c r="EE87">
        <v>28.825600000000001</v>
      </c>
      <c r="EF87">
        <v>30.0533</v>
      </c>
      <c r="EG87">
        <v>30.000299999999999</v>
      </c>
      <c r="EH87">
        <v>30.196300000000001</v>
      </c>
      <c r="EI87">
        <v>30.226700000000001</v>
      </c>
      <c r="EJ87">
        <v>19.933</v>
      </c>
      <c r="EK87">
        <v>26.801200000000001</v>
      </c>
      <c r="EL87">
        <v>6.62256</v>
      </c>
      <c r="EM87">
        <v>28.8232</v>
      </c>
      <c r="EN87">
        <v>399.47199999999998</v>
      </c>
      <c r="EO87">
        <v>16.419799999999999</v>
      </c>
      <c r="EP87">
        <v>100.363</v>
      </c>
      <c r="EQ87">
        <v>90.081599999999995</v>
      </c>
    </row>
    <row r="88" spans="1:147" x14ac:dyDescent="0.3">
      <c r="A88">
        <v>72</v>
      </c>
      <c r="B88">
        <v>1685092499</v>
      </c>
      <c r="C88">
        <v>4321.5</v>
      </c>
      <c r="D88" t="s">
        <v>468</v>
      </c>
      <c r="E88" t="s">
        <v>469</v>
      </c>
      <c r="F88">
        <v>1685092491</v>
      </c>
      <c r="G88">
        <f t="shared" si="86"/>
        <v>2.2929705585817096E-3</v>
      </c>
      <c r="H88">
        <f t="shared" si="87"/>
        <v>-4.1729636763608271</v>
      </c>
      <c r="I88">
        <f t="shared" si="88"/>
        <v>400.00112903225801</v>
      </c>
      <c r="J88">
        <f t="shared" si="89"/>
        <v>452.11911392166172</v>
      </c>
      <c r="K88">
        <f t="shared" si="90"/>
        <v>43.449118408107516</v>
      </c>
      <c r="L88">
        <f t="shared" si="91"/>
        <v>38.440525701177584</v>
      </c>
      <c r="M88">
        <f t="shared" si="92"/>
        <v>9.9490910031898874E-2</v>
      </c>
      <c r="N88">
        <f t="shared" si="93"/>
        <v>3.3747744347029656</v>
      </c>
      <c r="O88">
        <f t="shared" si="94"/>
        <v>9.7889726111672154E-2</v>
      </c>
      <c r="P88">
        <f t="shared" si="95"/>
        <v>6.1322792283901306E-2</v>
      </c>
      <c r="Q88">
        <f t="shared" si="96"/>
        <v>0</v>
      </c>
      <c r="R88">
        <f t="shared" si="97"/>
        <v>28.311092233241208</v>
      </c>
      <c r="S88">
        <f t="shared" si="98"/>
        <v>27.9856032258065</v>
      </c>
      <c r="T88">
        <f t="shared" si="99"/>
        <v>3.7916559028413221</v>
      </c>
      <c r="U88">
        <f t="shared" si="100"/>
        <v>40.265023513700996</v>
      </c>
      <c r="V88">
        <f t="shared" si="101"/>
        <v>1.6037748160247554</v>
      </c>
      <c r="W88">
        <f t="shared" si="102"/>
        <v>3.9830470122016401</v>
      </c>
      <c r="X88">
        <f t="shared" si="103"/>
        <v>2.1878810868165668</v>
      </c>
      <c r="Y88">
        <f t="shared" si="104"/>
        <v>-101.1200016334534</v>
      </c>
      <c r="Z88">
        <f t="shared" si="105"/>
        <v>154.15671244116848</v>
      </c>
      <c r="AA88">
        <f t="shared" si="106"/>
        <v>9.9976856456104866</v>
      </c>
      <c r="AB88">
        <f t="shared" si="107"/>
        <v>63.03439645332557</v>
      </c>
      <c r="AC88">
        <v>-3.9800765688003302E-2</v>
      </c>
      <c r="AD88">
        <v>4.4679846223359403E-2</v>
      </c>
      <c r="AE88">
        <v>3.3628472207795799</v>
      </c>
      <c r="AF88">
        <v>0</v>
      </c>
      <c r="AG88">
        <v>0</v>
      </c>
      <c r="AH88">
        <f t="shared" si="108"/>
        <v>1</v>
      </c>
      <c r="AI88">
        <f t="shared" si="109"/>
        <v>0</v>
      </c>
      <c r="AJ88">
        <f t="shared" si="110"/>
        <v>50442.364216736416</v>
      </c>
      <c r="AK88" t="s">
        <v>470</v>
      </c>
      <c r="AL88">
        <v>2.2777807692307701</v>
      </c>
      <c r="AM88">
        <v>1.5636000000000001</v>
      </c>
      <c r="AN88">
        <f t="shared" si="111"/>
        <v>-0.71418076923077001</v>
      </c>
      <c r="AO88">
        <f t="shared" si="112"/>
        <v>-0.45675413739496673</v>
      </c>
      <c r="AP88">
        <v>-0.47662261539567302</v>
      </c>
      <c r="AQ88" t="s">
        <v>252</v>
      </c>
      <c r="AR88">
        <v>0</v>
      </c>
      <c r="AS88">
        <v>0</v>
      </c>
      <c r="AT88" t="e">
        <f t="shared" si="113"/>
        <v>#DIV/0!</v>
      </c>
      <c r="AU88">
        <v>0.5</v>
      </c>
      <c r="AV88">
        <f t="shared" si="114"/>
        <v>0</v>
      </c>
      <c r="AW88">
        <f t="shared" si="115"/>
        <v>-4.1729636763608271</v>
      </c>
      <c r="AX88" t="e">
        <f t="shared" si="116"/>
        <v>#DIV/0!</v>
      </c>
      <c r="AY88" t="e">
        <f t="shared" si="117"/>
        <v>#DIV/0!</v>
      </c>
      <c r="AZ88" t="e">
        <f t="shared" si="118"/>
        <v>#DIV/0!</v>
      </c>
      <c r="BA88" t="e">
        <f t="shared" si="119"/>
        <v>#DIV/0!</v>
      </c>
      <c r="BB88" t="s">
        <v>252</v>
      </c>
      <c r="BC88">
        <v>0</v>
      </c>
      <c r="BD88">
        <f t="shared" si="120"/>
        <v>0</v>
      </c>
      <c r="BE88" t="e">
        <f t="shared" si="121"/>
        <v>#DIV/0!</v>
      </c>
      <c r="BF88">
        <f t="shared" si="122"/>
        <v>1</v>
      </c>
      <c r="BG88">
        <f t="shared" si="123"/>
        <v>0</v>
      </c>
      <c r="BH88">
        <f t="shared" si="124"/>
        <v>-2.1893616677527215</v>
      </c>
      <c r="BI88">
        <f t="shared" si="125"/>
        <v>0</v>
      </c>
      <c r="BJ88">
        <f t="shared" si="126"/>
        <v>0</v>
      </c>
      <c r="BK88">
        <f t="shared" si="127"/>
        <v>0</v>
      </c>
      <c r="BL88">
        <f t="shared" si="128"/>
        <v>0</v>
      </c>
      <c r="BM88">
        <v>0.68530088305721104</v>
      </c>
      <c r="BN88">
        <v>0.5</v>
      </c>
      <c r="BO88" t="s">
        <v>253</v>
      </c>
      <c r="BP88">
        <v>1685092491</v>
      </c>
      <c r="BQ88">
        <v>400.00112903225801</v>
      </c>
      <c r="BR88">
        <v>399.55490322580602</v>
      </c>
      <c r="BS88">
        <v>16.688422580645199</v>
      </c>
      <c r="BT88">
        <v>16.3794</v>
      </c>
      <c r="BU88">
        <v>500.01232258064499</v>
      </c>
      <c r="BV88">
        <v>95.901048387096793</v>
      </c>
      <c r="BW88">
        <v>0.19999461290322601</v>
      </c>
      <c r="BX88">
        <v>28.832893548387101</v>
      </c>
      <c r="BY88">
        <v>27.9856032258065</v>
      </c>
      <c r="BZ88">
        <v>999.9</v>
      </c>
      <c r="CA88">
        <v>10008.3870967742</v>
      </c>
      <c r="CB88">
        <v>0</v>
      </c>
      <c r="CC88">
        <v>75.453000000000003</v>
      </c>
      <c r="CD88">
        <v>0</v>
      </c>
      <c r="CE88">
        <v>0</v>
      </c>
      <c r="CF88">
        <v>0</v>
      </c>
      <c r="CG88">
        <v>0</v>
      </c>
      <c r="CH88">
        <v>2.2698870967741902</v>
      </c>
      <c r="CI88">
        <v>0</v>
      </c>
      <c r="CJ88">
        <v>-18.5450967741935</v>
      </c>
      <c r="CK88">
        <v>-2.1503322580645201</v>
      </c>
      <c r="CL88">
        <v>36.600612903225802</v>
      </c>
      <c r="CM88">
        <v>41.080290322580602</v>
      </c>
      <c r="CN88">
        <v>38.752000000000002</v>
      </c>
      <c r="CO88">
        <v>39.875</v>
      </c>
      <c r="CP88">
        <v>37.433</v>
      </c>
      <c r="CQ88">
        <v>0</v>
      </c>
      <c r="CR88">
        <v>0</v>
      </c>
      <c r="CS88">
        <v>0</v>
      </c>
      <c r="CT88">
        <v>59.400000095367403</v>
      </c>
      <c r="CU88">
        <v>2.2777807692307701</v>
      </c>
      <c r="CV88">
        <v>-0.31804102799593698</v>
      </c>
      <c r="CW88">
        <v>-1.9465811960364301</v>
      </c>
      <c r="CX88">
        <v>-18.5728038461538</v>
      </c>
      <c r="CY88">
        <v>15</v>
      </c>
      <c r="CZ88">
        <v>1685088038</v>
      </c>
      <c r="DA88" t="s">
        <v>254</v>
      </c>
      <c r="DB88">
        <v>1</v>
      </c>
      <c r="DC88">
        <v>-3.2389999999999999</v>
      </c>
      <c r="DD88">
        <v>0.48899999999999999</v>
      </c>
      <c r="DE88">
        <v>403</v>
      </c>
      <c r="DF88">
        <v>16</v>
      </c>
      <c r="DG88">
        <v>1.65</v>
      </c>
      <c r="DH88">
        <v>0.54</v>
      </c>
      <c r="DI88">
        <v>0.448910115384615</v>
      </c>
      <c r="DJ88">
        <v>-7.2595881499155093E-2</v>
      </c>
      <c r="DK88">
        <v>8.9209722942119707E-2</v>
      </c>
      <c r="DL88">
        <v>1</v>
      </c>
      <c r="DM88">
        <v>2.2842395348837199</v>
      </c>
      <c r="DN88">
        <v>-0.14274717407502299</v>
      </c>
      <c r="DO88">
        <v>0.174178475881059</v>
      </c>
      <c r="DP88">
        <v>1</v>
      </c>
      <c r="DQ88">
        <v>0.31156896153846197</v>
      </c>
      <c r="DR88">
        <v>-2.8547470332109699E-2</v>
      </c>
      <c r="DS88">
        <v>4.1804443541949904E-3</v>
      </c>
      <c r="DT88">
        <v>1</v>
      </c>
      <c r="DU88">
        <v>3</v>
      </c>
      <c r="DV88">
        <v>3</v>
      </c>
      <c r="DW88" t="s">
        <v>255</v>
      </c>
      <c r="DX88">
        <v>100</v>
      </c>
      <c r="DY88">
        <v>100</v>
      </c>
      <c r="DZ88">
        <v>-3.2389999999999999</v>
      </c>
      <c r="EA88">
        <v>0.48899999999999999</v>
      </c>
      <c r="EB88">
        <v>2</v>
      </c>
      <c r="EC88">
        <v>515.21799999999996</v>
      </c>
      <c r="ED88">
        <v>426.14499999999998</v>
      </c>
      <c r="EE88">
        <v>28.7803</v>
      </c>
      <c r="EF88">
        <v>30.063800000000001</v>
      </c>
      <c r="EG88">
        <v>30.0002</v>
      </c>
      <c r="EH88">
        <v>30.206600000000002</v>
      </c>
      <c r="EI88">
        <v>30.236999999999998</v>
      </c>
      <c r="EJ88">
        <v>19.933299999999999</v>
      </c>
      <c r="EK88">
        <v>26.801200000000001</v>
      </c>
      <c r="EL88">
        <v>6.2500299999999998</v>
      </c>
      <c r="EM88">
        <v>28.783100000000001</v>
      </c>
      <c r="EN88">
        <v>399.50799999999998</v>
      </c>
      <c r="EO88">
        <v>16.288900000000002</v>
      </c>
      <c r="EP88">
        <v>100.363</v>
      </c>
      <c r="EQ88">
        <v>90.0809</v>
      </c>
    </row>
    <row r="89" spans="1:147" x14ac:dyDescent="0.3">
      <c r="A89">
        <v>73</v>
      </c>
      <c r="B89">
        <v>1685092559</v>
      </c>
      <c r="C89">
        <v>4381.5</v>
      </c>
      <c r="D89" t="s">
        <v>471</v>
      </c>
      <c r="E89" t="s">
        <v>472</v>
      </c>
      <c r="F89">
        <v>1685092551</v>
      </c>
      <c r="G89">
        <f t="shared" si="86"/>
        <v>2.1840617974508681E-3</v>
      </c>
      <c r="H89">
        <f t="shared" si="87"/>
        <v>-4.3888512205806949</v>
      </c>
      <c r="I89">
        <f t="shared" si="88"/>
        <v>400.01670967741899</v>
      </c>
      <c r="J89">
        <f t="shared" si="89"/>
        <v>459.37882927902433</v>
      </c>
      <c r="K89">
        <f t="shared" si="90"/>
        <v>44.144967086085785</v>
      </c>
      <c r="L89">
        <f t="shared" si="91"/>
        <v>38.44044034486442</v>
      </c>
      <c r="M89">
        <f t="shared" si="92"/>
        <v>9.4233053897469068E-2</v>
      </c>
      <c r="N89">
        <f t="shared" si="93"/>
        <v>3.3729748304121943</v>
      </c>
      <c r="O89">
        <f t="shared" si="94"/>
        <v>9.2794562648822937E-2</v>
      </c>
      <c r="P89">
        <f t="shared" si="95"/>
        <v>5.8124015129004072E-2</v>
      </c>
      <c r="Q89">
        <f t="shared" si="96"/>
        <v>0</v>
      </c>
      <c r="R89">
        <f t="shared" si="97"/>
        <v>28.292133380506442</v>
      </c>
      <c r="S89">
        <f t="shared" si="98"/>
        <v>27.993987096774202</v>
      </c>
      <c r="T89">
        <f t="shared" si="99"/>
        <v>3.7935096716618464</v>
      </c>
      <c r="U89">
        <f t="shared" si="100"/>
        <v>40.149086406727513</v>
      </c>
      <c r="V89">
        <f t="shared" si="101"/>
        <v>1.5951328980194621</v>
      </c>
      <c r="W89">
        <f t="shared" si="102"/>
        <v>3.9730241476981067</v>
      </c>
      <c r="X89">
        <f t="shared" si="103"/>
        <v>2.1983767736423845</v>
      </c>
      <c r="Y89">
        <f t="shared" si="104"/>
        <v>-96.317125267583279</v>
      </c>
      <c r="Z89">
        <f t="shared" si="105"/>
        <v>144.64326642179745</v>
      </c>
      <c r="AA89">
        <f t="shared" si="106"/>
        <v>9.3840637354030889</v>
      </c>
      <c r="AB89">
        <f t="shared" si="107"/>
        <v>57.710204889617259</v>
      </c>
      <c r="AC89">
        <v>-3.9774098359461697E-2</v>
      </c>
      <c r="AD89">
        <v>4.4649909810885097E-2</v>
      </c>
      <c r="AE89">
        <v>3.3610556079665299</v>
      </c>
      <c r="AF89">
        <v>0</v>
      </c>
      <c r="AG89">
        <v>0</v>
      </c>
      <c r="AH89">
        <f t="shared" si="108"/>
        <v>1</v>
      </c>
      <c r="AI89">
        <f t="shared" si="109"/>
        <v>0</v>
      </c>
      <c r="AJ89">
        <f t="shared" si="110"/>
        <v>50417.129010015749</v>
      </c>
      <c r="AK89" t="s">
        <v>473</v>
      </c>
      <c r="AL89">
        <v>2.2935115384615399</v>
      </c>
      <c r="AM89">
        <v>2.2256</v>
      </c>
      <c r="AN89">
        <f t="shared" si="111"/>
        <v>-6.7911538461539855E-2</v>
      </c>
      <c r="AO89">
        <f t="shared" si="112"/>
        <v>-3.0513811314494901E-2</v>
      </c>
      <c r="AP89">
        <v>-0.501280602845396</v>
      </c>
      <c r="AQ89" t="s">
        <v>252</v>
      </c>
      <c r="AR89">
        <v>0</v>
      </c>
      <c r="AS89">
        <v>0</v>
      </c>
      <c r="AT89" t="e">
        <f t="shared" si="113"/>
        <v>#DIV/0!</v>
      </c>
      <c r="AU89">
        <v>0.5</v>
      </c>
      <c r="AV89">
        <f t="shared" si="114"/>
        <v>0</v>
      </c>
      <c r="AW89">
        <f t="shared" si="115"/>
        <v>-4.3888512205806949</v>
      </c>
      <c r="AX89" t="e">
        <f t="shared" si="116"/>
        <v>#DIV/0!</v>
      </c>
      <c r="AY89" t="e">
        <f t="shared" si="117"/>
        <v>#DIV/0!</v>
      </c>
      <c r="AZ89" t="e">
        <f t="shared" si="118"/>
        <v>#DIV/0!</v>
      </c>
      <c r="BA89" t="e">
        <f t="shared" si="119"/>
        <v>#DIV/0!</v>
      </c>
      <c r="BB89" t="s">
        <v>252</v>
      </c>
      <c r="BC89">
        <v>0</v>
      </c>
      <c r="BD89">
        <f t="shared" si="120"/>
        <v>0</v>
      </c>
      <c r="BE89" t="e">
        <f t="shared" si="121"/>
        <v>#DIV/0!</v>
      </c>
      <c r="BF89">
        <f t="shared" si="122"/>
        <v>1</v>
      </c>
      <c r="BG89">
        <f t="shared" si="123"/>
        <v>0</v>
      </c>
      <c r="BH89">
        <f t="shared" si="124"/>
        <v>-32.772045081270214</v>
      </c>
      <c r="BI89">
        <f t="shared" si="125"/>
        <v>0</v>
      </c>
      <c r="BJ89">
        <f t="shared" si="126"/>
        <v>0</v>
      </c>
      <c r="BK89">
        <f t="shared" si="127"/>
        <v>0</v>
      </c>
      <c r="BL89">
        <f t="shared" si="128"/>
        <v>0</v>
      </c>
      <c r="BM89">
        <v>0.68530088305721104</v>
      </c>
      <c r="BN89">
        <v>0.5</v>
      </c>
      <c r="BO89" t="s">
        <v>253</v>
      </c>
      <c r="BP89">
        <v>1685092551</v>
      </c>
      <c r="BQ89">
        <v>400.01670967741899</v>
      </c>
      <c r="BR89">
        <v>399.53493548387098</v>
      </c>
      <c r="BS89">
        <v>16.599180645161301</v>
      </c>
      <c r="BT89">
        <v>16.304812903225798</v>
      </c>
      <c r="BU89">
        <v>500.01906451612899</v>
      </c>
      <c r="BV89">
        <v>95.897064516129007</v>
      </c>
      <c r="BW89">
        <v>0.20002196774193601</v>
      </c>
      <c r="BX89">
        <v>28.789412903225799</v>
      </c>
      <c r="BY89">
        <v>27.993987096774202</v>
      </c>
      <c r="BZ89">
        <v>999.9</v>
      </c>
      <c r="CA89">
        <v>10002.0967741935</v>
      </c>
      <c r="CB89">
        <v>0</v>
      </c>
      <c r="CC89">
        <v>75.453000000000003</v>
      </c>
      <c r="CD89">
        <v>0</v>
      </c>
      <c r="CE89">
        <v>0</v>
      </c>
      <c r="CF89">
        <v>0</v>
      </c>
      <c r="CG89">
        <v>0</v>
      </c>
      <c r="CH89">
        <v>2.3082709677419402</v>
      </c>
      <c r="CI89">
        <v>0</v>
      </c>
      <c r="CJ89">
        <v>-18.972180645161298</v>
      </c>
      <c r="CK89">
        <v>-2.2082999999999999</v>
      </c>
      <c r="CL89">
        <v>36.5</v>
      </c>
      <c r="CM89">
        <v>41</v>
      </c>
      <c r="CN89">
        <v>38.656999999999996</v>
      </c>
      <c r="CO89">
        <v>39.781999999999996</v>
      </c>
      <c r="CP89">
        <v>37.328258064516099</v>
      </c>
      <c r="CQ89">
        <v>0</v>
      </c>
      <c r="CR89">
        <v>0</v>
      </c>
      <c r="CS89">
        <v>0</v>
      </c>
      <c r="CT89">
        <v>59.400000095367403</v>
      </c>
      <c r="CU89">
        <v>2.2935115384615399</v>
      </c>
      <c r="CV89">
        <v>0.30024272711853101</v>
      </c>
      <c r="CW89">
        <v>-1.07635553809292</v>
      </c>
      <c r="CX89">
        <v>-18.975069230769201</v>
      </c>
      <c r="CY89">
        <v>15</v>
      </c>
      <c r="CZ89">
        <v>1685088038</v>
      </c>
      <c r="DA89" t="s">
        <v>254</v>
      </c>
      <c r="DB89">
        <v>1</v>
      </c>
      <c r="DC89">
        <v>-3.2389999999999999</v>
      </c>
      <c r="DD89">
        <v>0.48899999999999999</v>
      </c>
      <c r="DE89">
        <v>403</v>
      </c>
      <c r="DF89">
        <v>16</v>
      </c>
      <c r="DG89">
        <v>1.65</v>
      </c>
      <c r="DH89">
        <v>0.54</v>
      </c>
      <c r="DI89">
        <v>0.46736911538461501</v>
      </c>
      <c r="DJ89">
        <v>8.6463826517654205E-2</v>
      </c>
      <c r="DK89">
        <v>0.106261087383615</v>
      </c>
      <c r="DL89">
        <v>1</v>
      </c>
      <c r="DM89">
        <v>2.2992255813953499</v>
      </c>
      <c r="DN89">
        <v>0.214462823441184</v>
      </c>
      <c r="DO89">
        <v>0.187062617414502</v>
      </c>
      <c r="DP89">
        <v>1</v>
      </c>
      <c r="DQ89">
        <v>0.29659128846153798</v>
      </c>
      <c r="DR89">
        <v>-2.4277235550243501E-2</v>
      </c>
      <c r="DS89">
        <v>4.0785440762819503E-3</v>
      </c>
      <c r="DT89">
        <v>1</v>
      </c>
      <c r="DU89">
        <v>3</v>
      </c>
      <c r="DV89">
        <v>3</v>
      </c>
      <c r="DW89" t="s">
        <v>255</v>
      </c>
      <c r="DX89">
        <v>100</v>
      </c>
      <c r="DY89">
        <v>100</v>
      </c>
      <c r="DZ89">
        <v>-3.2389999999999999</v>
      </c>
      <c r="EA89">
        <v>0.48899999999999999</v>
      </c>
      <c r="EB89">
        <v>2</v>
      </c>
      <c r="EC89">
        <v>515.06799999999998</v>
      </c>
      <c r="ED89">
        <v>426.221</v>
      </c>
      <c r="EE89">
        <v>28.7469</v>
      </c>
      <c r="EF89">
        <v>30.0716</v>
      </c>
      <c r="EG89">
        <v>30</v>
      </c>
      <c r="EH89">
        <v>30.2196</v>
      </c>
      <c r="EI89">
        <v>30.247299999999999</v>
      </c>
      <c r="EJ89">
        <v>19.936699999999998</v>
      </c>
      <c r="EK89">
        <v>27.381699999999999</v>
      </c>
      <c r="EL89">
        <v>5.5051600000000001</v>
      </c>
      <c r="EM89">
        <v>28.748699999999999</v>
      </c>
      <c r="EN89">
        <v>399.67899999999997</v>
      </c>
      <c r="EO89">
        <v>16.263500000000001</v>
      </c>
      <c r="EP89">
        <v>100.363</v>
      </c>
      <c r="EQ89">
        <v>90.083500000000001</v>
      </c>
    </row>
    <row r="90" spans="1:147" x14ac:dyDescent="0.3">
      <c r="A90">
        <v>74</v>
      </c>
      <c r="B90">
        <v>1685092619</v>
      </c>
      <c r="C90">
        <v>4441.5</v>
      </c>
      <c r="D90" t="s">
        <v>474</v>
      </c>
      <c r="E90" t="s">
        <v>475</v>
      </c>
      <c r="F90">
        <v>1685092611</v>
      </c>
      <c r="G90">
        <f t="shared" si="86"/>
        <v>2.1012329006255201E-3</v>
      </c>
      <c r="H90">
        <f t="shared" si="87"/>
        <v>-4.1742232676629802</v>
      </c>
      <c r="I90">
        <f t="shared" si="88"/>
        <v>400.01551612903199</v>
      </c>
      <c r="J90">
        <f t="shared" si="89"/>
        <v>458.56642989027915</v>
      </c>
      <c r="K90">
        <f t="shared" si="90"/>
        <v>44.067104330206796</v>
      </c>
      <c r="L90">
        <f t="shared" si="91"/>
        <v>38.440505745650199</v>
      </c>
      <c r="M90">
        <f t="shared" si="92"/>
        <v>9.0558656561467984E-2</v>
      </c>
      <c r="N90">
        <f t="shared" si="93"/>
        <v>3.372902431395032</v>
      </c>
      <c r="O90">
        <f t="shared" si="94"/>
        <v>8.9229278096017828E-2</v>
      </c>
      <c r="P90">
        <f t="shared" si="95"/>
        <v>5.5886112462335331E-2</v>
      </c>
      <c r="Q90">
        <f t="shared" si="96"/>
        <v>0</v>
      </c>
      <c r="R90">
        <f t="shared" si="97"/>
        <v>28.255724690677638</v>
      </c>
      <c r="S90">
        <f t="shared" si="98"/>
        <v>27.984545161290299</v>
      </c>
      <c r="T90">
        <f t="shared" si="99"/>
        <v>3.7914220089685378</v>
      </c>
      <c r="U90">
        <f t="shared" si="100"/>
        <v>40.194584552890227</v>
      </c>
      <c r="V90">
        <f t="shared" si="101"/>
        <v>1.5918349261281906</v>
      </c>
      <c r="W90">
        <f t="shared" si="102"/>
        <v>3.960321878768438</v>
      </c>
      <c r="X90">
        <f t="shared" si="103"/>
        <v>2.1995870828403472</v>
      </c>
      <c r="Y90">
        <f t="shared" si="104"/>
        <v>-92.66437091758543</v>
      </c>
      <c r="Z90">
        <f t="shared" si="105"/>
        <v>136.31189358766244</v>
      </c>
      <c r="AA90">
        <f t="shared" si="106"/>
        <v>8.840888194041792</v>
      </c>
      <c r="AB90">
        <f t="shared" si="107"/>
        <v>52.488410864118805</v>
      </c>
      <c r="AC90">
        <v>-3.9773025641206501E-2</v>
      </c>
      <c r="AD90">
        <v>4.4648705590668303E-2</v>
      </c>
      <c r="AE90">
        <v>3.3609835304140399</v>
      </c>
      <c r="AF90">
        <v>0</v>
      </c>
      <c r="AG90">
        <v>0</v>
      </c>
      <c r="AH90">
        <f t="shared" si="108"/>
        <v>1</v>
      </c>
      <c r="AI90">
        <f t="shared" si="109"/>
        <v>0</v>
      </c>
      <c r="AJ90">
        <f t="shared" si="110"/>
        <v>50425.065986508169</v>
      </c>
      <c r="AK90" t="s">
        <v>476</v>
      </c>
      <c r="AL90">
        <v>2.2957346153846201</v>
      </c>
      <c r="AM90">
        <v>1.9044000000000001</v>
      </c>
      <c r="AN90">
        <f t="shared" si="111"/>
        <v>-0.39133461538462</v>
      </c>
      <c r="AO90">
        <f t="shared" si="112"/>
        <v>-0.20548971612298886</v>
      </c>
      <c r="AP90">
        <v>-0.47676648190161203</v>
      </c>
      <c r="AQ90" t="s">
        <v>252</v>
      </c>
      <c r="AR90">
        <v>0</v>
      </c>
      <c r="AS90">
        <v>0</v>
      </c>
      <c r="AT90" t="e">
        <f t="shared" si="113"/>
        <v>#DIV/0!</v>
      </c>
      <c r="AU90">
        <v>0.5</v>
      </c>
      <c r="AV90">
        <f t="shared" si="114"/>
        <v>0</v>
      </c>
      <c r="AW90">
        <f t="shared" si="115"/>
        <v>-4.1742232676629802</v>
      </c>
      <c r="AX90" t="e">
        <f t="shared" si="116"/>
        <v>#DIV/0!</v>
      </c>
      <c r="AY90" t="e">
        <f t="shared" si="117"/>
        <v>#DIV/0!</v>
      </c>
      <c r="AZ90" t="e">
        <f t="shared" si="118"/>
        <v>#DIV/0!</v>
      </c>
      <c r="BA90" t="e">
        <f t="shared" si="119"/>
        <v>#DIV/0!</v>
      </c>
      <c r="BB90" t="s">
        <v>252</v>
      </c>
      <c r="BC90">
        <v>0</v>
      </c>
      <c r="BD90">
        <f t="shared" si="120"/>
        <v>0</v>
      </c>
      <c r="BE90" t="e">
        <f t="shared" si="121"/>
        <v>#DIV/0!</v>
      </c>
      <c r="BF90">
        <f t="shared" si="122"/>
        <v>1</v>
      </c>
      <c r="BG90">
        <f t="shared" si="123"/>
        <v>0</v>
      </c>
      <c r="BH90">
        <f t="shared" si="124"/>
        <v>-4.8664235800563569</v>
      </c>
      <c r="BI90">
        <f t="shared" si="125"/>
        <v>0</v>
      </c>
      <c r="BJ90">
        <f t="shared" si="126"/>
        <v>0</v>
      </c>
      <c r="BK90">
        <f t="shared" si="127"/>
        <v>0</v>
      </c>
      <c r="BL90">
        <f t="shared" si="128"/>
        <v>0</v>
      </c>
      <c r="BM90">
        <v>0.68530088305721104</v>
      </c>
      <c r="BN90">
        <v>0.5</v>
      </c>
      <c r="BO90" t="s">
        <v>253</v>
      </c>
      <c r="BP90">
        <v>1685092611</v>
      </c>
      <c r="BQ90">
        <v>400.01551612903199</v>
      </c>
      <c r="BR90">
        <v>399.55861290322599</v>
      </c>
      <c r="BS90">
        <v>16.564783870967702</v>
      </c>
      <c r="BT90">
        <v>16.2815677419355</v>
      </c>
      <c r="BU90">
        <v>500.01525806451599</v>
      </c>
      <c r="BV90">
        <v>95.897570967741899</v>
      </c>
      <c r="BW90">
        <v>0.199965741935484</v>
      </c>
      <c r="BX90">
        <v>28.7341709677419</v>
      </c>
      <c r="BY90">
        <v>27.984545161290299</v>
      </c>
      <c r="BZ90">
        <v>999.9</v>
      </c>
      <c r="CA90">
        <v>10001.774193548399</v>
      </c>
      <c r="CB90">
        <v>0</v>
      </c>
      <c r="CC90">
        <v>75.453000000000003</v>
      </c>
      <c r="CD90">
        <v>0</v>
      </c>
      <c r="CE90">
        <v>0</v>
      </c>
      <c r="CF90">
        <v>0</v>
      </c>
      <c r="CG90">
        <v>0</v>
      </c>
      <c r="CH90">
        <v>2.2894354838709701</v>
      </c>
      <c r="CI90">
        <v>0</v>
      </c>
      <c r="CJ90">
        <v>-19.381867741935501</v>
      </c>
      <c r="CK90">
        <v>-2.2543741935483901</v>
      </c>
      <c r="CL90">
        <v>36.430999999999997</v>
      </c>
      <c r="CM90">
        <v>40.924999999999997</v>
      </c>
      <c r="CN90">
        <v>38.561999999999998</v>
      </c>
      <c r="CO90">
        <v>39.686999999999998</v>
      </c>
      <c r="CP90">
        <v>37.235774193548401</v>
      </c>
      <c r="CQ90">
        <v>0</v>
      </c>
      <c r="CR90">
        <v>0</v>
      </c>
      <c r="CS90">
        <v>0</v>
      </c>
      <c r="CT90">
        <v>59.199999809265101</v>
      </c>
      <c r="CU90">
        <v>2.2957346153846201</v>
      </c>
      <c r="CV90">
        <v>-1.29929231201741</v>
      </c>
      <c r="CW90">
        <v>-0.132153864263726</v>
      </c>
      <c r="CX90">
        <v>-19.383926923076899</v>
      </c>
      <c r="CY90">
        <v>15</v>
      </c>
      <c r="CZ90">
        <v>1685088038</v>
      </c>
      <c r="DA90" t="s">
        <v>254</v>
      </c>
      <c r="DB90">
        <v>1</v>
      </c>
      <c r="DC90">
        <v>-3.2389999999999999</v>
      </c>
      <c r="DD90">
        <v>0.48899999999999999</v>
      </c>
      <c r="DE90">
        <v>403</v>
      </c>
      <c r="DF90">
        <v>16</v>
      </c>
      <c r="DG90">
        <v>1.65</v>
      </c>
      <c r="DH90">
        <v>0.54</v>
      </c>
      <c r="DI90">
        <v>0.46367934615384598</v>
      </c>
      <c r="DJ90">
        <v>-0.12346802356355099</v>
      </c>
      <c r="DK90">
        <v>9.5792421206538803E-2</v>
      </c>
      <c r="DL90">
        <v>1</v>
      </c>
      <c r="DM90">
        <v>2.32113953488372</v>
      </c>
      <c r="DN90">
        <v>-0.416029376957196</v>
      </c>
      <c r="DO90">
        <v>0.21444255168197501</v>
      </c>
      <c r="DP90">
        <v>1</v>
      </c>
      <c r="DQ90">
        <v>0.27872848076923101</v>
      </c>
      <c r="DR90">
        <v>6.6616468880729904E-2</v>
      </c>
      <c r="DS90">
        <v>1.16622732288784E-2</v>
      </c>
      <c r="DT90">
        <v>1</v>
      </c>
      <c r="DU90">
        <v>3</v>
      </c>
      <c r="DV90">
        <v>3</v>
      </c>
      <c r="DW90" t="s">
        <v>255</v>
      </c>
      <c r="DX90">
        <v>100</v>
      </c>
      <c r="DY90">
        <v>100</v>
      </c>
      <c r="DZ90">
        <v>-3.2389999999999999</v>
      </c>
      <c r="EA90">
        <v>0.48899999999999999</v>
      </c>
      <c r="EB90">
        <v>2</v>
      </c>
      <c r="EC90">
        <v>515.40599999999995</v>
      </c>
      <c r="ED90">
        <v>426.06400000000002</v>
      </c>
      <c r="EE90">
        <v>28.689800000000002</v>
      </c>
      <c r="EF90">
        <v>30.081900000000001</v>
      </c>
      <c r="EG90">
        <v>30.0001</v>
      </c>
      <c r="EH90">
        <v>30.23</v>
      </c>
      <c r="EI90">
        <v>30.260300000000001</v>
      </c>
      <c r="EJ90">
        <v>19.9329</v>
      </c>
      <c r="EK90">
        <v>27.677499999999998</v>
      </c>
      <c r="EL90">
        <v>5.1346999999999996</v>
      </c>
      <c r="EM90">
        <v>28.687799999999999</v>
      </c>
      <c r="EN90">
        <v>399.44099999999997</v>
      </c>
      <c r="EO90">
        <v>16.226600000000001</v>
      </c>
      <c r="EP90">
        <v>100.363</v>
      </c>
      <c r="EQ90">
        <v>90.084199999999996</v>
      </c>
    </row>
    <row r="91" spans="1:147" x14ac:dyDescent="0.3">
      <c r="A91">
        <v>75</v>
      </c>
      <c r="B91">
        <v>1685092679</v>
      </c>
      <c r="C91">
        <v>4501.5</v>
      </c>
      <c r="D91" t="s">
        <v>477</v>
      </c>
      <c r="E91" t="s">
        <v>478</v>
      </c>
      <c r="F91">
        <v>1685092671</v>
      </c>
      <c r="G91">
        <f t="shared" si="86"/>
        <v>1.8950631830635485E-3</v>
      </c>
      <c r="H91">
        <f t="shared" si="87"/>
        <v>-4.0305062819103199</v>
      </c>
      <c r="I91">
        <f t="shared" si="88"/>
        <v>400.01254838709701</v>
      </c>
      <c r="J91">
        <f t="shared" si="89"/>
        <v>463.9994557274166</v>
      </c>
      <c r="K91">
        <f t="shared" si="90"/>
        <v>44.588806199406477</v>
      </c>
      <c r="L91">
        <f t="shared" si="91"/>
        <v>38.439876980892507</v>
      </c>
      <c r="M91">
        <f t="shared" si="92"/>
        <v>8.1231033609717701E-2</v>
      </c>
      <c r="N91">
        <f t="shared" si="93"/>
        <v>3.3741314970919598</v>
      </c>
      <c r="O91">
        <f t="shared" si="94"/>
        <v>8.0160043641586354E-2</v>
      </c>
      <c r="P91">
        <f t="shared" si="95"/>
        <v>5.019507499349464E-2</v>
      </c>
      <c r="Q91">
        <f t="shared" si="96"/>
        <v>0</v>
      </c>
      <c r="R91">
        <f t="shared" si="97"/>
        <v>28.272060230247703</v>
      </c>
      <c r="S91">
        <f t="shared" si="98"/>
        <v>27.9997193548387</v>
      </c>
      <c r="T91">
        <f t="shared" si="99"/>
        <v>3.794777593934648</v>
      </c>
      <c r="U91">
        <f t="shared" si="100"/>
        <v>40.133051897826277</v>
      </c>
      <c r="V91">
        <f t="shared" si="101"/>
        <v>1.5865666902201512</v>
      </c>
      <c r="W91">
        <f t="shared" si="102"/>
        <v>3.9532669836805612</v>
      </c>
      <c r="X91">
        <f t="shared" si="103"/>
        <v>2.2082109037144968</v>
      </c>
      <c r="Y91">
        <f t="shared" si="104"/>
        <v>-83.572286373102486</v>
      </c>
      <c r="Z91">
        <f t="shared" si="105"/>
        <v>128.00796373988771</v>
      </c>
      <c r="AA91">
        <f t="shared" si="106"/>
        <v>8.2986445763265042</v>
      </c>
      <c r="AB91">
        <f t="shared" si="107"/>
        <v>52.734321943111738</v>
      </c>
      <c r="AC91">
        <v>-3.97912376845799E-2</v>
      </c>
      <c r="AD91">
        <v>4.4669150204817598E-2</v>
      </c>
      <c r="AE91">
        <v>3.3622071384537202</v>
      </c>
      <c r="AF91">
        <v>0</v>
      </c>
      <c r="AG91">
        <v>0</v>
      </c>
      <c r="AH91">
        <f t="shared" si="108"/>
        <v>1</v>
      </c>
      <c r="AI91">
        <f t="shared" si="109"/>
        <v>0</v>
      </c>
      <c r="AJ91">
        <f t="shared" si="110"/>
        <v>50452.330573679385</v>
      </c>
      <c r="AK91" t="s">
        <v>479</v>
      </c>
      <c r="AL91">
        <v>2.2291538461538498</v>
      </c>
      <c r="AM91">
        <v>1.9987999999999999</v>
      </c>
      <c r="AN91">
        <f t="shared" si="111"/>
        <v>-0.23035384615384991</v>
      </c>
      <c r="AO91">
        <f t="shared" si="112"/>
        <v>-0.11524607071935657</v>
      </c>
      <c r="AP91">
        <v>-0.460351585693558</v>
      </c>
      <c r="AQ91" t="s">
        <v>252</v>
      </c>
      <c r="AR91">
        <v>0</v>
      </c>
      <c r="AS91">
        <v>0</v>
      </c>
      <c r="AT91" t="e">
        <f t="shared" si="113"/>
        <v>#DIV/0!</v>
      </c>
      <c r="AU91">
        <v>0.5</v>
      </c>
      <c r="AV91">
        <f t="shared" si="114"/>
        <v>0</v>
      </c>
      <c r="AW91">
        <f t="shared" si="115"/>
        <v>-4.0305062819103199</v>
      </c>
      <c r="AX91" t="e">
        <f t="shared" si="116"/>
        <v>#DIV/0!</v>
      </c>
      <c r="AY91" t="e">
        <f t="shared" si="117"/>
        <v>#DIV/0!</v>
      </c>
      <c r="AZ91" t="e">
        <f t="shared" si="118"/>
        <v>#DIV/0!</v>
      </c>
      <c r="BA91" t="e">
        <f t="shared" si="119"/>
        <v>#DIV/0!</v>
      </c>
      <c r="BB91" t="s">
        <v>252</v>
      </c>
      <c r="BC91">
        <v>0</v>
      </c>
      <c r="BD91">
        <f t="shared" si="120"/>
        <v>0</v>
      </c>
      <c r="BE91" t="e">
        <f t="shared" si="121"/>
        <v>#DIV/0!</v>
      </c>
      <c r="BF91">
        <f t="shared" si="122"/>
        <v>1</v>
      </c>
      <c r="BG91">
        <f t="shared" si="123"/>
        <v>0</v>
      </c>
      <c r="BH91">
        <f t="shared" si="124"/>
        <v>-8.6770854204232872</v>
      </c>
      <c r="BI91">
        <f t="shared" si="125"/>
        <v>0</v>
      </c>
      <c r="BJ91">
        <f t="shared" si="126"/>
        <v>0</v>
      </c>
      <c r="BK91">
        <f t="shared" si="127"/>
        <v>0</v>
      </c>
      <c r="BL91">
        <f t="shared" si="128"/>
        <v>0</v>
      </c>
      <c r="BM91">
        <v>0.68530088305721104</v>
      </c>
      <c r="BN91">
        <v>0.5</v>
      </c>
      <c r="BO91" t="s">
        <v>253</v>
      </c>
      <c r="BP91">
        <v>1685092671</v>
      </c>
      <c r="BQ91">
        <v>400.01254838709701</v>
      </c>
      <c r="BR91">
        <v>399.56403225806503</v>
      </c>
      <c r="BS91">
        <v>16.5101096774194</v>
      </c>
      <c r="BT91">
        <v>16.254664516129001</v>
      </c>
      <c r="BU91">
        <v>500.00829032258099</v>
      </c>
      <c r="BV91">
        <v>95.896635483870995</v>
      </c>
      <c r="BW91">
        <v>0.200042322580645</v>
      </c>
      <c r="BX91">
        <v>28.703422580645199</v>
      </c>
      <c r="BY91">
        <v>27.9997193548387</v>
      </c>
      <c r="BZ91">
        <v>999.9</v>
      </c>
      <c r="CA91">
        <v>10006.4516129032</v>
      </c>
      <c r="CB91">
        <v>0</v>
      </c>
      <c r="CC91">
        <v>75.453000000000003</v>
      </c>
      <c r="CD91">
        <v>0</v>
      </c>
      <c r="CE91">
        <v>0</v>
      </c>
      <c r="CF91">
        <v>0</v>
      </c>
      <c r="CG91">
        <v>0</v>
      </c>
      <c r="CH91">
        <v>2.2280935483871001</v>
      </c>
      <c r="CI91">
        <v>0</v>
      </c>
      <c r="CJ91">
        <v>-19.8339580645161</v>
      </c>
      <c r="CK91">
        <v>-2.28927741935484</v>
      </c>
      <c r="CL91">
        <v>36.336387096774203</v>
      </c>
      <c r="CM91">
        <v>40.858741935483899</v>
      </c>
      <c r="CN91">
        <v>38.481709677419303</v>
      </c>
      <c r="CO91">
        <v>39.645000000000003</v>
      </c>
      <c r="CP91">
        <v>37.161000000000001</v>
      </c>
      <c r="CQ91">
        <v>0</v>
      </c>
      <c r="CR91">
        <v>0</v>
      </c>
      <c r="CS91">
        <v>0</v>
      </c>
      <c r="CT91">
        <v>58.899999856948902</v>
      </c>
      <c r="CU91">
        <v>2.2291538461538498</v>
      </c>
      <c r="CV91">
        <v>0.13889913941715701</v>
      </c>
      <c r="CW91">
        <v>-1.4635965642837101</v>
      </c>
      <c r="CX91">
        <v>-19.837261538461501</v>
      </c>
      <c r="CY91">
        <v>15</v>
      </c>
      <c r="CZ91">
        <v>1685088038</v>
      </c>
      <c r="DA91" t="s">
        <v>254</v>
      </c>
      <c r="DB91">
        <v>1</v>
      </c>
      <c r="DC91">
        <v>-3.2389999999999999</v>
      </c>
      <c r="DD91">
        <v>0.48899999999999999</v>
      </c>
      <c r="DE91">
        <v>403</v>
      </c>
      <c r="DF91">
        <v>16</v>
      </c>
      <c r="DG91">
        <v>1.65</v>
      </c>
      <c r="DH91">
        <v>0.54</v>
      </c>
      <c r="DI91">
        <v>0.43949594230769201</v>
      </c>
      <c r="DJ91">
        <v>8.7013485338322205E-2</v>
      </c>
      <c r="DK91">
        <v>0.10039524759063601</v>
      </c>
      <c r="DL91">
        <v>1</v>
      </c>
      <c r="DM91">
        <v>2.21594651162791</v>
      </c>
      <c r="DN91">
        <v>0.17496495014101601</v>
      </c>
      <c r="DO91">
        <v>0.15978744216576499</v>
      </c>
      <c r="DP91">
        <v>1</v>
      </c>
      <c r="DQ91">
        <v>0.25682853846153803</v>
      </c>
      <c r="DR91">
        <v>-1.5870428577685902E-2</v>
      </c>
      <c r="DS91">
        <v>3.0896104463280102E-3</v>
      </c>
      <c r="DT91">
        <v>1</v>
      </c>
      <c r="DU91">
        <v>3</v>
      </c>
      <c r="DV91">
        <v>3</v>
      </c>
      <c r="DW91" t="s">
        <v>255</v>
      </c>
      <c r="DX91">
        <v>100</v>
      </c>
      <c r="DY91">
        <v>100</v>
      </c>
      <c r="DZ91">
        <v>-3.2389999999999999</v>
      </c>
      <c r="EA91">
        <v>0.48899999999999999</v>
      </c>
      <c r="EB91">
        <v>2</v>
      </c>
      <c r="EC91">
        <v>515.74400000000003</v>
      </c>
      <c r="ED91">
        <v>425.637</v>
      </c>
      <c r="EE91">
        <v>28.648099999999999</v>
      </c>
      <c r="EF91">
        <v>30.092300000000002</v>
      </c>
      <c r="EG91">
        <v>30.0001</v>
      </c>
      <c r="EH91">
        <v>30.240400000000001</v>
      </c>
      <c r="EI91">
        <v>30.270700000000001</v>
      </c>
      <c r="EJ91">
        <v>19.935700000000001</v>
      </c>
      <c r="EK91">
        <v>27.677499999999998</v>
      </c>
      <c r="EL91">
        <v>4.7631800000000002</v>
      </c>
      <c r="EM91">
        <v>28.647500000000001</v>
      </c>
      <c r="EN91">
        <v>399.58499999999998</v>
      </c>
      <c r="EO91">
        <v>16.223299999999998</v>
      </c>
      <c r="EP91">
        <v>100.36499999999999</v>
      </c>
      <c r="EQ91">
        <v>90.085700000000003</v>
      </c>
    </row>
    <row r="92" spans="1:147" x14ac:dyDescent="0.3">
      <c r="A92">
        <v>76</v>
      </c>
      <c r="B92">
        <v>1685092739</v>
      </c>
      <c r="C92">
        <v>4561.5</v>
      </c>
      <c r="D92" t="s">
        <v>480</v>
      </c>
      <c r="E92" t="s">
        <v>481</v>
      </c>
      <c r="F92">
        <v>1685092731</v>
      </c>
      <c r="G92">
        <f t="shared" si="86"/>
        <v>1.7877678852587005E-3</v>
      </c>
      <c r="H92">
        <f t="shared" si="87"/>
        <v>-4.0539331521210746</v>
      </c>
      <c r="I92">
        <f t="shared" si="88"/>
        <v>400.00567741935498</v>
      </c>
      <c r="J92">
        <f t="shared" si="89"/>
        <v>469.22976750666425</v>
      </c>
      <c r="K92">
        <f t="shared" si="90"/>
        <v>45.090694691054665</v>
      </c>
      <c r="L92">
        <f t="shared" si="91"/>
        <v>38.43859687556688</v>
      </c>
      <c r="M92">
        <f t="shared" si="92"/>
        <v>7.6558577293275351E-2</v>
      </c>
      <c r="N92">
        <f t="shared" si="93"/>
        <v>3.3708418939870861</v>
      </c>
      <c r="O92">
        <f t="shared" si="94"/>
        <v>7.5605556322847406E-2</v>
      </c>
      <c r="P92">
        <f t="shared" si="95"/>
        <v>4.733810934032319E-2</v>
      </c>
      <c r="Q92">
        <f t="shared" si="96"/>
        <v>0</v>
      </c>
      <c r="R92">
        <f t="shared" si="97"/>
        <v>28.263831432974811</v>
      </c>
      <c r="S92">
        <f t="shared" si="98"/>
        <v>27.994835483871</v>
      </c>
      <c r="T92">
        <f t="shared" si="99"/>
        <v>3.7936973037058226</v>
      </c>
      <c r="U92">
        <f t="shared" si="100"/>
        <v>40.169191601502227</v>
      </c>
      <c r="V92">
        <f t="shared" si="101"/>
        <v>1.5850259038226966</v>
      </c>
      <c r="W92">
        <f t="shared" si="102"/>
        <v>3.9458745387433201</v>
      </c>
      <c r="X92">
        <f t="shared" si="103"/>
        <v>2.208671399883126</v>
      </c>
      <c r="Y92">
        <f t="shared" si="104"/>
        <v>-78.840563739908688</v>
      </c>
      <c r="Z92">
        <f t="shared" si="105"/>
        <v>122.90613761409288</v>
      </c>
      <c r="AA92">
        <f t="shared" si="106"/>
        <v>7.9741977422613415</v>
      </c>
      <c r="AB92">
        <f t="shared" si="107"/>
        <v>52.039771616445535</v>
      </c>
      <c r="AC92">
        <v>-3.9742499132639497E-2</v>
      </c>
      <c r="AD92">
        <v>4.4614436910532802E-2</v>
      </c>
      <c r="AE92">
        <v>3.3589321409757802</v>
      </c>
      <c r="AF92">
        <v>0</v>
      </c>
      <c r="AG92">
        <v>0</v>
      </c>
      <c r="AH92">
        <f t="shared" si="108"/>
        <v>1</v>
      </c>
      <c r="AI92">
        <f t="shared" si="109"/>
        <v>0</v>
      </c>
      <c r="AJ92">
        <f t="shared" si="110"/>
        <v>50398.416456809675</v>
      </c>
      <c r="AK92" t="s">
        <v>482</v>
      </c>
      <c r="AL92">
        <v>2.26790769230769</v>
      </c>
      <c r="AM92">
        <v>1.60555</v>
      </c>
      <c r="AN92">
        <f t="shared" si="111"/>
        <v>-0.66235769230768993</v>
      </c>
      <c r="AO92">
        <f t="shared" si="112"/>
        <v>-0.41254255071949791</v>
      </c>
      <c r="AP92">
        <v>-0.46302732816700898</v>
      </c>
      <c r="AQ92" t="s">
        <v>252</v>
      </c>
      <c r="AR92">
        <v>0</v>
      </c>
      <c r="AS92">
        <v>0</v>
      </c>
      <c r="AT92" t="e">
        <f t="shared" si="113"/>
        <v>#DIV/0!</v>
      </c>
      <c r="AU92">
        <v>0.5</v>
      </c>
      <c r="AV92">
        <f t="shared" si="114"/>
        <v>0</v>
      </c>
      <c r="AW92">
        <f t="shared" si="115"/>
        <v>-4.0539331521210746</v>
      </c>
      <c r="AX92" t="e">
        <f t="shared" si="116"/>
        <v>#DIV/0!</v>
      </c>
      <c r="AY92" t="e">
        <f t="shared" si="117"/>
        <v>#DIV/0!</v>
      </c>
      <c r="AZ92" t="e">
        <f t="shared" si="118"/>
        <v>#DIV/0!</v>
      </c>
      <c r="BA92" t="e">
        <f t="shared" si="119"/>
        <v>#DIV/0!</v>
      </c>
      <c r="BB92" t="s">
        <v>252</v>
      </c>
      <c r="BC92">
        <v>0</v>
      </c>
      <c r="BD92">
        <f t="shared" si="120"/>
        <v>0</v>
      </c>
      <c r="BE92" t="e">
        <f t="shared" si="121"/>
        <v>#DIV/0!</v>
      </c>
      <c r="BF92">
        <f t="shared" si="122"/>
        <v>1</v>
      </c>
      <c r="BG92">
        <f t="shared" si="123"/>
        <v>0</v>
      </c>
      <c r="BH92">
        <f t="shared" si="124"/>
        <v>-2.4239923815275359</v>
      </c>
      <c r="BI92">
        <f t="shared" si="125"/>
        <v>0</v>
      </c>
      <c r="BJ92">
        <f t="shared" si="126"/>
        <v>0</v>
      </c>
      <c r="BK92">
        <f t="shared" si="127"/>
        <v>0</v>
      </c>
      <c r="BL92">
        <f t="shared" si="128"/>
        <v>0</v>
      </c>
      <c r="BM92">
        <v>0.68530088305721104</v>
      </c>
      <c r="BN92">
        <v>0.5</v>
      </c>
      <c r="BO92" t="s">
        <v>253</v>
      </c>
      <c r="BP92">
        <v>1685092731</v>
      </c>
      <c r="BQ92">
        <v>400.00567741935498</v>
      </c>
      <c r="BR92">
        <v>399.54806451612899</v>
      </c>
      <c r="BS92">
        <v>16.494341935483899</v>
      </c>
      <c r="BT92">
        <v>16.253354838709701</v>
      </c>
      <c r="BU92">
        <v>500.00632258064502</v>
      </c>
      <c r="BV92">
        <v>95.895103225806395</v>
      </c>
      <c r="BW92">
        <v>0.20002503225806501</v>
      </c>
      <c r="BX92">
        <v>28.671151612903198</v>
      </c>
      <c r="BY92">
        <v>27.994835483871</v>
      </c>
      <c r="BZ92">
        <v>999.9</v>
      </c>
      <c r="CA92">
        <v>9994.3548387096798</v>
      </c>
      <c r="CB92">
        <v>0</v>
      </c>
      <c r="CC92">
        <v>75.453000000000003</v>
      </c>
      <c r="CD92">
        <v>0</v>
      </c>
      <c r="CE92">
        <v>0</v>
      </c>
      <c r="CF92">
        <v>0</v>
      </c>
      <c r="CG92">
        <v>0</v>
      </c>
      <c r="CH92">
        <v>2.26869677419355</v>
      </c>
      <c r="CI92">
        <v>0</v>
      </c>
      <c r="CJ92">
        <v>-20.150077419354801</v>
      </c>
      <c r="CK92">
        <v>-2.3055548387096798</v>
      </c>
      <c r="CL92">
        <v>36.262</v>
      </c>
      <c r="CM92">
        <v>40.805999999999997</v>
      </c>
      <c r="CN92">
        <v>38.411000000000001</v>
      </c>
      <c r="CO92">
        <v>39.561999999999998</v>
      </c>
      <c r="CP92">
        <v>37.090451612903202</v>
      </c>
      <c r="CQ92">
        <v>0</v>
      </c>
      <c r="CR92">
        <v>0</v>
      </c>
      <c r="CS92">
        <v>0</v>
      </c>
      <c r="CT92">
        <v>59.399999856948902</v>
      </c>
      <c r="CU92">
        <v>2.26790769230769</v>
      </c>
      <c r="CV92">
        <v>-0.13252649370466099</v>
      </c>
      <c r="CW92">
        <v>2.5722598298157999</v>
      </c>
      <c r="CX92">
        <v>-20.123784615384601</v>
      </c>
      <c r="CY92">
        <v>15</v>
      </c>
      <c r="CZ92">
        <v>1685088038</v>
      </c>
      <c r="DA92" t="s">
        <v>254</v>
      </c>
      <c r="DB92">
        <v>1</v>
      </c>
      <c r="DC92">
        <v>-3.2389999999999999</v>
      </c>
      <c r="DD92">
        <v>0.48899999999999999</v>
      </c>
      <c r="DE92">
        <v>403</v>
      </c>
      <c r="DF92">
        <v>16</v>
      </c>
      <c r="DG92">
        <v>1.65</v>
      </c>
      <c r="DH92">
        <v>0.54</v>
      </c>
      <c r="DI92">
        <v>0.45353932692307702</v>
      </c>
      <c r="DJ92">
        <v>5.4465426449249302E-2</v>
      </c>
      <c r="DK92">
        <v>9.3568618390610703E-2</v>
      </c>
      <c r="DL92">
        <v>1</v>
      </c>
      <c r="DM92">
        <v>2.2940930232558099</v>
      </c>
      <c r="DN92">
        <v>-0.26185691901414498</v>
      </c>
      <c r="DO92">
        <v>0.18480804044140001</v>
      </c>
      <c r="DP92">
        <v>1</v>
      </c>
      <c r="DQ92">
        <v>0.241367115384615</v>
      </c>
      <c r="DR92">
        <v>-1.90168189191496E-3</v>
      </c>
      <c r="DS92">
        <v>3.06938119956203E-3</v>
      </c>
      <c r="DT92">
        <v>1</v>
      </c>
      <c r="DU92">
        <v>3</v>
      </c>
      <c r="DV92">
        <v>3</v>
      </c>
      <c r="DW92" t="s">
        <v>255</v>
      </c>
      <c r="DX92">
        <v>100</v>
      </c>
      <c r="DY92">
        <v>100</v>
      </c>
      <c r="DZ92">
        <v>-3.2389999999999999</v>
      </c>
      <c r="EA92">
        <v>0.48899999999999999</v>
      </c>
      <c r="EB92">
        <v>2</v>
      </c>
      <c r="EC92">
        <v>515.34</v>
      </c>
      <c r="ED92">
        <v>425.71300000000002</v>
      </c>
      <c r="EE92">
        <v>28.601099999999999</v>
      </c>
      <c r="EF92">
        <v>30.102799999999998</v>
      </c>
      <c r="EG92">
        <v>30</v>
      </c>
      <c r="EH92">
        <v>30.253399999999999</v>
      </c>
      <c r="EI92">
        <v>30.280999999999999</v>
      </c>
      <c r="EJ92">
        <v>19.9377</v>
      </c>
      <c r="EK92">
        <v>27.677499999999998</v>
      </c>
      <c r="EL92">
        <v>4.0191999999999997</v>
      </c>
      <c r="EM92">
        <v>28.598299999999998</v>
      </c>
      <c r="EN92">
        <v>399.55500000000001</v>
      </c>
      <c r="EO92">
        <v>16.177199999999999</v>
      </c>
      <c r="EP92">
        <v>100.36199999999999</v>
      </c>
      <c r="EQ92">
        <v>90.088800000000006</v>
      </c>
    </row>
    <row r="93" spans="1:147" x14ac:dyDescent="0.3">
      <c r="A93">
        <v>77</v>
      </c>
      <c r="B93">
        <v>1685092799</v>
      </c>
      <c r="C93">
        <v>4621.5</v>
      </c>
      <c r="D93" t="s">
        <v>483</v>
      </c>
      <c r="E93" t="s">
        <v>484</v>
      </c>
      <c r="F93">
        <v>1685092791.0032301</v>
      </c>
      <c r="G93">
        <f t="shared" si="86"/>
        <v>1.7524779938696189E-3</v>
      </c>
      <c r="H93">
        <f t="shared" si="87"/>
        <v>-4.1093920443754639</v>
      </c>
      <c r="I93">
        <f t="shared" si="88"/>
        <v>399.99864516129003</v>
      </c>
      <c r="J93">
        <f t="shared" si="89"/>
        <v>472.13616316231446</v>
      </c>
      <c r="K93">
        <f t="shared" si="90"/>
        <v>45.369840391313396</v>
      </c>
      <c r="L93">
        <f t="shared" si="91"/>
        <v>38.437798465080341</v>
      </c>
      <c r="M93">
        <f t="shared" si="92"/>
        <v>7.4980106359627388E-2</v>
      </c>
      <c r="N93">
        <f t="shared" si="93"/>
        <v>3.371872401044762</v>
      </c>
      <c r="O93">
        <f t="shared" si="94"/>
        <v>7.4066001348587179E-2</v>
      </c>
      <c r="P93">
        <f t="shared" si="95"/>
        <v>4.6372450944189028E-2</v>
      </c>
      <c r="Q93">
        <f t="shared" si="96"/>
        <v>0</v>
      </c>
      <c r="R93">
        <f t="shared" si="97"/>
        <v>28.236042158018755</v>
      </c>
      <c r="S93">
        <f t="shared" si="98"/>
        <v>27.978438709677398</v>
      </c>
      <c r="T93">
        <f t="shared" si="99"/>
        <v>3.7900723735121979</v>
      </c>
      <c r="U93">
        <f t="shared" si="100"/>
        <v>40.122828564178427</v>
      </c>
      <c r="V93">
        <f t="shared" si="101"/>
        <v>1.5798993024342343</v>
      </c>
      <c r="W93">
        <f t="shared" si="102"/>
        <v>3.9376568376955481</v>
      </c>
      <c r="X93">
        <f t="shared" si="103"/>
        <v>2.2101730710779637</v>
      </c>
      <c r="Y93">
        <f t="shared" si="104"/>
        <v>-77.284279529650192</v>
      </c>
      <c r="Z93">
        <f t="shared" si="105"/>
        <v>119.39187918387094</v>
      </c>
      <c r="AA93">
        <f t="shared" si="106"/>
        <v>7.7418062418057527</v>
      </c>
      <c r="AB93">
        <f t="shared" si="107"/>
        <v>49.849405896026497</v>
      </c>
      <c r="AC93">
        <v>-3.9757764961239901E-2</v>
      </c>
      <c r="AD93">
        <v>4.4631574140496899E-2</v>
      </c>
      <c r="AE93">
        <v>3.3599580732771601</v>
      </c>
      <c r="AF93">
        <v>0</v>
      </c>
      <c r="AG93">
        <v>0</v>
      </c>
      <c r="AH93">
        <f t="shared" si="108"/>
        <v>1</v>
      </c>
      <c r="AI93">
        <f t="shared" si="109"/>
        <v>0</v>
      </c>
      <c r="AJ93">
        <f t="shared" si="110"/>
        <v>50422.985635704579</v>
      </c>
      <c r="AK93" t="s">
        <v>485</v>
      </c>
      <c r="AL93">
        <v>2.3300230769230801</v>
      </c>
      <c r="AM93">
        <v>1.7896000000000001</v>
      </c>
      <c r="AN93">
        <f t="shared" si="111"/>
        <v>-0.54042307692308</v>
      </c>
      <c r="AO93">
        <f t="shared" si="112"/>
        <v>-0.3019798149994859</v>
      </c>
      <c r="AP93">
        <v>-0.46936166614017599</v>
      </c>
      <c r="AQ93" t="s">
        <v>252</v>
      </c>
      <c r="AR93">
        <v>0</v>
      </c>
      <c r="AS93">
        <v>0</v>
      </c>
      <c r="AT93" t="e">
        <f t="shared" si="113"/>
        <v>#DIV/0!</v>
      </c>
      <c r="AU93">
        <v>0.5</v>
      </c>
      <c r="AV93">
        <f t="shared" si="114"/>
        <v>0</v>
      </c>
      <c r="AW93">
        <f t="shared" si="115"/>
        <v>-4.1093920443754639</v>
      </c>
      <c r="AX93" t="e">
        <f t="shared" si="116"/>
        <v>#DIV/0!</v>
      </c>
      <c r="AY93" t="e">
        <f t="shared" si="117"/>
        <v>#DIV/0!</v>
      </c>
      <c r="AZ93" t="e">
        <f t="shared" si="118"/>
        <v>#DIV/0!</v>
      </c>
      <c r="BA93" t="e">
        <f t="shared" si="119"/>
        <v>#DIV/0!</v>
      </c>
      <c r="BB93" t="s">
        <v>252</v>
      </c>
      <c r="BC93">
        <v>0</v>
      </c>
      <c r="BD93">
        <f t="shared" si="120"/>
        <v>0</v>
      </c>
      <c r="BE93" t="e">
        <f t="shared" si="121"/>
        <v>#DIV/0!</v>
      </c>
      <c r="BF93">
        <f t="shared" si="122"/>
        <v>1</v>
      </c>
      <c r="BG93">
        <f t="shared" si="123"/>
        <v>0</v>
      </c>
      <c r="BH93">
        <f t="shared" si="124"/>
        <v>-3.3114796099921526</v>
      </c>
      <c r="BI93">
        <f t="shared" si="125"/>
        <v>0</v>
      </c>
      <c r="BJ93">
        <f t="shared" si="126"/>
        <v>0</v>
      </c>
      <c r="BK93">
        <f t="shared" si="127"/>
        <v>0</v>
      </c>
      <c r="BL93">
        <f t="shared" si="128"/>
        <v>0</v>
      </c>
      <c r="BM93">
        <v>0.68530088305721104</v>
      </c>
      <c r="BN93">
        <v>0.5</v>
      </c>
      <c r="BO93" t="s">
        <v>253</v>
      </c>
      <c r="BP93">
        <v>1685092791.0032301</v>
      </c>
      <c r="BQ93">
        <v>399.99864516129003</v>
      </c>
      <c r="BR93">
        <v>399.53148387096797</v>
      </c>
      <c r="BS93">
        <v>16.441045161290301</v>
      </c>
      <c r="BT93">
        <v>16.2047967741936</v>
      </c>
      <c r="BU93">
        <v>499.994709677419</v>
      </c>
      <c r="BV93">
        <v>95.894796774193594</v>
      </c>
      <c r="BW93">
        <v>0.20002487096774199</v>
      </c>
      <c r="BX93">
        <v>28.635216129032301</v>
      </c>
      <c r="BY93">
        <v>27.978438709677398</v>
      </c>
      <c r="BZ93">
        <v>999.9</v>
      </c>
      <c r="CA93">
        <v>9998.22580645161</v>
      </c>
      <c r="CB93">
        <v>0</v>
      </c>
      <c r="CC93">
        <v>75.435741935483904</v>
      </c>
      <c r="CD93">
        <v>0</v>
      </c>
      <c r="CE93">
        <v>0</v>
      </c>
      <c r="CF93">
        <v>0</v>
      </c>
      <c r="CG93">
        <v>0</v>
      </c>
      <c r="CH93">
        <v>2.3396838709677401</v>
      </c>
      <c r="CI93">
        <v>0</v>
      </c>
      <c r="CJ93">
        <v>-20.575880645161298</v>
      </c>
      <c r="CK93">
        <v>-2.3766935483871001</v>
      </c>
      <c r="CL93">
        <v>36.186999999999998</v>
      </c>
      <c r="CM93">
        <v>40.75</v>
      </c>
      <c r="CN93">
        <v>38.328258064516099</v>
      </c>
      <c r="CO93">
        <v>39.536000000000001</v>
      </c>
      <c r="CP93">
        <v>37.03</v>
      </c>
      <c r="CQ93">
        <v>0</v>
      </c>
      <c r="CR93">
        <v>0</v>
      </c>
      <c r="CS93">
        <v>0</v>
      </c>
      <c r="CT93">
        <v>59.299999952316298</v>
      </c>
      <c r="CU93">
        <v>2.3300230769230801</v>
      </c>
      <c r="CV93">
        <v>0.231952141265103</v>
      </c>
      <c r="CW93">
        <v>-1.57299145268656</v>
      </c>
      <c r="CX93">
        <v>-20.598523076923101</v>
      </c>
      <c r="CY93">
        <v>15</v>
      </c>
      <c r="CZ93">
        <v>1685088038</v>
      </c>
      <c r="DA93" t="s">
        <v>254</v>
      </c>
      <c r="DB93">
        <v>1</v>
      </c>
      <c r="DC93">
        <v>-3.2389999999999999</v>
      </c>
      <c r="DD93">
        <v>0.48899999999999999</v>
      </c>
      <c r="DE93">
        <v>403</v>
      </c>
      <c r="DF93">
        <v>16</v>
      </c>
      <c r="DG93">
        <v>1.65</v>
      </c>
      <c r="DH93">
        <v>0.54</v>
      </c>
      <c r="DI93">
        <v>0.45339730769230802</v>
      </c>
      <c r="DJ93">
        <v>1.2480948917520499E-2</v>
      </c>
      <c r="DK93">
        <v>9.5040208549114505E-2</v>
      </c>
      <c r="DL93">
        <v>1</v>
      </c>
      <c r="DM93">
        <v>2.2858581395348798</v>
      </c>
      <c r="DN93">
        <v>0.55943104548270794</v>
      </c>
      <c r="DO93">
        <v>0.20055572122846299</v>
      </c>
      <c r="DP93">
        <v>1</v>
      </c>
      <c r="DQ93">
        <v>0.23648165384615399</v>
      </c>
      <c r="DR93">
        <v>-3.8881407511698199E-3</v>
      </c>
      <c r="DS93">
        <v>2.73442876107758E-3</v>
      </c>
      <c r="DT93">
        <v>1</v>
      </c>
      <c r="DU93">
        <v>3</v>
      </c>
      <c r="DV93">
        <v>3</v>
      </c>
      <c r="DW93" t="s">
        <v>255</v>
      </c>
      <c r="DX93">
        <v>100</v>
      </c>
      <c r="DY93">
        <v>100</v>
      </c>
      <c r="DZ93">
        <v>-3.2389999999999999</v>
      </c>
      <c r="EA93">
        <v>0.48899999999999999</v>
      </c>
      <c r="EB93">
        <v>2</v>
      </c>
      <c r="EC93">
        <v>515.423</v>
      </c>
      <c r="ED93">
        <v>425.053</v>
      </c>
      <c r="EE93">
        <v>28.6008</v>
      </c>
      <c r="EF93">
        <v>30.113199999999999</v>
      </c>
      <c r="EG93">
        <v>30.0001</v>
      </c>
      <c r="EH93">
        <v>30.2638</v>
      </c>
      <c r="EI93">
        <v>30.294</v>
      </c>
      <c r="EJ93">
        <v>19.937000000000001</v>
      </c>
      <c r="EK93">
        <v>27.9483</v>
      </c>
      <c r="EL93">
        <v>3.6480999999999999</v>
      </c>
      <c r="EM93">
        <v>28.608799999999999</v>
      </c>
      <c r="EN93">
        <v>399.49299999999999</v>
      </c>
      <c r="EO93">
        <v>16.192799999999998</v>
      </c>
      <c r="EP93">
        <v>100.36499999999999</v>
      </c>
      <c r="EQ93">
        <v>90.091300000000004</v>
      </c>
    </row>
    <row r="94" spans="1:147" x14ac:dyDescent="0.3">
      <c r="A94">
        <v>78</v>
      </c>
      <c r="B94">
        <v>1685092859</v>
      </c>
      <c r="C94">
        <v>4681.5</v>
      </c>
      <c r="D94" t="s">
        <v>486</v>
      </c>
      <c r="E94" t="s">
        <v>487</v>
      </c>
      <c r="F94">
        <v>1685092851.00968</v>
      </c>
      <c r="G94">
        <f t="shared" si="86"/>
        <v>1.6743769218678266E-3</v>
      </c>
      <c r="H94">
        <f t="shared" si="87"/>
        <v>-4.1156865386052219</v>
      </c>
      <c r="I94">
        <f t="shared" si="88"/>
        <v>400.007322580645</v>
      </c>
      <c r="J94">
        <f t="shared" si="89"/>
        <v>476.39584229985752</v>
      </c>
      <c r="K94">
        <f t="shared" si="90"/>
        <v>45.777295084862615</v>
      </c>
      <c r="L94">
        <f t="shared" si="91"/>
        <v>38.437055104176103</v>
      </c>
      <c r="M94">
        <f t="shared" si="92"/>
        <v>7.1551545929610993E-2</v>
      </c>
      <c r="N94">
        <f t="shared" si="93"/>
        <v>3.3728888398398658</v>
      </c>
      <c r="O94">
        <f t="shared" si="94"/>
        <v>7.071887386944721E-2</v>
      </c>
      <c r="P94">
        <f t="shared" si="95"/>
        <v>4.4273300939364886E-2</v>
      </c>
      <c r="Q94">
        <f t="shared" si="96"/>
        <v>0</v>
      </c>
      <c r="R94">
        <f t="shared" si="97"/>
        <v>28.228504770270053</v>
      </c>
      <c r="S94">
        <f t="shared" si="98"/>
        <v>27.978864516129001</v>
      </c>
      <c r="T94">
        <f t="shared" si="99"/>
        <v>3.790166470787101</v>
      </c>
      <c r="U94">
        <f t="shared" si="100"/>
        <v>40.149690168922284</v>
      </c>
      <c r="V94">
        <f t="shared" si="101"/>
        <v>1.5786259006462215</v>
      </c>
      <c r="W94">
        <f t="shared" si="102"/>
        <v>3.9318507664802631</v>
      </c>
      <c r="X94">
        <f t="shared" si="103"/>
        <v>2.2115405701408797</v>
      </c>
      <c r="Y94">
        <f t="shared" si="104"/>
        <v>-73.840022254371149</v>
      </c>
      <c r="Z94">
        <f t="shared" si="105"/>
        <v>114.72644668496899</v>
      </c>
      <c r="AA94">
        <f t="shared" si="106"/>
        <v>7.4361143007597414</v>
      </c>
      <c r="AB94">
        <f t="shared" si="107"/>
        <v>48.322538731357582</v>
      </c>
      <c r="AC94">
        <v>-3.9772824259563397E-2</v>
      </c>
      <c r="AD94">
        <v>4.4648479522131898E-2</v>
      </c>
      <c r="AE94">
        <v>3.3609699992075099</v>
      </c>
      <c r="AF94">
        <v>0</v>
      </c>
      <c r="AG94">
        <v>0</v>
      </c>
      <c r="AH94">
        <f t="shared" si="108"/>
        <v>1</v>
      </c>
      <c r="AI94">
        <f t="shared" si="109"/>
        <v>0</v>
      </c>
      <c r="AJ94">
        <f t="shared" si="110"/>
        <v>50445.472703023384</v>
      </c>
      <c r="AK94" t="s">
        <v>488</v>
      </c>
      <c r="AL94">
        <v>2.3074346153846199</v>
      </c>
      <c r="AM94">
        <v>1.5855999999999999</v>
      </c>
      <c r="AN94">
        <f t="shared" si="111"/>
        <v>-0.72183461538462002</v>
      </c>
      <c r="AO94">
        <f t="shared" si="112"/>
        <v>-0.45524382907708127</v>
      </c>
      <c r="AP94">
        <v>-0.47008060321599399</v>
      </c>
      <c r="AQ94" t="s">
        <v>252</v>
      </c>
      <c r="AR94">
        <v>0</v>
      </c>
      <c r="AS94">
        <v>0</v>
      </c>
      <c r="AT94" t="e">
        <f t="shared" si="113"/>
        <v>#DIV/0!</v>
      </c>
      <c r="AU94">
        <v>0.5</v>
      </c>
      <c r="AV94">
        <f t="shared" si="114"/>
        <v>0</v>
      </c>
      <c r="AW94">
        <f t="shared" si="115"/>
        <v>-4.1156865386052219</v>
      </c>
      <c r="AX94" t="e">
        <f t="shared" si="116"/>
        <v>#DIV/0!</v>
      </c>
      <c r="AY94" t="e">
        <f t="shared" si="117"/>
        <v>#DIV/0!</v>
      </c>
      <c r="AZ94" t="e">
        <f t="shared" si="118"/>
        <v>#DIV/0!</v>
      </c>
      <c r="BA94" t="e">
        <f t="shared" si="119"/>
        <v>#DIV/0!</v>
      </c>
      <c r="BB94" t="s">
        <v>252</v>
      </c>
      <c r="BC94">
        <v>0</v>
      </c>
      <c r="BD94">
        <f t="shared" si="120"/>
        <v>0</v>
      </c>
      <c r="BE94" t="e">
        <f t="shared" si="121"/>
        <v>#DIV/0!</v>
      </c>
      <c r="BF94">
        <f t="shared" si="122"/>
        <v>1</v>
      </c>
      <c r="BG94">
        <f t="shared" si="123"/>
        <v>0</v>
      </c>
      <c r="BH94">
        <f t="shared" si="124"/>
        <v>-2.1966250526169819</v>
      </c>
      <c r="BI94">
        <f t="shared" si="125"/>
        <v>0</v>
      </c>
      <c r="BJ94">
        <f t="shared" si="126"/>
        <v>0</v>
      </c>
      <c r="BK94">
        <f t="shared" si="127"/>
        <v>0</v>
      </c>
      <c r="BL94">
        <f t="shared" si="128"/>
        <v>0</v>
      </c>
      <c r="BM94">
        <v>0.68530088305721104</v>
      </c>
      <c r="BN94">
        <v>0.5</v>
      </c>
      <c r="BO94" t="s">
        <v>253</v>
      </c>
      <c r="BP94">
        <v>1685092851.00968</v>
      </c>
      <c r="BQ94">
        <v>400.007322580645</v>
      </c>
      <c r="BR94">
        <v>399.53503225806497</v>
      </c>
      <c r="BS94">
        <v>16.428467741935499</v>
      </c>
      <c r="BT94">
        <v>16.202751612903199</v>
      </c>
      <c r="BU94">
        <v>500.009064516129</v>
      </c>
      <c r="BV94">
        <v>95.890900000000002</v>
      </c>
      <c r="BW94">
        <v>0.19997867741935499</v>
      </c>
      <c r="BX94">
        <v>28.609787096774198</v>
      </c>
      <c r="BY94">
        <v>27.978864516129001</v>
      </c>
      <c r="BZ94">
        <v>999.9</v>
      </c>
      <c r="CA94">
        <v>10002.419354838699</v>
      </c>
      <c r="CB94">
        <v>0</v>
      </c>
      <c r="CC94">
        <v>75.449548387096797</v>
      </c>
      <c r="CD94">
        <v>0</v>
      </c>
      <c r="CE94">
        <v>0</v>
      </c>
      <c r="CF94">
        <v>0</v>
      </c>
      <c r="CG94">
        <v>0</v>
      </c>
      <c r="CH94">
        <v>2.30676774193548</v>
      </c>
      <c r="CI94">
        <v>0</v>
      </c>
      <c r="CJ94">
        <v>-20.781141935483902</v>
      </c>
      <c r="CK94">
        <v>-2.4675322580645198</v>
      </c>
      <c r="CL94">
        <v>36.127000000000002</v>
      </c>
      <c r="CM94">
        <v>40.679000000000002</v>
      </c>
      <c r="CN94">
        <v>38.276000000000003</v>
      </c>
      <c r="CO94">
        <v>39.491870967741903</v>
      </c>
      <c r="CP94">
        <v>36.9796774193548</v>
      </c>
      <c r="CQ94">
        <v>0</v>
      </c>
      <c r="CR94">
        <v>0</v>
      </c>
      <c r="CS94">
        <v>0</v>
      </c>
      <c r="CT94">
        <v>59.400000095367403</v>
      </c>
      <c r="CU94">
        <v>2.3074346153846199</v>
      </c>
      <c r="CV94">
        <v>0.74628034843243995</v>
      </c>
      <c r="CW94">
        <v>0.53628376038203796</v>
      </c>
      <c r="CX94">
        <v>-20.789411538461501</v>
      </c>
      <c r="CY94">
        <v>15</v>
      </c>
      <c r="CZ94">
        <v>1685088038</v>
      </c>
      <c r="DA94" t="s">
        <v>254</v>
      </c>
      <c r="DB94">
        <v>1</v>
      </c>
      <c r="DC94">
        <v>-3.2389999999999999</v>
      </c>
      <c r="DD94">
        <v>0.48899999999999999</v>
      </c>
      <c r="DE94">
        <v>403</v>
      </c>
      <c r="DF94">
        <v>16</v>
      </c>
      <c r="DG94">
        <v>1.65</v>
      </c>
      <c r="DH94">
        <v>0.54</v>
      </c>
      <c r="DI94">
        <v>0.47998284615384601</v>
      </c>
      <c r="DJ94">
        <v>6.6055387267594301E-2</v>
      </c>
      <c r="DK94">
        <v>8.27342526258215E-2</v>
      </c>
      <c r="DL94">
        <v>1</v>
      </c>
      <c r="DM94">
        <v>2.3237930232558099</v>
      </c>
      <c r="DN94">
        <v>0.14825511978222</v>
      </c>
      <c r="DO94">
        <v>0.18497264209449499</v>
      </c>
      <c r="DP94">
        <v>1</v>
      </c>
      <c r="DQ94">
        <v>0.22584896153846201</v>
      </c>
      <c r="DR94">
        <v>3.3533054073044502E-3</v>
      </c>
      <c r="DS94">
        <v>4.1600449145205599E-3</v>
      </c>
      <c r="DT94">
        <v>1</v>
      </c>
      <c r="DU94">
        <v>3</v>
      </c>
      <c r="DV94">
        <v>3</v>
      </c>
      <c r="DW94" t="s">
        <v>255</v>
      </c>
      <c r="DX94">
        <v>100</v>
      </c>
      <c r="DY94">
        <v>100</v>
      </c>
      <c r="DZ94">
        <v>-3.2389999999999999</v>
      </c>
      <c r="EA94">
        <v>0.48899999999999999</v>
      </c>
      <c r="EB94">
        <v>2</v>
      </c>
      <c r="EC94">
        <v>515.25300000000004</v>
      </c>
      <c r="ED94">
        <v>425.25400000000002</v>
      </c>
      <c r="EE94">
        <v>28.638300000000001</v>
      </c>
      <c r="EF94">
        <v>30.1236</v>
      </c>
      <c r="EG94">
        <v>30.000499999999999</v>
      </c>
      <c r="EH94">
        <v>30.2742</v>
      </c>
      <c r="EI94">
        <v>30.304300000000001</v>
      </c>
      <c r="EJ94">
        <v>19.938500000000001</v>
      </c>
      <c r="EK94">
        <v>28.2209</v>
      </c>
      <c r="EL94">
        <v>3.2771400000000002</v>
      </c>
      <c r="EM94">
        <v>28.643899999999999</v>
      </c>
      <c r="EN94">
        <v>399.642</v>
      </c>
      <c r="EO94">
        <v>16.135300000000001</v>
      </c>
      <c r="EP94">
        <v>100.367</v>
      </c>
      <c r="EQ94">
        <v>90.093100000000007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86718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19</v>
      </c>
    </row>
    <row r="12" spans="1:2" x14ac:dyDescent="0.3">
      <c r="A12" t="s">
        <v>21</v>
      </c>
      <c r="B12" t="s">
        <v>17</v>
      </c>
    </row>
    <row r="13" spans="1:2" x14ac:dyDescent="0.3">
      <c r="A13" t="s">
        <v>22</v>
      </c>
      <c r="B13" t="s">
        <v>23</v>
      </c>
    </row>
    <row r="14" spans="1:2" x14ac:dyDescent="0.3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Lea Berg</cp:lastModifiedBy>
  <dcterms:created xsi:type="dcterms:W3CDTF">2023-05-26T11:25:51Z</dcterms:created>
  <dcterms:modified xsi:type="dcterms:W3CDTF">2023-06-01T19:26:51Z</dcterms:modified>
</cp:coreProperties>
</file>