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18CB18C31DBEF4B9256FE3130806F086" xr6:coauthVersionLast="47" xr6:coauthVersionMax="47" xr10:uidLastSave="{BF4191B7-8F2D-49B1-99BE-9A3AF28F6BFA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5" i="1" l="1"/>
  <c r="BK95" i="1"/>
  <c r="BI95" i="1"/>
  <c r="BJ95" i="1" s="1"/>
  <c r="Q95" i="1" s="1"/>
  <c r="BH95" i="1"/>
  <c r="BG95" i="1"/>
  <c r="BF95" i="1"/>
  <c r="BE95" i="1"/>
  <c r="BD95" i="1"/>
  <c r="AY95" i="1" s="1"/>
  <c r="BA95" i="1"/>
  <c r="AT95" i="1"/>
  <c r="AN95" i="1"/>
  <c r="AO95" i="1" s="1"/>
  <c r="AJ95" i="1"/>
  <c r="AH95" i="1"/>
  <c r="I95" i="1" s="1"/>
  <c r="W95" i="1"/>
  <c r="V95" i="1"/>
  <c r="U95" i="1"/>
  <c r="N95" i="1"/>
  <c r="BL94" i="1"/>
  <c r="BK94" i="1"/>
  <c r="BI94" i="1"/>
  <c r="BJ94" i="1" s="1"/>
  <c r="BH94" i="1"/>
  <c r="BG94" i="1"/>
  <c r="BF94" i="1"/>
  <c r="BE94" i="1"/>
  <c r="BD94" i="1"/>
  <c r="BA94" i="1"/>
  <c r="AY94" i="1"/>
  <c r="AT94" i="1"/>
  <c r="AN94" i="1"/>
  <c r="AO94" i="1" s="1"/>
  <c r="AJ94" i="1"/>
  <c r="AI94" i="1"/>
  <c r="AH94" i="1"/>
  <c r="L94" i="1" s="1"/>
  <c r="W94" i="1"/>
  <c r="V94" i="1"/>
  <c r="U94" i="1" s="1"/>
  <c r="N94" i="1"/>
  <c r="I94" i="1"/>
  <c r="H94" i="1"/>
  <c r="AW94" i="1" s="1"/>
  <c r="BL93" i="1"/>
  <c r="BK93" i="1"/>
  <c r="BI93" i="1"/>
  <c r="BJ93" i="1" s="1"/>
  <c r="AV93" i="1" s="1"/>
  <c r="BH93" i="1"/>
  <c r="BG93" i="1"/>
  <c r="BF93" i="1"/>
  <c r="BE93" i="1"/>
  <c r="BD93" i="1"/>
  <c r="AY93" i="1" s="1"/>
  <c r="BA93" i="1"/>
  <c r="AT93" i="1"/>
  <c r="AO93" i="1"/>
  <c r="AN93" i="1"/>
  <c r="AJ93" i="1"/>
  <c r="AH93" i="1"/>
  <c r="AI93" i="1" s="1"/>
  <c r="W93" i="1"/>
  <c r="V93" i="1"/>
  <c r="U93" i="1"/>
  <c r="Q93" i="1"/>
  <c r="N93" i="1"/>
  <c r="L93" i="1"/>
  <c r="I93" i="1"/>
  <c r="H93" i="1"/>
  <c r="AW93" i="1" s="1"/>
  <c r="AZ93" i="1" s="1"/>
  <c r="G93" i="1"/>
  <c r="Y93" i="1" s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 s="1"/>
  <c r="W92" i="1"/>
  <c r="V92" i="1"/>
  <c r="U92" i="1" s="1"/>
  <c r="N92" i="1"/>
  <c r="BL91" i="1"/>
  <c r="BK91" i="1"/>
  <c r="BJ91" i="1"/>
  <c r="BI91" i="1"/>
  <c r="BH91" i="1"/>
  <c r="BG91" i="1"/>
  <c r="BF91" i="1"/>
  <c r="BE91" i="1"/>
  <c r="BD91" i="1"/>
  <c r="AY91" i="1" s="1"/>
  <c r="BA91" i="1"/>
  <c r="AT91" i="1"/>
  <c r="AO91" i="1"/>
  <c r="AN91" i="1"/>
  <c r="AJ91" i="1"/>
  <c r="AH91" i="1" s="1"/>
  <c r="W91" i="1"/>
  <c r="V91" i="1"/>
  <c r="U91" i="1" s="1"/>
  <c r="N91" i="1"/>
  <c r="BL90" i="1"/>
  <c r="BK90" i="1"/>
  <c r="BI90" i="1"/>
  <c r="BJ90" i="1" s="1"/>
  <c r="BH90" i="1"/>
  <c r="BG90" i="1"/>
  <c r="BF90" i="1"/>
  <c r="BE90" i="1"/>
  <c r="BD90" i="1"/>
  <c r="AY90" i="1" s="1"/>
  <c r="BA90" i="1"/>
  <c r="AT90" i="1"/>
  <c r="AO90" i="1"/>
  <c r="AN90" i="1"/>
  <c r="AJ90" i="1"/>
  <c r="AH90" i="1"/>
  <c r="H90" i="1" s="1"/>
  <c r="AW90" i="1" s="1"/>
  <c r="W90" i="1"/>
  <c r="V90" i="1"/>
  <c r="U90" i="1"/>
  <c r="N90" i="1"/>
  <c r="L90" i="1"/>
  <c r="I90" i="1"/>
  <c r="BL89" i="1"/>
  <c r="BK89" i="1"/>
  <c r="BJ89" i="1"/>
  <c r="AV89" i="1" s="1"/>
  <c r="BI89" i="1"/>
  <c r="BH89" i="1"/>
  <c r="BG89" i="1"/>
  <c r="BF89" i="1"/>
  <c r="BE89" i="1"/>
  <c r="BD89" i="1"/>
  <c r="AY89" i="1" s="1"/>
  <c r="BA89" i="1"/>
  <c r="AX89" i="1"/>
  <c r="AT89" i="1"/>
  <c r="AN89" i="1"/>
  <c r="AO89" i="1" s="1"/>
  <c r="AJ89" i="1"/>
  <c r="AH89" i="1"/>
  <c r="W89" i="1"/>
  <c r="V89" i="1"/>
  <c r="U89" i="1"/>
  <c r="N89" i="1"/>
  <c r="BL88" i="1"/>
  <c r="BK88" i="1"/>
  <c r="BJ88" i="1" s="1"/>
  <c r="BI88" i="1"/>
  <c r="BH88" i="1"/>
  <c r="BG88" i="1"/>
  <c r="BF88" i="1"/>
  <c r="BE88" i="1"/>
  <c r="BD88" i="1"/>
  <c r="AY88" i="1" s="1"/>
  <c r="BA88" i="1"/>
  <c r="AT88" i="1"/>
  <c r="AN88" i="1"/>
  <c r="AO88" i="1" s="1"/>
  <c r="AJ88" i="1"/>
  <c r="AH88" i="1" s="1"/>
  <c r="W88" i="1"/>
  <c r="V88" i="1"/>
  <c r="U88" i="1" s="1"/>
  <c r="N88" i="1"/>
  <c r="BL87" i="1"/>
  <c r="BK87" i="1"/>
  <c r="BI87" i="1"/>
  <c r="BJ87" i="1" s="1"/>
  <c r="Q87" i="1" s="1"/>
  <c r="BH87" i="1"/>
  <c r="BG87" i="1"/>
  <c r="BF87" i="1"/>
  <c r="BE87" i="1"/>
  <c r="BD87" i="1"/>
  <c r="BA87" i="1"/>
  <c r="AY87" i="1"/>
  <c r="AV87" i="1"/>
  <c r="AX87" i="1" s="1"/>
  <c r="AT87" i="1"/>
  <c r="AO87" i="1"/>
  <c r="AN87" i="1"/>
  <c r="AJ87" i="1"/>
  <c r="AH87" i="1"/>
  <c r="I87" i="1" s="1"/>
  <c r="W87" i="1"/>
  <c r="V87" i="1"/>
  <c r="U87" i="1"/>
  <c r="N87" i="1"/>
  <c r="BL86" i="1"/>
  <c r="BK86" i="1"/>
  <c r="BI86" i="1"/>
  <c r="BJ86" i="1" s="1"/>
  <c r="BH86" i="1"/>
  <c r="BG86" i="1"/>
  <c r="BF86" i="1"/>
  <c r="BE86" i="1"/>
  <c r="BD86" i="1"/>
  <c r="BA86" i="1"/>
  <c r="AY86" i="1"/>
  <c r="AT86" i="1"/>
  <c r="AN86" i="1"/>
  <c r="AO86" i="1" s="1"/>
  <c r="AJ86" i="1"/>
  <c r="AI86" i="1"/>
  <c r="AH86" i="1"/>
  <c r="L86" i="1" s="1"/>
  <c r="W86" i="1"/>
  <c r="V86" i="1"/>
  <c r="U86" i="1" s="1"/>
  <c r="N86" i="1"/>
  <c r="I86" i="1"/>
  <c r="H86" i="1"/>
  <c r="AW86" i="1" s="1"/>
  <c r="BL85" i="1"/>
  <c r="BK85" i="1"/>
  <c r="BJ85" i="1" s="1"/>
  <c r="AV85" i="1" s="1"/>
  <c r="AX85" i="1" s="1"/>
  <c r="BI85" i="1"/>
  <c r="BH85" i="1"/>
  <c r="BG85" i="1"/>
  <c r="BF85" i="1"/>
  <c r="BE85" i="1"/>
  <c r="BD85" i="1"/>
  <c r="AY85" i="1" s="1"/>
  <c r="BA85" i="1"/>
  <c r="AT85" i="1"/>
  <c r="AO85" i="1"/>
  <c r="AN85" i="1"/>
  <c r="AJ85" i="1"/>
  <c r="AH85" i="1" s="1"/>
  <c r="W85" i="1"/>
  <c r="U85" i="1" s="1"/>
  <c r="V85" i="1"/>
  <c r="Q85" i="1"/>
  <c r="N85" i="1"/>
  <c r="I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H84" i="1" s="1"/>
  <c r="W84" i="1"/>
  <c r="V84" i="1"/>
  <c r="U84" i="1" s="1"/>
  <c r="N84" i="1"/>
  <c r="L84" i="1"/>
  <c r="BL83" i="1"/>
  <c r="BK83" i="1"/>
  <c r="BJ83" i="1"/>
  <c r="BI83" i="1"/>
  <c r="BH83" i="1"/>
  <c r="BG83" i="1"/>
  <c r="BF83" i="1"/>
  <c r="BE83" i="1"/>
  <c r="BD83" i="1"/>
  <c r="AY83" i="1" s="1"/>
  <c r="BA83" i="1"/>
  <c r="AT83" i="1"/>
  <c r="AO83" i="1"/>
  <c r="AN83" i="1"/>
  <c r="AJ83" i="1"/>
  <c r="AH83" i="1" s="1"/>
  <c r="W83" i="1"/>
  <c r="V83" i="1"/>
  <c r="N83" i="1"/>
  <c r="BL82" i="1"/>
  <c r="BK82" i="1"/>
  <c r="BI82" i="1"/>
  <c r="BJ82" i="1" s="1"/>
  <c r="BH82" i="1"/>
  <c r="BG82" i="1"/>
  <c r="BF82" i="1"/>
  <c r="BE82" i="1"/>
  <c r="BD82" i="1"/>
  <c r="AY82" i="1" s="1"/>
  <c r="BA82" i="1"/>
  <c r="AT82" i="1"/>
  <c r="AO82" i="1"/>
  <c r="AN82" i="1"/>
  <c r="AJ82" i="1"/>
  <c r="AH82" i="1"/>
  <c r="H82" i="1" s="1"/>
  <c r="AW82" i="1" s="1"/>
  <c r="W82" i="1"/>
  <c r="V82" i="1"/>
  <c r="U82" i="1"/>
  <c r="N82" i="1"/>
  <c r="L82" i="1"/>
  <c r="I82" i="1"/>
  <c r="BL81" i="1"/>
  <c r="BK81" i="1"/>
  <c r="BJ81" i="1"/>
  <c r="AV81" i="1" s="1"/>
  <c r="BI81" i="1"/>
  <c r="BH81" i="1"/>
  <c r="BG81" i="1"/>
  <c r="BF81" i="1"/>
  <c r="BE81" i="1"/>
  <c r="BD81" i="1"/>
  <c r="AY81" i="1" s="1"/>
  <c r="BA81" i="1"/>
  <c r="AX81" i="1"/>
  <c r="AT81" i="1"/>
  <c r="AN81" i="1"/>
  <c r="AO81" i="1" s="1"/>
  <c r="AJ81" i="1"/>
  <c r="AH81" i="1"/>
  <c r="W81" i="1"/>
  <c r="V81" i="1"/>
  <c r="U81" i="1"/>
  <c r="N81" i="1"/>
  <c r="BL80" i="1"/>
  <c r="BK80" i="1"/>
  <c r="BJ80" i="1" s="1"/>
  <c r="BI80" i="1"/>
  <c r="BH80" i="1"/>
  <c r="BG80" i="1"/>
  <c r="BF80" i="1"/>
  <c r="BE80" i="1"/>
  <c r="BD80" i="1"/>
  <c r="BA80" i="1"/>
  <c r="AY80" i="1"/>
  <c r="AT80" i="1"/>
  <c r="AN80" i="1"/>
  <c r="AO80" i="1" s="1"/>
  <c r="AJ80" i="1"/>
  <c r="AH80" i="1" s="1"/>
  <c r="W80" i="1"/>
  <c r="V80" i="1"/>
  <c r="U80" i="1" s="1"/>
  <c r="N80" i="1"/>
  <c r="BL79" i="1"/>
  <c r="BK79" i="1"/>
  <c r="BI79" i="1"/>
  <c r="BJ79" i="1" s="1"/>
  <c r="Q79" i="1" s="1"/>
  <c r="BH79" i="1"/>
  <c r="BG79" i="1"/>
  <c r="BF79" i="1"/>
  <c r="BE79" i="1"/>
  <c r="BD79" i="1"/>
  <c r="BA79" i="1"/>
  <c r="AY79" i="1"/>
  <c r="AV79" i="1"/>
  <c r="AX79" i="1" s="1"/>
  <c r="AT79" i="1"/>
  <c r="AO79" i="1"/>
  <c r="AN79" i="1"/>
  <c r="AJ79" i="1"/>
  <c r="AH79" i="1"/>
  <c r="I79" i="1" s="1"/>
  <c r="W79" i="1"/>
  <c r="V79" i="1"/>
  <c r="U79" i="1"/>
  <c r="N79" i="1"/>
  <c r="BL78" i="1"/>
  <c r="BK78" i="1"/>
  <c r="BI78" i="1"/>
  <c r="BJ78" i="1" s="1"/>
  <c r="BH78" i="1"/>
  <c r="BG78" i="1"/>
  <c r="BF78" i="1"/>
  <c r="BE78" i="1"/>
  <c r="BD78" i="1"/>
  <c r="BA78" i="1"/>
  <c r="AY78" i="1"/>
  <c r="AT78" i="1"/>
  <c r="AN78" i="1"/>
  <c r="AO78" i="1" s="1"/>
  <c r="AJ78" i="1"/>
  <c r="AI78" i="1"/>
  <c r="AH78" i="1"/>
  <c r="L78" i="1" s="1"/>
  <c r="W78" i="1"/>
  <c r="V78" i="1"/>
  <c r="U78" i="1" s="1"/>
  <c r="N78" i="1"/>
  <c r="I78" i="1"/>
  <c r="H78" i="1"/>
  <c r="AW78" i="1" s="1"/>
  <c r="BL77" i="1"/>
  <c r="BK77" i="1"/>
  <c r="BJ77" i="1" s="1"/>
  <c r="AV77" i="1" s="1"/>
  <c r="BI77" i="1"/>
  <c r="BH77" i="1"/>
  <c r="BG77" i="1"/>
  <c r="BF77" i="1"/>
  <c r="BE77" i="1"/>
  <c r="BD77" i="1"/>
  <c r="AY77" i="1" s="1"/>
  <c r="BA77" i="1"/>
  <c r="AT77" i="1"/>
  <c r="AX77" i="1" s="1"/>
  <c r="AO77" i="1"/>
  <c r="AN77" i="1"/>
  <c r="AJ77" i="1"/>
  <c r="AH77" i="1"/>
  <c r="AI77" i="1" s="1"/>
  <c r="W77" i="1"/>
  <c r="V77" i="1"/>
  <c r="U77" i="1"/>
  <c r="N77" i="1"/>
  <c r="L77" i="1"/>
  <c r="I77" i="1"/>
  <c r="H77" i="1"/>
  <c r="AW77" i="1" s="1"/>
  <c r="AZ77" i="1" s="1"/>
  <c r="G77" i="1"/>
  <c r="Y77" i="1" s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H76" i="1"/>
  <c r="W76" i="1"/>
  <c r="V76" i="1"/>
  <c r="U76" i="1"/>
  <c r="N76" i="1"/>
  <c r="BL75" i="1"/>
  <c r="BK75" i="1"/>
  <c r="BJ75" i="1" s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 s="1"/>
  <c r="W75" i="1"/>
  <c r="V75" i="1"/>
  <c r="N75" i="1"/>
  <c r="G75" i="1"/>
  <c r="Y75" i="1" s="1"/>
  <c r="BL74" i="1"/>
  <c r="BK74" i="1"/>
  <c r="BI74" i="1"/>
  <c r="BJ74" i="1" s="1"/>
  <c r="Q74" i="1" s="1"/>
  <c r="BH74" i="1"/>
  <c r="BG74" i="1"/>
  <c r="BF74" i="1"/>
  <c r="BE74" i="1"/>
  <c r="BD74" i="1"/>
  <c r="AY74" i="1" s="1"/>
  <c r="BA74" i="1"/>
  <c r="AV74" i="1"/>
  <c r="AT74" i="1"/>
  <c r="AX74" i="1" s="1"/>
  <c r="AO74" i="1"/>
  <c r="AN74" i="1"/>
  <c r="AJ74" i="1"/>
  <c r="AH74" i="1"/>
  <c r="H74" i="1" s="1"/>
  <c r="AW74" i="1" s="1"/>
  <c r="AZ74" i="1" s="1"/>
  <c r="W74" i="1"/>
  <c r="V74" i="1"/>
  <c r="U74" i="1"/>
  <c r="N74" i="1"/>
  <c r="L74" i="1"/>
  <c r="I74" i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N73" i="1"/>
  <c r="AO73" i="1" s="1"/>
  <c r="AJ73" i="1"/>
  <c r="AI73" i="1"/>
  <c r="AH73" i="1"/>
  <c r="I73" i="1" s="1"/>
  <c r="W73" i="1"/>
  <c r="U73" i="1" s="1"/>
  <c r="V73" i="1"/>
  <c r="N73" i="1"/>
  <c r="BL72" i="1"/>
  <c r="BK72" i="1"/>
  <c r="BJ72" i="1" s="1"/>
  <c r="Q72" i="1" s="1"/>
  <c r="BI72" i="1"/>
  <c r="BH72" i="1"/>
  <c r="BG72" i="1"/>
  <c r="BF72" i="1"/>
  <c r="BE72" i="1"/>
  <c r="BD72" i="1"/>
  <c r="AY72" i="1" s="1"/>
  <c r="BA72" i="1"/>
  <c r="AV72" i="1"/>
  <c r="AT72" i="1"/>
  <c r="AO72" i="1"/>
  <c r="AN72" i="1"/>
  <c r="AJ72" i="1"/>
  <c r="AH72" i="1" s="1"/>
  <c r="G72" i="1" s="1"/>
  <c r="W72" i="1"/>
  <c r="V72" i="1"/>
  <c r="U72" i="1" s="1"/>
  <c r="N72" i="1"/>
  <c r="H72" i="1"/>
  <c r="AW72" i="1" s="1"/>
  <c r="AZ72" i="1" s="1"/>
  <c r="BL71" i="1"/>
  <c r="BK71" i="1"/>
  <c r="BI71" i="1"/>
  <c r="BJ71" i="1" s="1"/>
  <c r="BH71" i="1"/>
  <c r="BG71" i="1"/>
  <c r="BF71" i="1"/>
  <c r="BE71" i="1"/>
  <c r="BD71" i="1"/>
  <c r="BA71" i="1"/>
  <c r="AY71" i="1"/>
  <c r="AT71" i="1"/>
  <c r="AO71" i="1"/>
  <c r="AN71" i="1"/>
  <c r="AJ71" i="1"/>
  <c r="AH71" i="1"/>
  <c r="W71" i="1"/>
  <c r="V71" i="1"/>
  <c r="U71" i="1"/>
  <c r="N71" i="1"/>
  <c r="BL70" i="1"/>
  <c r="BK70" i="1"/>
  <c r="BI70" i="1"/>
  <c r="BJ70" i="1" s="1"/>
  <c r="BH70" i="1"/>
  <c r="BG70" i="1"/>
  <c r="BF70" i="1"/>
  <c r="BE70" i="1"/>
  <c r="BD70" i="1"/>
  <c r="BA70" i="1"/>
  <c r="AY70" i="1"/>
  <c r="AW70" i="1"/>
  <c r="AT70" i="1"/>
  <c r="AN70" i="1"/>
  <c r="AO70" i="1" s="1"/>
  <c r="AJ70" i="1"/>
  <c r="AI70" i="1"/>
  <c r="AH70" i="1"/>
  <c r="I70" i="1" s="1"/>
  <c r="W70" i="1"/>
  <c r="V70" i="1"/>
  <c r="U70" i="1" s="1"/>
  <c r="N70" i="1"/>
  <c r="L70" i="1"/>
  <c r="H70" i="1"/>
  <c r="BL69" i="1"/>
  <c r="BK69" i="1"/>
  <c r="BJ69" i="1"/>
  <c r="BI69" i="1"/>
  <c r="BH69" i="1"/>
  <c r="BG69" i="1"/>
  <c r="BF69" i="1"/>
  <c r="BE69" i="1"/>
  <c r="BD69" i="1"/>
  <c r="AY69" i="1" s="1"/>
  <c r="BA69" i="1"/>
  <c r="AT69" i="1"/>
  <c r="AO69" i="1"/>
  <c r="AN69" i="1"/>
  <c r="AJ69" i="1"/>
  <c r="AH69" i="1" s="1"/>
  <c r="W69" i="1"/>
  <c r="U69" i="1" s="1"/>
  <c r="V69" i="1"/>
  <c r="N69" i="1"/>
  <c r="BL68" i="1"/>
  <c r="BK68" i="1"/>
  <c r="BI68" i="1"/>
  <c r="BJ68" i="1" s="1"/>
  <c r="BH68" i="1"/>
  <c r="BG68" i="1"/>
  <c r="BF68" i="1"/>
  <c r="BE68" i="1"/>
  <c r="BD68" i="1"/>
  <c r="BA68" i="1"/>
  <c r="AY68" i="1"/>
  <c r="AT68" i="1"/>
  <c r="AN68" i="1"/>
  <c r="AO68" i="1" s="1"/>
  <c r="AJ68" i="1"/>
  <c r="AH68" i="1" s="1"/>
  <c r="W68" i="1"/>
  <c r="V68" i="1"/>
  <c r="U68" i="1" s="1"/>
  <c r="N68" i="1"/>
  <c r="BL67" i="1"/>
  <c r="BK67" i="1"/>
  <c r="BJ67" i="1"/>
  <c r="AV67" i="1" s="1"/>
  <c r="BI67" i="1"/>
  <c r="BH67" i="1"/>
  <c r="BG67" i="1"/>
  <c r="BF67" i="1"/>
  <c r="BE67" i="1"/>
  <c r="BD67" i="1"/>
  <c r="AY67" i="1" s="1"/>
  <c r="BA67" i="1"/>
  <c r="AX67" i="1"/>
  <c r="AT67" i="1"/>
  <c r="AO67" i="1"/>
  <c r="AN67" i="1"/>
  <c r="AJ67" i="1"/>
  <c r="AH67" i="1"/>
  <c r="W67" i="1"/>
  <c r="V67" i="1"/>
  <c r="U67" i="1"/>
  <c r="Q67" i="1"/>
  <c r="N67" i="1"/>
  <c r="BL66" i="1"/>
  <c r="BK66" i="1"/>
  <c r="BI66" i="1"/>
  <c r="BH66" i="1"/>
  <c r="BG66" i="1"/>
  <c r="BF66" i="1"/>
  <c r="BE66" i="1"/>
  <c r="BD66" i="1"/>
  <c r="AY66" i="1" s="1"/>
  <c r="BA66" i="1"/>
  <c r="AT66" i="1"/>
  <c r="AN66" i="1"/>
  <c r="AO66" i="1" s="1"/>
  <c r="AJ66" i="1"/>
  <c r="AH66" i="1" s="1"/>
  <c r="W66" i="1"/>
  <c r="V66" i="1"/>
  <c r="U66" i="1" s="1"/>
  <c r="N66" i="1"/>
  <c r="BL65" i="1"/>
  <c r="BK65" i="1"/>
  <c r="BJ65" i="1"/>
  <c r="Q65" i="1" s="1"/>
  <c r="BI65" i="1"/>
  <c r="BH65" i="1"/>
  <c r="BG65" i="1"/>
  <c r="BF65" i="1"/>
  <c r="BE65" i="1"/>
  <c r="BD65" i="1"/>
  <c r="AY65" i="1" s="1"/>
  <c r="BA65" i="1"/>
  <c r="AV65" i="1"/>
  <c r="AX65" i="1" s="1"/>
  <c r="AT65" i="1"/>
  <c r="AO65" i="1"/>
  <c r="AN65" i="1"/>
  <c r="AJ65" i="1"/>
  <c r="AH65" i="1" s="1"/>
  <c r="W65" i="1"/>
  <c r="U65" i="1" s="1"/>
  <c r="V65" i="1"/>
  <c r="N65" i="1"/>
  <c r="BL64" i="1"/>
  <c r="BK64" i="1"/>
  <c r="BI64" i="1"/>
  <c r="BJ64" i="1" s="1"/>
  <c r="BH64" i="1"/>
  <c r="BG64" i="1"/>
  <c r="BF64" i="1"/>
  <c r="BE64" i="1"/>
  <c r="BD64" i="1"/>
  <c r="BA64" i="1"/>
  <c r="AY64" i="1"/>
  <c r="AT64" i="1"/>
  <c r="AN64" i="1"/>
  <c r="AO64" i="1" s="1"/>
  <c r="AJ64" i="1"/>
  <c r="AH64" i="1" s="1"/>
  <c r="W64" i="1"/>
  <c r="V64" i="1"/>
  <c r="U64" i="1" s="1"/>
  <c r="N64" i="1"/>
  <c r="BL63" i="1"/>
  <c r="Q63" i="1" s="1"/>
  <c r="BK63" i="1"/>
  <c r="BJ63" i="1"/>
  <c r="BI63" i="1"/>
  <c r="BH63" i="1"/>
  <c r="BG63" i="1"/>
  <c r="BF63" i="1"/>
  <c r="BE63" i="1"/>
  <c r="BD63" i="1"/>
  <c r="AY63" i="1" s="1"/>
  <c r="BA63" i="1"/>
  <c r="AV63" i="1"/>
  <c r="AX63" i="1" s="1"/>
  <c r="AT63" i="1"/>
  <c r="AO63" i="1"/>
  <c r="AN63" i="1"/>
  <c r="AJ63" i="1"/>
  <c r="AH63" i="1"/>
  <c r="H63" i="1" s="1"/>
  <c r="AW63" i="1" s="1"/>
  <c r="AZ63" i="1" s="1"/>
  <c r="W63" i="1"/>
  <c r="V63" i="1"/>
  <c r="U63" i="1"/>
  <c r="N63" i="1"/>
  <c r="I63" i="1"/>
  <c r="BL62" i="1"/>
  <c r="BK62" i="1"/>
  <c r="BI62" i="1"/>
  <c r="BJ62" i="1" s="1"/>
  <c r="BH62" i="1"/>
  <c r="BG62" i="1"/>
  <c r="BF62" i="1"/>
  <c r="BE62" i="1"/>
  <c r="BD62" i="1"/>
  <c r="BA62" i="1"/>
  <c r="AY62" i="1"/>
  <c r="AW62" i="1"/>
  <c r="AT62" i="1"/>
  <c r="AN62" i="1"/>
  <c r="AO62" i="1" s="1"/>
  <c r="AJ62" i="1"/>
  <c r="AI62" i="1"/>
  <c r="AH62" i="1"/>
  <c r="I62" i="1" s="1"/>
  <c r="W62" i="1"/>
  <c r="V62" i="1"/>
  <c r="U62" i="1" s="1"/>
  <c r="N62" i="1"/>
  <c r="L62" i="1"/>
  <c r="H62" i="1"/>
  <c r="BL61" i="1"/>
  <c r="BK61" i="1"/>
  <c r="BJ61" i="1"/>
  <c r="BI61" i="1"/>
  <c r="BH61" i="1"/>
  <c r="BG61" i="1"/>
  <c r="BF61" i="1"/>
  <c r="BE61" i="1"/>
  <c r="BD61" i="1"/>
  <c r="AY61" i="1" s="1"/>
  <c r="BA61" i="1"/>
  <c r="AT61" i="1"/>
  <c r="AO61" i="1"/>
  <c r="AN61" i="1"/>
  <c r="AJ61" i="1"/>
  <c r="AH61" i="1" s="1"/>
  <c r="W61" i="1"/>
  <c r="U61" i="1" s="1"/>
  <c r="V61" i="1"/>
  <c r="N61" i="1"/>
  <c r="G61" i="1"/>
  <c r="Y61" i="1" s="1"/>
  <c r="BL60" i="1"/>
  <c r="BK60" i="1"/>
  <c r="BI60" i="1"/>
  <c r="BJ60" i="1" s="1"/>
  <c r="BH60" i="1"/>
  <c r="BG60" i="1"/>
  <c r="BF60" i="1"/>
  <c r="BE60" i="1"/>
  <c r="BD60" i="1"/>
  <c r="BA60" i="1"/>
  <c r="AY60" i="1"/>
  <c r="AT60" i="1"/>
  <c r="AN60" i="1"/>
  <c r="AO60" i="1" s="1"/>
  <c r="AJ60" i="1"/>
  <c r="AH60" i="1" s="1"/>
  <c r="W60" i="1"/>
  <c r="V60" i="1"/>
  <c r="U60" i="1" s="1"/>
  <c r="N60" i="1"/>
  <c r="BL59" i="1"/>
  <c r="BK59" i="1"/>
  <c r="BJ59" i="1"/>
  <c r="AV59" i="1" s="1"/>
  <c r="BI59" i="1"/>
  <c r="BH59" i="1"/>
  <c r="BG59" i="1"/>
  <c r="BF59" i="1"/>
  <c r="BE59" i="1"/>
  <c r="BD59" i="1"/>
  <c r="AY59" i="1" s="1"/>
  <c r="BA59" i="1"/>
  <c r="AX59" i="1"/>
  <c r="AT59" i="1"/>
  <c r="AO59" i="1"/>
  <c r="AN59" i="1"/>
  <c r="AJ59" i="1"/>
  <c r="AH59" i="1"/>
  <c r="W59" i="1"/>
  <c r="V59" i="1"/>
  <c r="U59" i="1"/>
  <c r="Q59" i="1"/>
  <c r="N59" i="1"/>
  <c r="BL58" i="1"/>
  <c r="BK58" i="1"/>
  <c r="BI58" i="1"/>
  <c r="BH58" i="1"/>
  <c r="BG58" i="1"/>
  <c r="BF58" i="1"/>
  <c r="BE58" i="1"/>
  <c r="BD58" i="1"/>
  <c r="AY58" i="1" s="1"/>
  <c r="BA58" i="1"/>
  <c r="AT58" i="1"/>
  <c r="AN58" i="1"/>
  <c r="AO58" i="1" s="1"/>
  <c r="AJ58" i="1"/>
  <c r="AH58" i="1" s="1"/>
  <c r="W58" i="1"/>
  <c r="V58" i="1"/>
  <c r="U58" i="1" s="1"/>
  <c r="N58" i="1"/>
  <c r="L58" i="1"/>
  <c r="H58" i="1"/>
  <c r="AW58" i="1" s="1"/>
  <c r="BL57" i="1"/>
  <c r="BK57" i="1"/>
  <c r="BJ57" i="1"/>
  <c r="BI57" i="1"/>
  <c r="BH57" i="1"/>
  <c r="BG57" i="1"/>
  <c r="BF57" i="1"/>
  <c r="BE57" i="1"/>
  <c r="BD57" i="1"/>
  <c r="AY57" i="1" s="1"/>
  <c r="BA57" i="1"/>
  <c r="AT57" i="1"/>
  <c r="AO57" i="1"/>
  <c r="AN57" i="1"/>
  <c r="AJ57" i="1"/>
  <c r="AH57" i="1" s="1"/>
  <c r="W57" i="1"/>
  <c r="U57" i="1" s="1"/>
  <c r="V57" i="1"/>
  <c r="N57" i="1"/>
  <c r="BL56" i="1"/>
  <c r="BK56" i="1"/>
  <c r="BJ56" i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H56" i="1" s="1"/>
  <c r="AI56" i="1" s="1"/>
  <c r="W56" i="1"/>
  <c r="V56" i="1"/>
  <c r="N56" i="1"/>
  <c r="G56" i="1"/>
  <c r="BL55" i="1"/>
  <c r="Q55" i="1" s="1"/>
  <c r="BK55" i="1"/>
  <c r="BJ55" i="1"/>
  <c r="BI55" i="1"/>
  <c r="BH55" i="1"/>
  <c r="BG55" i="1"/>
  <c r="BF55" i="1"/>
  <c r="BE55" i="1"/>
  <c r="BD55" i="1"/>
  <c r="AY55" i="1" s="1"/>
  <c r="BA55" i="1"/>
  <c r="AX55" i="1"/>
  <c r="AV55" i="1"/>
  <c r="AT55" i="1"/>
  <c r="AO55" i="1"/>
  <c r="AN55" i="1"/>
  <c r="AJ55" i="1"/>
  <c r="AH55" i="1" s="1"/>
  <c r="W55" i="1"/>
  <c r="V55" i="1"/>
  <c r="U55" i="1"/>
  <c r="N55" i="1"/>
  <c r="I55" i="1"/>
  <c r="BL54" i="1"/>
  <c r="BK54" i="1"/>
  <c r="BI54" i="1"/>
  <c r="BH54" i="1"/>
  <c r="BG54" i="1"/>
  <c r="BF54" i="1"/>
  <c r="BE54" i="1"/>
  <c r="BD54" i="1"/>
  <c r="BA54" i="1"/>
  <c r="AY54" i="1"/>
  <c r="AT54" i="1"/>
  <c r="AN54" i="1"/>
  <c r="AO54" i="1" s="1"/>
  <c r="AJ54" i="1"/>
  <c r="AH54" i="1"/>
  <c r="W54" i="1"/>
  <c r="V54" i="1"/>
  <c r="U54" i="1" s="1"/>
  <c r="N54" i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O53" i="1"/>
  <c r="AN53" i="1"/>
  <c r="AJ53" i="1"/>
  <c r="AH53" i="1"/>
  <c r="W53" i="1"/>
  <c r="V53" i="1"/>
  <c r="U53" i="1" s="1"/>
  <c r="N53" i="1"/>
  <c r="BL52" i="1"/>
  <c r="BK52" i="1"/>
  <c r="BI52" i="1"/>
  <c r="BJ52" i="1" s="1"/>
  <c r="Q52" i="1" s="1"/>
  <c r="BH52" i="1"/>
  <c r="BG52" i="1"/>
  <c r="BF52" i="1"/>
  <c r="BE52" i="1"/>
  <c r="BD52" i="1"/>
  <c r="BA52" i="1"/>
  <c r="AY52" i="1"/>
  <c r="AV52" i="1"/>
  <c r="AX52" i="1" s="1"/>
  <c r="AT52" i="1"/>
  <c r="AN52" i="1"/>
  <c r="AO52" i="1" s="1"/>
  <c r="AJ52" i="1"/>
  <c r="AI52" i="1"/>
  <c r="AH52" i="1"/>
  <c r="I52" i="1" s="1"/>
  <c r="W52" i="1"/>
  <c r="V52" i="1"/>
  <c r="U52" i="1" s="1"/>
  <c r="N52" i="1"/>
  <c r="BL51" i="1"/>
  <c r="Q51" i="1" s="1"/>
  <c r="BK51" i="1"/>
  <c r="BI51" i="1"/>
  <c r="BJ51" i="1" s="1"/>
  <c r="AV51" i="1" s="1"/>
  <c r="BH51" i="1"/>
  <c r="BG51" i="1"/>
  <c r="BF51" i="1"/>
  <c r="BE51" i="1"/>
  <c r="BD51" i="1"/>
  <c r="BA51" i="1"/>
  <c r="AY51" i="1"/>
  <c r="AT51" i="1"/>
  <c r="AX51" i="1" s="1"/>
  <c r="AO51" i="1"/>
  <c r="AN51" i="1"/>
  <c r="AJ51" i="1"/>
  <c r="AI51" i="1"/>
  <c r="AH51" i="1"/>
  <c r="L51" i="1" s="1"/>
  <c r="W51" i="1"/>
  <c r="V51" i="1"/>
  <c r="U51" i="1" s="1"/>
  <c r="N51" i="1"/>
  <c r="I51" i="1"/>
  <c r="H51" i="1"/>
  <c r="AW51" i="1" s="1"/>
  <c r="AZ51" i="1" s="1"/>
  <c r="BL50" i="1"/>
  <c r="BK50" i="1"/>
  <c r="BI50" i="1"/>
  <c r="BJ50" i="1" s="1"/>
  <c r="AV50" i="1" s="1"/>
  <c r="AX50" i="1" s="1"/>
  <c r="BH50" i="1"/>
  <c r="BG50" i="1"/>
  <c r="BF50" i="1"/>
  <c r="BE50" i="1"/>
  <c r="BD50" i="1"/>
  <c r="AY50" i="1" s="1"/>
  <c r="BA50" i="1"/>
  <c r="AT50" i="1"/>
  <c r="AO50" i="1"/>
  <c r="AN50" i="1"/>
  <c r="AJ50" i="1"/>
  <c r="AI50" i="1"/>
  <c r="AH50" i="1"/>
  <c r="G50" i="1" s="1"/>
  <c r="Y50" i="1"/>
  <c r="W50" i="1"/>
  <c r="V50" i="1"/>
  <c r="U50" i="1" s="1"/>
  <c r="Q50" i="1"/>
  <c r="N50" i="1"/>
  <c r="L50" i="1"/>
  <c r="I50" i="1"/>
  <c r="H50" i="1"/>
  <c r="AW50" i="1" s="1"/>
  <c r="BL49" i="1"/>
  <c r="BK49" i="1"/>
  <c r="BJ49" i="1"/>
  <c r="BI49" i="1"/>
  <c r="BH49" i="1"/>
  <c r="BG49" i="1"/>
  <c r="BF49" i="1"/>
  <c r="BE49" i="1"/>
  <c r="BD49" i="1"/>
  <c r="BA49" i="1"/>
  <c r="AY49" i="1"/>
  <c r="AT49" i="1"/>
  <c r="AO49" i="1"/>
  <c r="AN49" i="1"/>
  <c r="AJ49" i="1"/>
  <c r="AH49" i="1" s="1"/>
  <c r="G49" i="1" s="1"/>
  <c r="W49" i="1"/>
  <c r="V49" i="1"/>
  <c r="U49" i="1" s="1"/>
  <c r="N49" i="1"/>
  <c r="BL48" i="1"/>
  <c r="BK48" i="1"/>
  <c r="BJ48" i="1"/>
  <c r="BI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 s="1"/>
  <c r="W48" i="1"/>
  <c r="V48" i="1"/>
  <c r="N48" i="1"/>
  <c r="G48" i="1"/>
  <c r="Y48" i="1" s="1"/>
  <c r="BL47" i="1"/>
  <c r="BK47" i="1"/>
  <c r="BJ47" i="1"/>
  <c r="BI47" i="1"/>
  <c r="BH47" i="1"/>
  <c r="BG47" i="1"/>
  <c r="BF47" i="1"/>
  <c r="BE47" i="1"/>
  <c r="BD47" i="1"/>
  <c r="AY47" i="1" s="1"/>
  <c r="BA47" i="1"/>
  <c r="AV47" i="1"/>
  <c r="AT47" i="1"/>
  <c r="AX47" i="1" s="1"/>
  <c r="AO47" i="1"/>
  <c r="AN47" i="1"/>
  <c r="AJ47" i="1"/>
  <c r="AH47" i="1"/>
  <c r="W47" i="1"/>
  <c r="V47" i="1"/>
  <c r="U47" i="1"/>
  <c r="Q47" i="1"/>
  <c r="N47" i="1"/>
  <c r="BL46" i="1"/>
  <c r="BK46" i="1"/>
  <c r="BI46" i="1"/>
  <c r="BJ46" i="1" s="1"/>
  <c r="BH46" i="1"/>
  <c r="BG46" i="1"/>
  <c r="BF46" i="1"/>
  <c r="BE46" i="1"/>
  <c r="BD46" i="1"/>
  <c r="BA46" i="1"/>
  <c r="AY46" i="1"/>
  <c r="AT46" i="1"/>
  <c r="AN46" i="1"/>
  <c r="AO46" i="1" s="1"/>
  <c r="AJ46" i="1"/>
  <c r="AH46" i="1"/>
  <c r="W46" i="1"/>
  <c r="V46" i="1"/>
  <c r="U46" i="1"/>
  <c r="N46" i="1"/>
  <c r="H46" i="1"/>
  <c r="AW46" i="1" s="1"/>
  <c r="BL45" i="1"/>
  <c r="BK45" i="1"/>
  <c r="BJ45" i="1" s="1"/>
  <c r="Q45" i="1" s="1"/>
  <c r="BI45" i="1"/>
  <c r="BH45" i="1"/>
  <c r="BG45" i="1"/>
  <c r="BF45" i="1"/>
  <c r="BE45" i="1"/>
  <c r="BD45" i="1"/>
  <c r="AY45" i="1" s="1"/>
  <c r="BA45" i="1"/>
  <c r="AV45" i="1"/>
  <c r="AT45" i="1"/>
  <c r="AX45" i="1" s="1"/>
  <c r="AN45" i="1"/>
  <c r="AO45" i="1" s="1"/>
  <c r="AJ45" i="1"/>
  <c r="AH45" i="1"/>
  <c r="G45" i="1" s="1"/>
  <c r="W45" i="1"/>
  <c r="V45" i="1"/>
  <c r="U45" i="1"/>
  <c r="N45" i="1"/>
  <c r="I45" i="1"/>
  <c r="H45" i="1"/>
  <c r="AW45" i="1" s="1"/>
  <c r="AZ45" i="1" s="1"/>
  <c r="BL44" i="1"/>
  <c r="BK44" i="1"/>
  <c r="BI44" i="1"/>
  <c r="BJ44" i="1" s="1"/>
  <c r="Q44" i="1" s="1"/>
  <c r="BH44" i="1"/>
  <c r="BG44" i="1"/>
  <c r="BF44" i="1"/>
  <c r="BE44" i="1"/>
  <c r="BD44" i="1"/>
  <c r="BA44" i="1"/>
  <c r="AY44" i="1"/>
  <c r="AV44" i="1"/>
  <c r="AX44" i="1" s="1"/>
  <c r="AT44" i="1"/>
  <c r="AN44" i="1"/>
  <c r="AO44" i="1" s="1"/>
  <c r="AJ44" i="1"/>
  <c r="AI44" i="1"/>
  <c r="AH44" i="1"/>
  <c r="I44" i="1" s="1"/>
  <c r="W44" i="1"/>
  <c r="V44" i="1"/>
  <c r="U44" i="1" s="1"/>
  <c r="N44" i="1"/>
  <c r="L44" i="1"/>
  <c r="BL43" i="1"/>
  <c r="Q43" i="1" s="1"/>
  <c r="BK43" i="1"/>
  <c r="BI43" i="1"/>
  <c r="BJ43" i="1" s="1"/>
  <c r="AV43" i="1" s="1"/>
  <c r="BH43" i="1"/>
  <c r="BG43" i="1"/>
  <c r="BF43" i="1"/>
  <c r="BE43" i="1"/>
  <c r="BD43" i="1"/>
  <c r="AY43" i="1" s="1"/>
  <c r="BA43" i="1"/>
  <c r="AT43" i="1"/>
  <c r="AX43" i="1" s="1"/>
  <c r="AO43" i="1"/>
  <c r="AN43" i="1"/>
  <c r="AJ43" i="1"/>
  <c r="AH43" i="1" s="1"/>
  <c r="AI43" i="1" s="1"/>
  <c r="W43" i="1"/>
  <c r="V43" i="1"/>
  <c r="U43" i="1" s="1"/>
  <c r="N43" i="1"/>
  <c r="I43" i="1"/>
  <c r="BL42" i="1"/>
  <c r="Q42" i="1" s="1"/>
  <c r="BK42" i="1"/>
  <c r="BI42" i="1"/>
  <c r="BJ42" i="1" s="1"/>
  <c r="AV42" i="1" s="1"/>
  <c r="BH42" i="1"/>
  <c r="BG42" i="1"/>
  <c r="BF42" i="1"/>
  <c r="BE42" i="1"/>
  <c r="BD42" i="1"/>
  <c r="AY42" i="1" s="1"/>
  <c r="BA42" i="1"/>
  <c r="AT42" i="1"/>
  <c r="AX42" i="1" s="1"/>
  <c r="AO42" i="1"/>
  <c r="AN42" i="1"/>
  <c r="AJ42" i="1"/>
  <c r="AI42" i="1"/>
  <c r="AH42" i="1"/>
  <c r="W42" i="1"/>
  <c r="V42" i="1"/>
  <c r="U42" i="1" s="1"/>
  <c r="N42" i="1"/>
  <c r="L42" i="1"/>
  <c r="I42" i="1"/>
  <c r="H42" i="1"/>
  <c r="AW42" i="1" s="1"/>
  <c r="AZ42" i="1" s="1"/>
  <c r="G42" i="1"/>
  <c r="Y42" i="1" s="1"/>
  <c r="BL41" i="1"/>
  <c r="BK41" i="1"/>
  <c r="BJ41" i="1"/>
  <c r="BI41" i="1"/>
  <c r="BH41" i="1"/>
  <c r="BG41" i="1"/>
  <c r="BF41" i="1"/>
  <c r="BE41" i="1"/>
  <c r="BD41" i="1"/>
  <c r="BA41" i="1"/>
  <c r="AY41" i="1"/>
  <c r="AT41" i="1"/>
  <c r="AO41" i="1"/>
  <c r="AN41" i="1"/>
  <c r="AJ41" i="1"/>
  <c r="AH41" i="1"/>
  <c r="G41" i="1" s="1"/>
  <c r="W41" i="1"/>
  <c r="V41" i="1"/>
  <c r="U41" i="1"/>
  <c r="N41" i="1"/>
  <c r="L41" i="1"/>
  <c r="BL40" i="1"/>
  <c r="BK40" i="1"/>
  <c r="BJ40" i="1" s="1"/>
  <c r="BI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 s="1"/>
  <c r="H40" i="1" s="1"/>
  <c r="AW40" i="1" s="1"/>
  <c r="W40" i="1"/>
  <c r="V40" i="1"/>
  <c r="U40" i="1" s="1"/>
  <c r="N40" i="1"/>
  <c r="BL39" i="1"/>
  <c r="BK39" i="1"/>
  <c r="BJ39" i="1"/>
  <c r="BI39" i="1"/>
  <c r="BH39" i="1"/>
  <c r="BG39" i="1"/>
  <c r="BF39" i="1"/>
  <c r="BE39" i="1"/>
  <c r="BD39" i="1"/>
  <c r="AY39" i="1" s="1"/>
  <c r="BA39" i="1"/>
  <c r="AV39" i="1"/>
  <c r="AT39" i="1"/>
  <c r="AX39" i="1" s="1"/>
  <c r="AO39" i="1"/>
  <c r="AN39" i="1"/>
  <c r="AJ39" i="1"/>
  <c r="AH39" i="1"/>
  <c r="W39" i="1"/>
  <c r="V39" i="1"/>
  <c r="U39" i="1"/>
  <c r="Q39" i="1"/>
  <c r="N39" i="1"/>
  <c r="BL38" i="1"/>
  <c r="BK38" i="1"/>
  <c r="BI38" i="1"/>
  <c r="BJ38" i="1" s="1"/>
  <c r="BH38" i="1"/>
  <c r="BG38" i="1"/>
  <c r="BF38" i="1"/>
  <c r="BE38" i="1"/>
  <c r="BD38" i="1"/>
  <c r="BA38" i="1"/>
  <c r="AY38" i="1"/>
  <c r="AT38" i="1"/>
  <c r="AN38" i="1"/>
  <c r="AO38" i="1" s="1"/>
  <c r="AJ38" i="1"/>
  <c r="AH38" i="1"/>
  <c r="W38" i="1"/>
  <c r="V38" i="1"/>
  <c r="U38" i="1"/>
  <c r="N38" i="1"/>
  <c r="H38" i="1"/>
  <c r="AW38" i="1" s="1"/>
  <c r="BL37" i="1"/>
  <c r="BK37" i="1"/>
  <c r="BJ37" i="1" s="1"/>
  <c r="BI37" i="1"/>
  <c r="BH37" i="1"/>
  <c r="BG37" i="1"/>
  <c r="BF37" i="1"/>
  <c r="BE37" i="1"/>
  <c r="BD37" i="1"/>
  <c r="AY37" i="1" s="1"/>
  <c r="BA37" i="1"/>
  <c r="AV37" i="1"/>
  <c r="AT37" i="1"/>
  <c r="AO37" i="1"/>
  <c r="AN37" i="1"/>
  <c r="AJ37" i="1"/>
  <c r="AH37" i="1"/>
  <c r="G37" i="1" s="1"/>
  <c r="Y37" i="1"/>
  <c r="W37" i="1"/>
  <c r="V37" i="1"/>
  <c r="U37" i="1"/>
  <c r="N37" i="1"/>
  <c r="I37" i="1"/>
  <c r="H37" i="1"/>
  <c r="AW37" i="1" s="1"/>
  <c r="AZ37" i="1" s="1"/>
  <c r="BL36" i="1"/>
  <c r="BK36" i="1"/>
  <c r="BI36" i="1"/>
  <c r="BJ36" i="1" s="1"/>
  <c r="Q36" i="1" s="1"/>
  <c r="BH36" i="1"/>
  <c r="BG36" i="1"/>
  <c r="BF36" i="1"/>
  <c r="BE36" i="1"/>
  <c r="BD36" i="1"/>
  <c r="BA36" i="1"/>
  <c r="AY36" i="1"/>
  <c r="AV36" i="1"/>
  <c r="AX36" i="1" s="1"/>
  <c r="AT36" i="1"/>
  <c r="AN36" i="1"/>
  <c r="AO36" i="1" s="1"/>
  <c r="AJ36" i="1"/>
  <c r="AI36" i="1"/>
  <c r="AH36" i="1"/>
  <c r="W36" i="1"/>
  <c r="V36" i="1"/>
  <c r="U36" i="1" s="1"/>
  <c r="N36" i="1"/>
  <c r="L36" i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N35" i="1"/>
  <c r="AO35" i="1" s="1"/>
  <c r="AJ35" i="1"/>
  <c r="AH35" i="1" s="1"/>
  <c r="L35" i="1" s="1"/>
  <c r="AI35" i="1"/>
  <c r="W35" i="1"/>
  <c r="V35" i="1"/>
  <c r="U35" i="1" s="1"/>
  <c r="N35" i="1"/>
  <c r="BL34" i="1"/>
  <c r="BK34" i="1"/>
  <c r="BI34" i="1"/>
  <c r="BJ34" i="1" s="1"/>
  <c r="AV34" i="1" s="1"/>
  <c r="BH34" i="1"/>
  <c r="BG34" i="1"/>
  <c r="BF34" i="1"/>
  <c r="BE34" i="1"/>
  <c r="BD34" i="1"/>
  <c r="BA34" i="1"/>
  <c r="AY34" i="1"/>
  <c r="AT34" i="1"/>
  <c r="AX34" i="1" s="1"/>
  <c r="AN34" i="1"/>
  <c r="AO34" i="1" s="1"/>
  <c r="AJ34" i="1"/>
  <c r="AH34" i="1" s="1"/>
  <c r="G34" i="1" s="1"/>
  <c r="AI34" i="1"/>
  <c r="W34" i="1"/>
  <c r="V34" i="1"/>
  <c r="U34" i="1" s="1"/>
  <c r="N34" i="1"/>
  <c r="L34" i="1"/>
  <c r="I34" i="1"/>
  <c r="H34" i="1"/>
  <c r="AW34" i="1" s="1"/>
  <c r="AZ34" i="1" s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X33" i="1" s="1"/>
  <c r="AT33" i="1"/>
  <c r="AN33" i="1"/>
  <c r="AO33" i="1" s="1"/>
  <c r="AJ33" i="1"/>
  <c r="AH33" i="1" s="1"/>
  <c r="W33" i="1"/>
  <c r="V33" i="1"/>
  <c r="U33" i="1" s="1"/>
  <c r="N33" i="1"/>
  <c r="BL32" i="1"/>
  <c r="Q32" i="1" s="1"/>
  <c r="BK32" i="1"/>
  <c r="BI32" i="1"/>
  <c r="BJ32" i="1" s="1"/>
  <c r="AV32" i="1" s="1"/>
  <c r="BH32" i="1"/>
  <c r="BG32" i="1"/>
  <c r="BF32" i="1"/>
  <c r="BE32" i="1"/>
  <c r="BD32" i="1"/>
  <c r="AY32" i="1" s="1"/>
  <c r="BA32" i="1"/>
  <c r="AT32" i="1"/>
  <c r="AX32" i="1" s="1"/>
  <c r="AO32" i="1"/>
  <c r="AN32" i="1"/>
  <c r="AJ32" i="1"/>
  <c r="AH32" i="1" s="1"/>
  <c r="AI32" i="1"/>
  <c r="W32" i="1"/>
  <c r="V32" i="1"/>
  <c r="U32" i="1" s="1"/>
  <c r="N32" i="1"/>
  <c r="BL31" i="1"/>
  <c r="BK31" i="1"/>
  <c r="BI31" i="1"/>
  <c r="BJ31" i="1" s="1"/>
  <c r="AV31" i="1" s="1"/>
  <c r="AX31" i="1" s="1"/>
  <c r="BH31" i="1"/>
  <c r="BG31" i="1"/>
  <c r="BF31" i="1"/>
  <c r="BE31" i="1"/>
  <c r="BD31" i="1"/>
  <c r="AY31" i="1" s="1"/>
  <c r="BA31" i="1"/>
  <c r="AT31" i="1"/>
  <c r="AO31" i="1"/>
  <c r="AN31" i="1"/>
  <c r="AJ31" i="1"/>
  <c r="AH31" i="1"/>
  <c r="H31" i="1" s="1"/>
  <c r="AW31" i="1" s="1"/>
  <c r="AZ31" i="1" s="1"/>
  <c r="W31" i="1"/>
  <c r="V31" i="1"/>
  <c r="U31" i="1"/>
  <c r="Q31" i="1"/>
  <c r="N31" i="1"/>
  <c r="L31" i="1"/>
  <c r="I31" i="1"/>
  <c r="BL30" i="1"/>
  <c r="BK30" i="1"/>
  <c r="BJ30" i="1"/>
  <c r="BI30" i="1"/>
  <c r="BH30" i="1"/>
  <c r="BG30" i="1"/>
  <c r="BF30" i="1"/>
  <c r="BE30" i="1"/>
  <c r="BD30" i="1"/>
  <c r="BA30" i="1"/>
  <c r="AY30" i="1"/>
  <c r="AT30" i="1"/>
  <c r="AN30" i="1"/>
  <c r="AO30" i="1" s="1"/>
  <c r="AJ30" i="1"/>
  <c r="AH30" i="1" s="1"/>
  <c r="W30" i="1"/>
  <c r="V30" i="1"/>
  <c r="U30" i="1" s="1"/>
  <c r="N30" i="1"/>
  <c r="G30" i="1"/>
  <c r="Y30" i="1" s="1"/>
  <c r="BL29" i="1"/>
  <c r="BK29" i="1"/>
  <c r="BJ29" i="1"/>
  <c r="BI29" i="1"/>
  <c r="BH29" i="1"/>
  <c r="BG29" i="1"/>
  <c r="BF29" i="1"/>
  <c r="BE29" i="1"/>
  <c r="BD29" i="1"/>
  <c r="AY29" i="1" s="1"/>
  <c r="BA29" i="1"/>
  <c r="AT29" i="1"/>
  <c r="AO29" i="1"/>
  <c r="AN29" i="1"/>
  <c r="AJ29" i="1"/>
  <c r="AH29" i="1" s="1"/>
  <c r="W29" i="1"/>
  <c r="U29" i="1" s="1"/>
  <c r="V29" i="1"/>
  <c r="N29" i="1"/>
  <c r="G29" i="1"/>
  <c r="Y29" i="1" s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W28" i="1"/>
  <c r="V28" i="1"/>
  <c r="U28" i="1"/>
  <c r="N28" i="1"/>
  <c r="BL27" i="1"/>
  <c r="BK27" i="1"/>
  <c r="BJ27" i="1" s="1"/>
  <c r="BI27" i="1"/>
  <c r="BH27" i="1"/>
  <c r="BG27" i="1"/>
  <c r="BF27" i="1"/>
  <c r="BE27" i="1"/>
  <c r="BD27" i="1"/>
  <c r="AY27" i="1" s="1"/>
  <c r="BA27" i="1"/>
  <c r="AT27" i="1"/>
  <c r="AN27" i="1"/>
  <c r="AO27" i="1" s="1"/>
  <c r="AJ27" i="1"/>
  <c r="AH27" i="1"/>
  <c r="W27" i="1"/>
  <c r="V27" i="1"/>
  <c r="U27" i="1"/>
  <c r="N27" i="1"/>
  <c r="H27" i="1"/>
  <c r="AW27" i="1" s="1"/>
  <c r="BL26" i="1"/>
  <c r="BK26" i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G26" i="1" s="1"/>
  <c r="W26" i="1"/>
  <c r="V26" i="1"/>
  <c r="U26" i="1"/>
  <c r="N26" i="1"/>
  <c r="L26" i="1"/>
  <c r="I26" i="1"/>
  <c r="H26" i="1"/>
  <c r="AW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V25" i="1"/>
  <c r="AX25" i="1" s="1"/>
  <c r="AT25" i="1"/>
  <c r="AN25" i="1"/>
  <c r="AO25" i="1" s="1"/>
  <c r="AJ25" i="1"/>
  <c r="AH25" i="1" s="1"/>
  <c r="AI25" i="1"/>
  <c r="W25" i="1"/>
  <c r="V25" i="1"/>
  <c r="U25" i="1" s="1"/>
  <c r="N25" i="1"/>
  <c r="G25" i="1"/>
  <c r="Y25" i="1" s="1"/>
  <c r="BL24" i="1"/>
  <c r="BK24" i="1"/>
  <c r="BI24" i="1"/>
  <c r="BJ24" i="1" s="1"/>
  <c r="AV24" i="1" s="1"/>
  <c r="BH24" i="1"/>
  <c r="BG24" i="1"/>
  <c r="BF24" i="1"/>
  <c r="BE24" i="1"/>
  <c r="BD24" i="1"/>
  <c r="AY24" i="1" s="1"/>
  <c r="BA24" i="1"/>
  <c r="AT24" i="1"/>
  <c r="AX24" i="1" s="1"/>
  <c r="AO24" i="1"/>
  <c r="AN24" i="1"/>
  <c r="AJ24" i="1"/>
  <c r="AH24" i="1" s="1"/>
  <c r="W24" i="1"/>
  <c r="V24" i="1"/>
  <c r="U24" i="1" s="1"/>
  <c r="N24" i="1"/>
  <c r="BL23" i="1"/>
  <c r="BK23" i="1"/>
  <c r="BI23" i="1"/>
  <c r="BJ23" i="1" s="1"/>
  <c r="AV23" i="1" s="1"/>
  <c r="AX23" i="1" s="1"/>
  <c r="BH23" i="1"/>
  <c r="BG23" i="1"/>
  <c r="BF23" i="1"/>
  <c r="BE23" i="1"/>
  <c r="BD23" i="1"/>
  <c r="AY23" i="1" s="1"/>
  <c r="BA23" i="1"/>
  <c r="AT23" i="1"/>
  <c r="AO23" i="1"/>
  <c r="AN23" i="1"/>
  <c r="AJ23" i="1"/>
  <c r="AH23" i="1"/>
  <c r="L23" i="1" s="1"/>
  <c r="W23" i="1"/>
  <c r="V23" i="1"/>
  <c r="U23" i="1"/>
  <c r="N23" i="1"/>
  <c r="I23" i="1"/>
  <c r="BL22" i="1"/>
  <c r="BK22" i="1"/>
  <c r="BJ22" i="1"/>
  <c r="BI22" i="1"/>
  <c r="BH22" i="1"/>
  <c r="BG22" i="1"/>
  <c r="BF22" i="1"/>
  <c r="BE22" i="1"/>
  <c r="BD22" i="1"/>
  <c r="BA22" i="1"/>
  <c r="AY22" i="1"/>
  <c r="AT22" i="1"/>
  <c r="AN22" i="1"/>
  <c r="AO22" i="1" s="1"/>
  <c r="AJ22" i="1"/>
  <c r="AH22" i="1" s="1"/>
  <c r="I22" i="1" s="1"/>
  <c r="W22" i="1"/>
  <c r="V22" i="1"/>
  <c r="U22" i="1" s="1"/>
  <c r="N22" i="1"/>
  <c r="BL21" i="1"/>
  <c r="BK21" i="1"/>
  <c r="BJ21" i="1"/>
  <c r="BI21" i="1"/>
  <c r="BH21" i="1"/>
  <c r="BG21" i="1"/>
  <c r="BF21" i="1"/>
  <c r="BE21" i="1"/>
  <c r="BD21" i="1"/>
  <c r="AY21" i="1" s="1"/>
  <c r="BA21" i="1"/>
  <c r="AV21" i="1"/>
  <c r="AT21" i="1"/>
  <c r="AX21" i="1" s="1"/>
  <c r="AO21" i="1"/>
  <c r="AN21" i="1"/>
  <c r="AJ21" i="1"/>
  <c r="AH21" i="1" s="1"/>
  <c r="AI21" i="1" s="1"/>
  <c r="W21" i="1"/>
  <c r="U21" i="1" s="1"/>
  <c r="V21" i="1"/>
  <c r="Q21" i="1"/>
  <c r="N21" i="1"/>
  <c r="H21" i="1"/>
  <c r="AW21" i="1" s="1"/>
  <c r="AZ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BL19" i="1"/>
  <c r="BK19" i="1"/>
  <c r="BJ19" i="1"/>
  <c r="BI19" i="1"/>
  <c r="BH19" i="1"/>
  <c r="BG19" i="1"/>
  <c r="BF19" i="1"/>
  <c r="BE19" i="1"/>
  <c r="BD19" i="1"/>
  <c r="AY19" i="1" s="1"/>
  <c r="BA19" i="1"/>
  <c r="AV19" i="1"/>
  <c r="AX19" i="1" s="1"/>
  <c r="AT19" i="1"/>
  <c r="AO19" i="1"/>
  <c r="AN19" i="1"/>
  <c r="AJ19" i="1"/>
  <c r="AH19" i="1" s="1"/>
  <c r="W19" i="1"/>
  <c r="V19" i="1"/>
  <c r="U19" i="1"/>
  <c r="Q19" i="1"/>
  <c r="N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O18" i="1"/>
  <c r="AN18" i="1"/>
  <c r="AJ18" i="1"/>
  <c r="AH18" i="1" s="1"/>
  <c r="W18" i="1"/>
  <c r="V18" i="1"/>
  <c r="U18" i="1" s="1"/>
  <c r="N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O17" i="1"/>
  <c r="AN17" i="1"/>
  <c r="AJ17" i="1"/>
  <c r="AH17" i="1" s="1"/>
  <c r="W17" i="1"/>
  <c r="V17" i="1"/>
  <c r="U17" i="1" s="1"/>
  <c r="N17" i="1"/>
  <c r="I20" i="1" l="1"/>
  <c r="AI20" i="1"/>
  <c r="L20" i="1"/>
  <c r="H20" i="1"/>
  <c r="AW20" i="1" s="1"/>
  <c r="AZ20" i="1" s="1"/>
  <c r="G20" i="1"/>
  <c r="Q20" i="1"/>
  <c r="AV20" i="1"/>
  <c r="AX20" i="1" s="1"/>
  <c r="H17" i="1"/>
  <c r="AW17" i="1" s="1"/>
  <c r="AZ17" i="1" s="1"/>
  <c r="G17" i="1"/>
  <c r="AI17" i="1"/>
  <c r="L17" i="1"/>
  <c r="I17" i="1"/>
  <c r="Y49" i="1"/>
  <c r="L18" i="1"/>
  <c r="I18" i="1"/>
  <c r="H18" i="1"/>
  <c r="AW18" i="1" s="1"/>
  <c r="G18" i="1"/>
  <c r="AI18" i="1"/>
  <c r="AV17" i="1"/>
  <c r="AX17" i="1" s="1"/>
  <c r="Q17" i="1"/>
  <c r="AV18" i="1"/>
  <c r="Q18" i="1"/>
  <c r="L19" i="1"/>
  <c r="I19" i="1"/>
  <c r="H19" i="1"/>
  <c r="AW19" i="1" s="1"/>
  <c r="AZ19" i="1" s="1"/>
  <c r="G19" i="1"/>
  <c r="AI19" i="1"/>
  <c r="AX18" i="1"/>
  <c r="H22" i="1"/>
  <c r="AW22" i="1" s="1"/>
  <c r="AV22" i="1"/>
  <c r="AX22" i="1" s="1"/>
  <c r="Q22" i="1"/>
  <c r="L24" i="1"/>
  <c r="H24" i="1"/>
  <c r="AW24" i="1" s="1"/>
  <c r="AZ24" i="1" s="1"/>
  <c r="G24" i="1"/>
  <c r="AV29" i="1"/>
  <c r="Q29" i="1"/>
  <c r="AV30" i="1"/>
  <c r="AX30" i="1" s="1"/>
  <c r="Q30" i="1"/>
  <c r="I33" i="1"/>
  <c r="H33" i="1"/>
  <c r="AW33" i="1" s="1"/>
  <c r="AZ33" i="1" s="1"/>
  <c r="G33" i="1"/>
  <c r="L33" i="1"/>
  <c r="AV35" i="1"/>
  <c r="Q35" i="1"/>
  <c r="R50" i="1"/>
  <c r="S50" i="1" s="1"/>
  <c r="G53" i="1"/>
  <c r="AI53" i="1"/>
  <c r="L53" i="1"/>
  <c r="I53" i="1"/>
  <c r="L22" i="1"/>
  <c r="Q24" i="1"/>
  <c r="Y26" i="1"/>
  <c r="Q28" i="1"/>
  <c r="AV28" i="1"/>
  <c r="AX28" i="1" s="1"/>
  <c r="G21" i="1"/>
  <c r="R21" i="1" s="1"/>
  <c r="S21" i="1" s="1"/>
  <c r="AI22" i="1"/>
  <c r="R25" i="1"/>
  <c r="S25" i="1" s="1"/>
  <c r="AV27" i="1"/>
  <c r="AX27" i="1" s="1"/>
  <c r="Q27" i="1"/>
  <c r="I30" i="1"/>
  <c r="H30" i="1"/>
  <c r="AW30" i="1" s="1"/>
  <c r="AI30" i="1"/>
  <c r="L32" i="1"/>
  <c r="H32" i="1"/>
  <c r="AW32" i="1" s="1"/>
  <c r="AZ32" i="1" s="1"/>
  <c r="G32" i="1"/>
  <c r="R33" i="1"/>
  <c r="S33" i="1" s="1"/>
  <c r="Z33" i="1" s="1"/>
  <c r="I54" i="1"/>
  <c r="G54" i="1"/>
  <c r="H54" i="1"/>
  <c r="AW54" i="1" s="1"/>
  <c r="L54" i="1"/>
  <c r="AI54" i="1"/>
  <c r="I21" i="1"/>
  <c r="BJ26" i="1"/>
  <c r="AI29" i="1"/>
  <c r="L29" i="1"/>
  <c r="I29" i="1"/>
  <c r="H29" i="1"/>
  <c r="AW29" i="1" s="1"/>
  <c r="AZ29" i="1" s="1"/>
  <c r="L30" i="1"/>
  <c r="I32" i="1"/>
  <c r="Q37" i="1"/>
  <c r="AV46" i="1"/>
  <c r="AX46" i="1" s="1"/>
  <c r="Q46" i="1"/>
  <c r="H53" i="1"/>
  <c r="AW53" i="1" s="1"/>
  <c r="I28" i="1"/>
  <c r="H28" i="1"/>
  <c r="AW28" i="1" s="1"/>
  <c r="AZ28" i="1" s="1"/>
  <c r="G28" i="1"/>
  <c r="AI28" i="1"/>
  <c r="L28" i="1"/>
  <c r="I49" i="1"/>
  <c r="H49" i="1"/>
  <c r="AW49" i="1" s="1"/>
  <c r="AI49" i="1"/>
  <c r="L49" i="1"/>
  <c r="I57" i="1"/>
  <c r="H57" i="1"/>
  <c r="AW57" i="1" s="1"/>
  <c r="AZ57" i="1" s="1"/>
  <c r="AI57" i="1"/>
  <c r="G57" i="1"/>
  <c r="L57" i="1"/>
  <c r="R19" i="1"/>
  <c r="S19" i="1" s="1"/>
  <c r="H23" i="1"/>
  <c r="AW23" i="1" s="1"/>
  <c r="AZ23" i="1" s="1"/>
  <c r="G23" i="1"/>
  <c r="AI23" i="1"/>
  <c r="I24" i="1"/>
  <c r="AV40" i="1"/>
  <c r="AX40" i="1" s="1"/>
  <c r="Q40" i="1"/>
  <c r="Y41" i="1"/>
  <c r="R42" i="1"/>
  <c r="S42" i="1" s="1"/>
  <c r="O42" i="1" s="1"/>
  <c r="M42" i="1" s="1"/>
  <c r="P42" i="1" s="1"/>
  <c r="J42" i="1" s="1"/>
  <c r="K42" i="1" s="1"/>
  <c r="AV48" i="1"/>
  <c r="Q48" i="1"/>
  <c r="L21" i="1"/>
  <c r="G22" i="1"/>
  <c r="Q23" i="1"/>
  <c r="AI24" i="1"/>
  <c r="I25" i="1"/>
  <c r="H25" i="1"/>
  <c r="AW25" i="1" s="1"/>
  <c r="AZ25" i="1" s="1"/>
  <c r="L25" i="1"/>
  <c r="AZ27" i="1"/>
  <c r="L27" i="1"/>
  <c r="I27" i="1"/>
  <c r="G27" i="1"/>
  <c r="AI27" i="1"/>
  <c r="AX29" i="1"/>
  <c r="AI33" i="1"/>
  <c r="Y34" i="1"/>
  <c r="I39" i="1"/>
  <c r="H39" i="1"/>
  <c r="AW39" i="1" s="1"/>
  <c r="AZ39" i="1" s="1"/>
  <c r="G39" i="1"/>
  <c r="AI39" i="1"/>
  <c r="L39" i="1"/>
  <c r="Q34" i="1"/>
  <c r="AX37" i="1"/>
  <c r="AV38" i="1"/>
  <c r="AX38" i="1" s="1"/>
  <c r="Q38" i="1"/>
  <c r="G40" i="1"/>
  <c r="AV49" i="1"/>
  <c r="Q49" i="1"/>
  <c r="G66" i="1"/>
  <c r="AI66" i="1"/>
  <c r="L66" i="1"/>
  <c r="I66" i="1"/>
  <c r="H66" i="1"/>
  <c r="AW66" i="1" s="1"/>
  <c r="Y72" i="1"/>
  <c r="R45" i="1"/>
  <c r="S45" i="1" s="1"/>
  <c r="O45" i="1" s="1"/>
  <c r="M45" i="1" s="1"/>
  <c r="P45" i="1" s="1"/>
  <c r="J45" i="1" s="1"/>
  <c r="K45" i="1" s="1"/>
  <c r="U48" i="1"/>
  <c r="AV71" i="1"/>
  <c r="AX71" i="1" s="1"/>
  <c r="Q71" i="1"/>
  <c r="AZ38" i="1"/>
  <c r="L38" i="1"/>
  <c r="I38" i="1"/>
  <c r="G38" i="1"/>
  <c r="AI40" i="1"/>
  <c r="L40" i="1"/>
  <c r="I40" i="1"/>
  <c r="I41" i="1"/>
  <c r="H41" i="1"/>
  <c r="AW41" i="1" s="1"/>
  <c r="AI41" i="1"/>
  <c r="AV41" i="1"/>
  <c r="AX41" i="1" s="1"/>
  <c r="Q41" i="1"/>
  <c r="AZ46" i="1"/>
  <c r="L46" i="1"/>
  <c r="I46" i="1"/>
  <c r="G46" i="1"/>
  <c r="AI46" i="1"/>
  <c r="I47" i="1"/>
  <c r="H47" i="1"/>
  <c r="AW47" i="1" s="1"/>
  <c r="AZ47" i="1" s="1"/>
  <c r="G47" i="1"/>
  <c r="AI47" i="1"/>
  <c r="L47" i="1"/>
  <c r="AZ50" i="1"/>
  <c r="Q57" i="1"/>
  <c r="AV57" i="1"/>
  <c r="AX57" i="1" s="1"/>
  <c r="I76" i="1"/>
  <c r="H76" i="1"/>
  <c r="AW76" i="1" s="1"/>
  <c r="G76" i="1"/>
  <c r="AI76" i="1"/>
  <c r="AI31" i="1"/>
  <c r="G35" i="1"/>
  <c r="AI38" i="1"/>
  <c r="G43" i="1"/>
  <c r="AI48" i="1"/>
  <c r="L48" i="1"/>
  <c r="I48" i="1"/>
  <c r="H48" i="1"/>
  <c r="AW48" i="1" s="1"/>
  <c r="AZ48" i="1" s="1"/>
  <c r="I68" i="1"/>
  <c r="H68" i="1"/>
  <c r="AW68" i="1" s="1"/>
  <c r="G68" i="1"/>
  <c r="AI68" i="1"/>
  <c r="L68" i="1"/>
  <c r="AI26" i="1"/>
  <c r="G31" i="1"/>
  <c r="H35" i="1"/>
  <c r="AW35" i="1" s="1"/>
  <c r="AZ35" i="1" s="1"/>
  <c r="L43" i="1"/>
  <c r="H43" i="1"/>
  <c r="AW43" i="1" s="1"/>
  <c r="AZ43" i="1" s="1"/>
  <c r="Y45" i="1"/>
  <c r="AX49" i="1"/>
  <c r="O50" i="1"/>
  <c r="M50" i="1" s="1"/>
  <c r="P50" i="1" s="1"/>
  <c r="J50" i="1" s="1"/>
  <c r="K50" i="1" s="1"/>
  <c r="H55" i="1"/>
  <c r="AW55" i="1" s="1"/>
  <c r="AZ55" i="1" s="1"/>
  <c r="AI55" i="1"/>
  <c r="L55" i="1"/>
  <c r="G55" i="1"/>
  <c r="Y56" i="1"/>
  <c r="AV61" i="1"/>
  <c r="AX61" i="1" s="1"/>
  <c r="Q61" i="1"/>
  <c r="I35" i="1"/>
  <c r="AX35" i="1"/>
  <c r="I36" i="1"/>
  <c r="H36" i="1"/>
  <c r="AW36" i="1" s="1"/>
  <c r="AZ36" i="1" s="1"/>
  <c r="G36" i="1"/>
  <c r="AX48" i="1"/>
  <c r="Z50" i="1"/>
  <c r="AV53" i="1"/>
  <c r="AX53" i="1" s="1"/>
  <c r="Q53" i="1"/>
  <c r="AV56" i="1"/>
  <c r="Q56" i="1"/>
  <c r="L64" i="1"/>
  <c r="I64" i="1"/>
  <c r="H64" i="1"/>
  <c r="AW64" i="1" s="1"/>
  <c r="G64" i="1"/>
  <c r="AI64" i="1"/>
  <c r="I65" i="1"/>
  <c r="H65" i="1"/>
  <c r="AW65" i="1" s="1"/>
  <c r="AZ65" i="1" s="1"/>
  <c r="G65" i="1"/>
  <c r="AI65" i="1"/>
  <c r="L65" i="1"/>
  <c r="L76" i="1"/>
  <c r="G51" i="1"/>
  <c r="L52" i="1"/>
  <c r="AX56" i="1"/>
  <c r="BJ66" i="1"/>
  <c r="AV73" i="1"/>
  <c r="AX73" i="1" s="1"/>
  <c r="Q73" i="1"/>
  <c r="AV75" i="1"/>
  <c r="AX75" i="1" s="1"/>
  <c r="Q75" i="1"/>
  <c r="U56" i="1"/>
  <c r="AV62" i="1"/>
  <c r="AX62" i="1" s="1"/>
  <c r="Q62" i="1"/>
  <c r="AX64" i="1"/>
  <c r="AV64" i="1"/>
  <c r="Q64" i="1"/>
  <c r="L67" i="1"/>
  <c r="I67" i="1"/>
  <c r="H67" i="1"/>
  <c r="AW67" i="1" s="1"/>
  <c r="AZ67" i="1" s="1"/>
  <c r="G67" i="1"/>
  <c r="AI67" i="1"/>
  <c r="Q68" i="1"/>
  <c r="AV68" i="1"/>
  <c r="AX68" i="1" s="1"/>
  <c r="AI69" i="1"/>
  <c r="L69" i="1"/>
  <c r="I69" i="1"/>
  <c r="H69" i="1"/>
  <c r="AW69" i="1" s="1"/>
  <c r="AV86" i="1"/>
  <c r="AX86" i="1" s="1"/>
  <c r="Q86" i="1"/>
  <c r="L37" i="1"/>
  <c r="G44" i="1"/>
  <c r="R44" i="1" s="1"/>
  <c r="S44" i="1" s="1"/>
  <c r="L45" i="1"/>
  <c r="G52" i="1"/>
  <c r="H56" i="1"/>
  <c r="AW56" i="1" s="1"/>
  <c r="AZ56" i="1" s="1"/>
  <c r="G58" i="1"/>
  <c r="AI58" i="1"/>
  <c r="I58" i="1"/>
  <c r="AI88" i="1"/>
  <c r="L88" i="1"/>
  <c r="I88" i="1"/>
  <c r="G88" i="1"/>
  <c r="H88" i="1"/>
  <c r="AW88" i="1" s="1"/>
  <c r="AV94" i="1"/>
  <c r="AX94" i="1" s="1"/>
  <c r="Q94" i="1"/>
  <c r="H44" i="1"/>
  <c r="AW44" i="1" s="1"/>
  <c r="AZ44" i="1" s="1"/>
  <c r="H52" i="1"/>
  <c r="AW52" i="1" s="1"/>
  <c r="AZ52" i="1" s="1"/>
  <c r="I60" i="1"/>
  <c r="H60" i="1"/>
  <c r="AW60" i="1" s="1"/>
  <c r="G60" i="1"/>
  <c r="AI60" i="1"/>
  <c r="L60" i="1"/>
  <c r="G69" i="1"/>
  <c r="AV70" i="1"/>
  <c r="AX70" i="1" s="1"/>
  <c r="Q70" i="1"/>
  <c r="AI37" i="1"/>
  <c r="AI45" i="1"/>
  <c r="BJ58" i="1"/>
  <c r="AV69" i="1"/>
  <c r="AX69" i="1" s="1"/>
  <c r="Q69" i="1"/>
  <c r="G71" i="1"/>
  <c r="I71" i="1"/>
  <c r="H71" i="1"/>
  <c r="AW71" i="1" s="1"/>
  <c r="AZ71" i="1" s="1"/>
  <c r="L71" i="1"/>
  <c r="AI71" i="1"/>
  <c r="BJ54" i="1"/>
  <c r="L56" i="1"/>
  <c r="I56" i="1"/>
  <c r="L59" i="1"/>
  <c r="I59" i="1"/>
  <c r="H59" i="1"/>
  <c r="AW59" i="1" s="1"/>
  <c r="AZ59" i="1" s="1"/>
  <c r="G59" i="1"/>
  <c r="R59" i="1" s="1"/>
  <c r="S59" i="1" s="1"/>
  <c r="AI59" i="1"/>
  <c r="Q60" i="1"/>
  <c r="AV60" i="1"/>
  <c r="AX60" i="1" s="1"/>
  <c r="AI61" i="1"/>
  <c r="L61" i="1"/>
  <c r="I61" i="1"/>
  <c r="H61" i="1"/>
  <c r="AW61" i="1" s="1"/>
  <c r="R65" i="1"/>
  <c r="S65" i="1" s="1"/>
  <c r="R72" i="1"/>
  <c r="S72" i="1" s="1"/>
  <c r="AV91" i="1"/>
  <c r="Q91" i="1"/>
  <c r="AV82" i="1"/>
  <c r="Q82" i="1"/>
  <c r="L83" i="1"/>
  <c r="I83" i="1"/>
  <c r="H83" i="1"/>
  <c r="AW83" i="1" s="1"/>
  <c r="AZ83" i="1" s="1"/>
  <c r="AI83" i="1"/>
  <c r="Q84" i="1"/>
  <c r="AV84" i="1"/>
  <c r="AX84" i="1" s="1"/>
  <c r="I89" i="1"/>
  <c r="H89" i="1"/>
  <c r="AW89" i="1" s="1"/>
  <c r="AZ89" i="1" s="1"/>
  <c r="G89" i="1"/>
  <c r="AI89" i="1"/>
  <c r="L89" i="1"/>
  <c r="AZ90" i="1"/>
  <c r="I92" i="1"/>
  <c r="H92" i="1"/>
  <c r="AW92" i="1" s="1"/>
  <c r="G92" i="1"/>
  <c r="AI92" i="1"/>
  <c r="L75" i="1"/>
  <c r="I75" i="1"/>
  <c r="AI75" i="1"/>
  <c r="AX82" i="1"/>
  <c r="G85" i="1"/>
  <c r="AI85" i="1"/>
  <c r="L85" i="1"/>
  <c r="H85" i="1"/>
  <c r="AW85" i="1" s="1"/>
  <c r="AZ85" i="1" s="1"/>
  <c r="AX88" i="1"/>
  <c r="AV88" i="1"/>
  <c r="Q88" i="1"/>
  <c r="G62" i="1"/>
  <c r="L63" i="1"/>
  <c r="G70" i="1"/>
  <c r="H75" i="1"/>
  <c r="AW75" i="1" s="1"/>
  <c r="AZ78" i="1"/>
  <c r="L92" i="1"/>
  <c r="AI72" i="1"/>
  <c r="L72" i="1"/>
  <c r="G73" i="1"/>
  <c r="AV78" i="1"/>
  <c r="AX78" i="1" s="1"/>
  <c r="Q78" i="1"/>
  <c r="AI80" i="1"/>
  <c r="L80" i="1"/>
  <c r="I80" i="1"/>
  <c r="G80" i="1"/>
  <c r="G83" i="1"/>
  <c r="AV90" i="1"/>
  <c r="Q90" i="1"/>
  <c r="L91" i="1"/>
  <c r="I91" i="1"/>
  <c r="H91" i="1"/>
  <c r="AW91" i="1" s="1"/>
  <c r="AZ91" i="1" s="1"/>
  <c r="AI91" i="1"/>
  <c r="Q92" i="1"/>
  <c r="AV92" i="1"/>
  <c r="AX92" i="1" s="1"/>
  <c r="R93" i="1"/>
  <c r="S93" i="1" s="1"/>
  <c r="O93" i="1" s="1"/>
  <c r="M93" i="1" s="1"/>
  <c r="P93" i="1" s="1"/>
  <c r="J93" i="1" s="1"/>
  <c r="K93" i="1" s="1"/>
  <c r="AI63" i="1"/>
  <c r="R67" i="1"/>
  <c r="S67" i="1" s="1"/>
  <c r="I72" i="1"/>
  <c r="H73" i="1"/>
  <c r="AW73" i="1" s="1"/>
  <c r="AZ73" i="1" s="1"/>
  <c r="Q76" i="1"/>
  <c r="AV76" i="1"/>
  <c r="AX76" i="1" s="1"/>
  <c r="AV83" i="1"/>
  <c r="AX83" i="1" s="1"/>
  <c r="Q83" i="1"/>
  <c r="AX90" i="1"/>
  <c r="AX93" i="1"/>
  <c r="AX95" i="1"/>
  <c r="G63" i="1"/>
  <c r="R63" i="1" s="1"/>
  <c r="S63" i="1" s="1"/>
  <c r="L73" i="1"/>
  <c r="Q77" i="1"/>
  <c r="H80" i="1"/>
  <c r="AW80" i="1" s="1"/>
  <c r="I81" i="1"/>
  <c r="H81" i="1"/>
  <c r="AW81" i="1" s="1"/>
  <c r="AZ81" i="1" s="1"/>
  <c r="G81" i="1"/>
  <c r="AI81" i="1"/>
  <c r="L81" i="1"/>
  <c r="AZ82" i="1"/>
  <c r="I84" i="1"/>
  <c r="H84" i="1"/>
  <c r="AW84" i="1" s="1"/>
  <c r="AZ84" i="1" s="1"/>
  <c r="G84" i="1"/>
  <c r="AI84" i="1"/>
  <c r="R85" i="1"/>
  <c r="S85" i="1" s="1"/>
  <c r="Z85" i="1" s="1"/>
  <c r="AV95" i="1"/>
  <c r="AX72" i="1"/>
  <c r="U75" i="1"/>
  <c r="AV80" i="1"/>
  <c r="AX80" i="1" s="1"/>
  <c r="Q80" i="1"/>
  <c r="U83" i="1"/>
  <c r="G91" i="1"/>
  <c r="AX91" i="1"/>
  <c r="AZ94" i="1"/>
  <c r="G78" i="1"/>
  <c r="L79" i="1"/>
  <c r="G86" i="1"/>
  <c r="L87" i="1"/>
  <c r="G94" i="1"/>
  <c r="L95" i="1"/>
  <c r="AI79" i="1"/>
  <c r="AI87" i="1"/>
  <c r="AI95" i="1"/>
  <c r="AI74" i="1"/>
  <c r="G79" i="1"/>
  <c r="Q81" i="1"/>
  <c r="AI82" i="1"/>
  <c r="G87" i="1"/>
  <c r="Q89" i="1"/>
  <c r="AI90" i="1"/>
  <c r="G95" i="1"/>
  <c r="R95" i="1" s="1"/>
  <c r="S95" i="1" s="1"/>
  <c r="G74" i="1"/>
  <c r="H79" i="1"/>
  <c r="AW79" i="1" s="1"/>
  <c r="AZ79" i="1" s="1"/>
  <c r="G82" i="1"/>
  <c r="H87" i="1"/>
  <c r="AW87" i="1" s="1"/>
  <c r="AZ87" i="1" s="1"/>
  <c r="G90" i="1"/>
  <c r="H95" i="1"/>
  <c r="AW95" i="1" s="1"/>
  <c r="AZ95" i="1" s="1"/>
  <c r="T21" i="1" l="1"/>
  <c r="X21" i="1" s="1"/>
  <c r="AA21" i="1"/>
  <c r="Z21" i="1"/>
  <c r="T95" i="1"/>
  <c r="X95" i="1" s="1"/>
  <c r="Z95" i="1"/>
  <c r="AA95" i="1"/>
  <c r="T63" i="1"/>
  <c r="X63" i="1" s="1"/>
  <c r="AA63" i="1"/>
  <c r="AB63" i="1" s="1"/>
  <c r="Z63" i="1"/>
  <c r="T44" i="1"/>
  <c r="X44" i="1" s="1"/>
  <c r="AA44" i="1"/>
  <c r="Z44" i="1"/>
  <c r="O74" i="1"/>
  <c r="M74" i="1" s="1"/>
  <c r="P74" i="1" s="1"/>
  <c r="J74" i="1" s="1"/>
  <c r="K74" i="1" s="1"/>
  <c r="Y74" i="1"/>
  <c r="R74" i="1"/>
  <c r="S74" i="1" s="1"/>
  <c r="AZ86" i="1"/>
  <c r="Y81" i="1"/>
  <c r="Y80" i="1"/>
  <c r="Y73" i="1"/>
  <c r="R68" i="1"/>
  <c r="S68" i="1" s="1"/>
  <c r="O68" i="1" s="1"/>
  <c r="M68" i="1" s="1"/>
  <c r="P68" i="1" s="1"/>
  <c r="J68" i="1" s="1"/>
  <c r="K68" i="1" s="1"/>
  <c r="R64" i="1"/>
  <c r="S64" i="1" s="1"/>
  <c r="O64" i="1" s="1"/>
  <c r="M64" i="1" s="1"/>
  <c r="P64" i="1" s="1"/>
  <c r="J64" i="1" s="1"/>
  <c r="K64" i="1" s="1"/>
  <c r="R56" i="1"/>
  <c r="S56" i="1" s="1"/>
  <c r="Y36" i="1"/>
  <c r="Y68" i="1"/>
  <c r="R71" i="1"/>
  <c r="S71" i="1" s="1"/>
  <c r="R38" i="1"/>
  <c r="S38" i="1" s="1"/>
  <c r="Y22" i="1"/>
  <c r="AZ53" i="1"/>
  <c r="Y79" i="1"/>
  <c r="Y95" i="1"/>
  <c r="O95" i="1"/>
  <c r="M95" i="1" s="1"/>
  <c r="P95" i="1" s="1"/>
  <c r="J95" i="1" s="1"/>
  <c r="K95" i="1" s="1"/>
  <c r="Y78" i="1"/>
  <c r="T59" i="1"/>
  <c r="X59" i="1" s="1"/>
  <c r="AA59" i="1"/>
  <c r="AZ75" i="1"/>
  <c r="T72" i="1"/>
  <c r="X72" i="1" s="1"/>
  <c r="AA72" i="1"/>
  <c r="Z72" i="1"/>
  <c r="Y71" i="1"/>
  <c r="O71" i="1"/>
  <c r="M71" i="1" s="1"/>
  <c r="P71" i="1" s="1"/>
  <c r="J71" i="1" s="1"/>
  <c r="K71" i="1" s="1"/>
  <c r="AZ88" i="1"/>
  <c r="R86" i="1"/>
  <c r="S86" i="1" s="1"/>
  <c r="R75" i="1"/>
  <c r="S75" i="1" s="1"/>
  <c r="AZ68" i="1"/>
  <c r="R40" i="1"/>
  <c r="S40" i="1" s="1"/>
  <c r="O40" i="1" s="1"/>
  <c r="M40" i="1" s="1"/>
  <c r="P40" i="1" s="1"/>
  <c r="J40" i="1" s="1"/>
  <c r="K40" i="1" s="1"/>
  <c r="T19" i="1"/>
  <c r="X19" i="1" s="1"/>
  <c r="AA19" i="1"/>
  <c r="Z19" i="1"/>
  <c r="R46" i="1"/>
  <c r="S46" i="1" s="1"/>
  <c r="Y54" i="1"/>
  <c r="AZ30" i="1"/>
  <c r="R28" i="1"/>
  <c r="S28" i="1" s="1"/>
  <c r="R35" i="1"/>
  <c r="S35" i="1" s="1"/>
  <c r="O35" i="1" s="1"/>
  <c r="M35" i="1" s="1"/>
  <c r="P35" i="1" s="1"/>
  <c r="J35" i="1" s="1"/>
  <c r="K35" i="1" s="1"/>
  <c r="R29" i="1"/>
  <c r="S29" i="1" s="1"/>
  <c r="AZ22" i="1"/>
  <c r="Y84" i="1"/>
  <c r="R60" i="1"/>
  <c r="S60" i="1" s="1"/>
  <c r="R69" i="1"/>
  <c r="S69" i="1" s="1"/>
  <c r="Y88" i="1"/>
  <c r="Y51" i="1"/>
  <c r="Y64" i="1"/>
  <c r="R53" i="1"/>
  <c r="S53" i="1" s="1"/>
  <c r="O53" i="1" s="1"/>
  <c r="M53" i="1" s="1"/>
  <c r="P53" i="1" s="1"/>
  <c r="J53" i="1" s="1"/>
  <c r="K53" i="1" s="1"/>
  <c r="Y55" i="1"/>
  <c r="Y43" i="1"/>
  <c r="Y76" i="1"/>
  <c r="T25" i="1"/>
  <c r="X25" i="1" s="1"/>
  <c r="AA25" i="1"/>
  <c r="Y53" i="1"/>
  <c r="R18" i="1"/>
  <c r="S18" i="1" s="1"/>
  <c r="Y18" i="1"/>
  <c r="Y20" i="1"/>
  <c r="R76" i="1"/>
  <c r="S76" i="1" s="1"/>
  <c r="R90" i="1"/>
  <c r="S90" i="1" s="1"/>
  <c r="Z93" i="1"/>
  <c r="O85" i="1"/>
  <c r="M85" i="1" s="1"/>
  <c r="P85" i="1" s="1"/>
  <c r="J85" i="1" s="1"/>
  <c r="K85" i="1" s="1"/>
  <c r="Y85" i="1"/>
  <c r="Q54" i="1"/>
  <c r="AV54" i="1"/>
  <c r="AX54" i="1" s="1"/>
  <c r="R70" i="1"/>
  <c r="S70" i="1" s="1"/>
  <c r="AZ60" i="1"/>
  <c r="Y58" i="1"/>
  <c r="AZ69" i="1"/>
  <c r="Y67" i="1"/>
  <c r="O67" i="1"/>
  <c r="M67" i="1" s="1"/>
  <c r="P67" i="1" s="1"/>
  <c r="J67" i="1" s="1"/>
  <c r="K67" i="1" s="1"/>
  <c r="R62" i="1"/>
  <c r="S62" i="1" s="1"/>
  <c r="R73" i="1"/>
  <c r="S73" i="1" s="1"/>
  <c r="O73" i="1" s="1"/>
  <c r="M73" i="1" s="1"/>
  <c r="P73" i="1" s="1"/>
  <c r="J73" i="1" s="1"/>
  <c r="K73" i="1" s="1"/>
  <c r="AZ64" i="1"/>
  <c r="Y31" i="1"/>
  <c r="R55" i="1"/>
  <c r="S55" i="1" s="1"/>
  <c r="O55" i="1" s="1"/>
  <c r="M55" i="1" s="1"/>
  <c r="P55" i="1" s="1"/>
  <c r="J55" i="1" s="1"/>
  <c r="K55" i="1" s="1"/>
  <c r="AZ76" i="1"/>
  <c r="Y47" i="1"/>
  <c r="O47" i="1"/>
  <c r="M47" i="1" s="1"/>
  <c r="P47" i="1" s="1"/>
  <c r="J47" i="1" s="1"/>
  <c r="K47" i="1" s="1"/>
  <c r="R47" i="1"/>
  <c r="S47" i="1" s="1"/>
  <c r="R41" i="1"/>
  <c r="S41" i="1" s="1"/>
  <c r="Y38" i="1"/>
  <c r="O38" i="1"/>
  <c r="M38" i="1" s="1"/>
  <c r="P38" i="1" s="1"/>
  <c r="J38" i="1" s="1"/>
  <c r="K38" i="1" s="1"/>
  <c r="R48" i="1"/>
  <c r="S48" i="1" s="1"/>
  <c r="R31" i="1"/>
  <c r="S31" i="1" s="1"/>
  <c r="O31" i="1" s="1"/>
  <c r="M31" i="1" s="1"/>
  <c r="P31" i="1" s="1"/>
  <c r="J31" i="1" s="1"/>
  <c r="K31" i="1" s="1"/>
  <c r="Y28" i="1"/>
  <c r="O28" i="1"/>
  <c r="M28" i="1" s="1"/>
  <c r="P28" i="1" s="1"/>
  <c r="J28" i="1" s="1"/>
  <c r="K28" i="1" s="1"/>
  <c r="AZ40" i="1"/>
  <c r="Q26" i="1"/>
  <c r="AV26" i="1"/>
  <c r="R27" i="1"/>
  <c r="S27" i="1" s="1"/>
  <c r="R51" i="1"/>
  <c r="S51" i="1" s="1"/>
  <c r="Z25" i="1"/>
  <c r="AZ18" i="1"/>
  <c r="Y17" i="1"/>
  <c r="Y89" i="1"/>
  <c r="Y90" i="1"/>
  <c r="Y87" i="1"/>
  <c r="AZ80" i="1"/>
  <c r="R78" i="1"/>
  <c r="S78" i="1" s="1"/>
  <c r="O78" i="1" s="1"/>
  <c r="M78" i="1" s="1"/>
  <c r="P78" i="1" s="1"/>
  <c r="J78" i="1" s="1"/>
  <c r="K78" i="1" s="1"/>
  <c r="Y62" i="1"/>
  <c r="O62" i="1"/>
  <c r="M62" i="1" s="1"/>
  <c r="P62" i="1" s="1"/>
  <c r="J62" i="1" s="1"/>
  <c r="K62" i="1" s="1"/>
  <c r="Y92" i="1"/>
  <c r="Z65" i="1"/>
  <c r="T65" i="1"/>
  <c r="X65" i="1" s="1"/>
  <c r="AA65" i="1"/>
  <c r="T45" i="1"/>
  <c r="X45" i="1" s="1"/>
  <c r="Z45" i="1"/>
  <c r="AA45" i="1"/>
  <c r="Y66" i="1"/>
  <c r="R34" i="1"/>
  <c r="S34" i="1" s="1"/>
  <c r="AZ49" i="1"/>
  <c r="R37" i="1"/>
  <c r="S37" i="1" s="1"/>
  <c r="T33" i="1"/>
  <c r="X33" i="1" s="1"/>
  <c r="AA33" i="1"/>
  <c r="AB33" i="1" s="1"/>
  <c r="O25" i="1"/>
  <c r="M25" i="1" s="1"/>
  <c r="P25" i="1" s="1"/>
  <c r="J25" i="1" s="1"/>
  <c r="K25" i="1" s="1"/>
  <c r="Y33" i="1"/>
  <c r="O33" i="1"/>
  <c r="M33" i="1" s="1"/>
  <c r="P33" i="1" s="1"/>
  <c r="J33" i="1" s="1"/>
  <c r="K33" i="1" s="1"/>
  <c r="Y24" i="1"/>
  <c r="R17" i="1"/>
  <c r="S17" i="1" s="1"/>
  <c r="R80" i="1"/>
  <c r="S80" i="1" s="1"/>
  <c r="O80" i="1" s="1"/>
  <c r="M80" i="1" s="1"/>
  <c r="P80" i="1" s="1"/>
  <c r="J80" i="1" s="1"/>
  <c r="K80" i="1" s="1"/>
  <c r="Y70" i="1"/>
  <c r="O70" i="1"/>
  <c r="M70" i="1" s="1"/>
  <c r="P70" i="1" s="1"/>
  <c r="J70" i="1" s="1"/>
  <c r="K70" i="1" s="1"/>
  <c r="R89" i="1"/>
  <c r="S89" i="1" s="1"/>
  <c r="O89" i="1" s="1"/>
  <c r="M89" i="1" s="1"/>
  <c r="P89" i="1" s="1"/>
  <c r="J89" i="1" s="1"/>
  <c r="K89" i="1" s="1"/>
  <c r="Y94" i="1"/>
  <c r="Y91" i="1"/>
  <c r="R77" i="1"/>
  <c r="S77" i="1" s="1"/>
  <c r="R92" i="1"/>
  <c r="S92" i="1" s="1"/>
  <c r="R88" i="1"/>
  <c r="S88" i="1" s="1"/>
  <c r="AZ92" i="1"/>
  <c r="R82" i="1"/>
  <c r="S82" i="1" s="1"/>
  <c r="O82" i="1" s="1"/>
  <c r="M82" i="1" s="1"/>
  <c r="P82" i="1" s="1"/>
  <c r="J82" i="1" s="1"/>
  <c r="K82" i="1" s="1"/>
  <c r="AZ61" i="1"/>
  <c r="Y59" i="1"/>
  <c r="O59" i="1"/>
  <c r="M59" i="1" s="1"/>
  <c r="P59" i="1" s="1"/>
  <c r="J59" i="1" s="1"/>
  <c r="K59" i="1" s="1"/>
  <c r="AZ70" i="1"/>
  <c r="Y52" i="1"/>
  <c r="AZ62" i="1"/>
  <c r="R49" i="1"/>
  <c r="S49" i="1" s="1"/>
  <c r="Y32" i="1"/>
  <c r="Y21" i="1"/>
  <c r="O21" i="1"/>
  <c r="M21" i="1" s="1"/>
  <c r="P21" i="1" s="1"/>
  <c r="J21" i="1" s="1"/>
  <c r="K21" i="1" s="1"/>
  <c r="R24" i="1"/>
  <c r="S24" i="1" s="1"/>
  <c r="O24" i="1" s="1"/>
  <c r="M24" i="1" s="1"/>
  <c r="P24" i="1" s="1"/>
  <c r="J24" i="1" s="1"/>
  <c r="K24" i="1" s="1"/>
  <c r="T93" i="1"/>
  <c r="X93" i="1" s="1"/>
  <c r="AA93" i="1"/>
  <c r="AB93" i="1" s="1"/>
  <c r="Y60" i="1"/>
  <c r="O60" i="1"/>
  <c r="M60" i="1" s="1"/>
  <c r="P60" i="1" s="1"/>
  <c r="J60" i="1" s="1"/>
  <c r="K60" i="1" s="1"/>
  <c r="Y82" i="1"/>
  <c r="R81" i="1"/>
  <c r="S81" i="1" s="1"/>
  <c r="R87" i="1"/>
  <c r="S87" i="1" s="1"/>
  <c r="R83" i="1"/>
  <c r="S83" i="1" s="1"/>
  <c r="O83" i="1" s="1"/>
  <c r="M83" i="1" s="1"/>
  <c r="P83" i="1" s="1"/>
  <c r="J83" i="1" s="1"/>
  <c r="K83" i="1" s="1"/>
  <c r="R79" i="1"/>
  <c r="S79" i="1" s="1"/>
  <c r="O79" i="1" s="1"/>
  <c r="M79" i="1" s="1"/>
  <c r="P79" i="1" s="1"/>
  <c r="J79" i="1" s="1"/>
  <c r="K79" i="1" s="1"/>
  <c r="AV58" i="1"/>
  <c r="Q58" i="1"/>
  <c r="Y69" i="1"/>
  <c r="O69" i="1"/>
  <c r="M69" i="1" s="1"/>
  <c r="P69" i="1" s="1"/>
  <c r="J69" i="1" s="1"/>
  <c r="K69" i="1" s="1"/>
  <c r="Z59" i="1"/>
  <c r="Y65" i="1"/>
  <c r="O65" i="1"/>
  <c r="M65" i="1" s="1"/>
  <c r="P65" i="1" s="1"/>
  <c r="J65" i="1" s="1"/>
  <c r="K65" i="1" s="1"/>
  <c r="R61" i="1"/>
  <c r="S61" i="1" s="1"/>
  <c r="R36" i="1"/>
  <c r="S36" i="1" s="1"/>
  <c r="R57" i="1"/>
  <c r="S57" i="1" s="1"/>
  <c r="AZ41" i="1"/>
  <c r="O72" i="1"/>
  <c r="M72" i="1" s="1"/>
  <c r="P72" i="1" s="1"/>
  <c r="J72" i="1" s="1"/>
  <c r="K72" i="1" s="1"/>
  <c r="AA42" i="1"/>
  <c r="T42" i="1"/>
  <c r="X42" i="1" s="1"/>
  <c r="Z42" i="1"/>
  <c r="O23" i="1"/>
  <c r="M23" i="1" s="1"/>
  <c r="P23" i="1" s="1"/>
  <c r="J23" i="1" s="1"/>
  <c r="K23" i="1" s="1"/>
  <c r="Y23" i="1"/>
  <c r="Y57" i="1"/>
  <c r="AA50" i="1"/>
  <c r="AB50" i="1" s="1"/>
  <c r="T50" i="1"/>
  <c r="X50" i="1" s="1"/>
  <c r="Y19" i="1"/>
  <c r="O19" i="1"/>
  <c r="M19" i="1" s="1"/>
  <c r="P19" i="1" s="1"/>
  <c r="J19" i="1" s="1"/>
  <c r="K19" i="1" s="1"/>
  <c r="R20" i="1"/>
  <c r="S20" i="1" s="1"/>
  <c r="O20" i="1" s="1"/>
  <c r="M20" i="1" s="1"/>
  <c r="P20" i="1" s="1"/>
  <c r="J20" i="1" s="1"/>
  <c r="K20" i="1" s="1"/>
  <c r="Y86" i="1"/>
  <c r="O86" i="1"/>
  <c r="M86" i="1" s="1"/>
  <c r="P86" i="1" s="1"/>
  <c r="J86" i="1" s="1"/>
  <c r="K86" i="1" s="1"/>
  <c r="T85" i="1"/>
  <c r="X85" i="1" s="1"/>
  <c r="AA85" i="1"/>
  <c r="AB85" i="1" s="1"/>
  <c r="O63" i="1"/>
  <c r="M63" i="1" s="1"/>
  <c r="P63" i="1" s="1"/>
  <c r="J63" i="1" s="1"/>
  <c r="K63" i="1" s="1"/>
  <c r="Y63" i="1"/>
  <c r="T67" i="1"/>
  <c r="X67" i="1" s="1"/>
  <c r="AA67" i="1"/>
  <c r="AB67" i="1" s="1"/>
  <c r="Y83" i="1"/>
  <c r="R84" i="1"/>
  <c r="S84" i="1" s="1"/>
  <c r="O84" i="1" s="1"/>
  <c r="M84" i="1" s="1"/>
  <c r="P84" i="1" s="1"/>
  <c r="J84" i="1" s="1"/>
  <c r="K84" i="1" s="1"/>
  <c r="R91" i="1"/>
  <c r="S91" i="1" s="1"/>
  <c r="Z67" i="1"/>
  <c r="R94" i="1"/>
  <c r="S94" i="1" s="1"/>
  <c r="O94" i="1" s="1"/>
  <c r="M94" i="1" s="1"/>
  <c r="P94" i="1" s="1"/>
  <c r="J94" i="1" s="1"/>
  <c r="K94" i="1" s="1"/>
  <c r="Y44" i="1"/>
  <c r="O44" i="1"/>
  <c r="M44" i="1" s="1"/>
  <c r="P44" i="1" s="1"/>
  <c r="J44" i="1" s="1"/>
  <c r="K44" i="1" s="1"/>
  <c r="AV66" i="1"/>
  <c r="AX66" i="1" s="1"/>
  <c r="Q66" i="1"/>
  <c r="Y35" i="1"/>
  <c r="Y46" i="1"/>
  <c r="O46" i="1"/>
  <c r="M46" i="1" s="1"/>
  <c r="P46" i="1" s="1"/>
  <c r="J46" i="1" s="1"/>
  <c r="K46" i="1" s="1"/>
  <c r="Y40" i="1"/>
  <c r="Y39" i="1"/>
  <c r="R39" i="1"/>
  <c r="S39" i="1" s="1"/>
  <c r="O39" i="1" s="1"/>
  <c r="M39" i="1" s="1"/>
  <c r="P39" i="1" s="1"/>
  <c r="J39" i="1" s="1"/>
  <c r="K39" i="1" s="1"/>
  <c r="Y27" i="1"/>
  <c r="O27" i="1"/>
  <c r="M27" i="1" s="1"/>
  <c r="P27" i="1" s="1"/>
  <c r="J27" i="1" s="1"/>
  <c r="K27" i="1" s="1"/>
  <c r="R23" i="1"/>
  <c r="S23" i="1" s="1"/>
  <c r="R52" i="1"/>
  <c r="S52" i="1" s="1"/>
  <c r="O52" i="1" s="1"/>
  <c r="M52" i="1" s="1"/>
  <c r="P52" i="1" s="1"/>
  <c r="J52" i="1" s="1"/>
  <c r="K52" i="1" s="1"/>
  <c r="R43" i="1"/>
  <c r="S43" i="1" s="1"/>
  <c r="O43" i="1" s="1"/>
  <c r="M43" i="1" s="1"/>
  <c r="P43" i="1" s="1"/>
  <c r="J43" i="1" s="1"/>
  <c r="K43" i="1" s="1"/>
  <c r="R30" i="1"/>
  <c r="S30" i="1" s="1"/>
  <c r="R22" i="1"/>
  <c r="S22" i="1" s="1"/>
  <c r="R32" i="1"/>
  <c r="S32" i="1" s="1"/>
  <c r="O32" i="1" s="1"/>
  <c r="M32" i="1" s="1"/>
  <c r="P32" i="1" s="1"/>
  <c r="J32" i="1" s="1"/>
  <c r="K32" i="1" s="1"/>
  <c r="AB45" i="1" l="1"/>
  <c r="AB25" i="1"/>
  <c r="AB42" i="1"/>
  <c r="T51" i="1"/>
  <c r="X51" i="1" s="1"/>
  <c r="AA51" i="1"/>
  <c r="Z51" i="1"/>
  <c r="T90" i="1"/>
  <c r="X90" i="1" s="1"/>
  <c r="AA90" i="1"/>
  <c r="Z90" i="1"/>
  <c r="AA22" i="1"/>
  <c r="AB22" i="1" s="1"/>
  <c r="T22" i="1"/>
  <c r="X22" i="1" s="1"/>
  <c r="Z22" i="1"/>
  <c r="T88" i="1"/>
  <c r="X88" i="1" s="1"/>
  <c r="AA88" i="1"/>
  <c r="Z88" i="1"/>
  <c r="T17" i="1"/>
  <c r="X17" i="1" s="1"/>
  <c r="AA17" i="1"/>
  <c r="Z17" i="1"/>
  <c r="O90" i="1"/>
  <c r="M90" i="1" s="1"/>
  <c r="P90" i="1" s="1"/>
  <c r="J90" i="1" s="1"/>
  <c r="K90" i="1" s="1"/>
  <c r="T27" i="1"/>
  <c r="X27" i="1" s="1"/>
  <c r="AA27" i="1"/>
  <c r="AB27" i="1" s="1"/>
  <c r="Z27" i="1"/>
  <c r="T48" i="1"/>
  <c r="X48" i="1" s="1"/>
  <c r="AA48" i="1"/>
  <c r="Z48" i="1"/>
  <c r="O48" i="1"/>
  <c r="M48" i="1" s="1"/>
  <c r="P48" i="1" s="1"/>
  <c r="J48" i="1" s="1"/>
  <c r="K48" i="1" s="1"/>
  <c r="O51" i="1"/>
  <c r="M51" i="1" s="1"/>
  <c r="P51" i="1" s="1"/>
  <c r="J51" i="1" s="1"/>
  <c r="K51" i="1" s="1"/>
  <c r="T40" i="1"/>
  <c r="X40" i="1" s="1"/>
  <c r="AA40" i="1"/>
  <c r="AB40" i="1" s="1"/>
  <c r="Z40" i="1"/>
  <c r="O22" i="1"/>
  <c r="M22" i="1" s="1"/>
  <c r="P22" i="1" s="1"/>
  <c r="J22" i="1" s="1"/>
  <c r="K22" i="1" s="1"/>
  <c r="Z74" i="1"/>
  <c r="T74" i="1"/>
  <c r="X74" i="1" s="1"/>
  <c r="AA74" i="1"/>
  <c r="AB74" i="1" s="1"/>
  <c r="AA81" i="1"/>
  <c r="AB81" i="1" s="1"/>
  <c r="T81" i="1"/>
  <c r="X81" i="1" s="1"/>
  <c r="Z81" i="1"/>
  <c r="T18" i="1"/>
  <c r="X18" i="1" s="1"/>
  <c r="AA18" i="1"/>
  <c r="AB18" i="1" s="1"/>
  <c r="Z18" i="1"/>
  <c r="AA36" i="1"/>
  <c r="T36" i="1"/>
  <c r="X36" i="1" s="1"/>
  <c r="Z36" i="1"/>
  <c r="R58" i="1"/>
  <c r="S58" i="1" s="1"/>
  <c r="T39" i="1"/>
  <c r="X39" i="1" s="1"/>
  <c r="AA39" i="1"/>
  <c r="Z39" i="1"/>
  <c r="T91" i="1"/>
  <c r="X91" i="1" s="1"/>
  <c r="AA91" i="1"/>
  <c r="Z91" i="1"/>
  <c r="T61" i="1"/>
  <c r="X61" i="1" s="1"/>
  <c r="AA61" i="1"/>
  <c r="Z61" i="1"/>
  <c r="O61" i="1"/>
  <c r="M61" i="1" s="1"/>
  <c r="P61" i="1" s="1"/>
  <c r="J61" i="1" s="1"/>
  <c r="K61" i="1" s="1"/>
  <c r="AZ58" i="1"/>
  <c r="AX58" i="1"/>
  <c r="T37" i="1"/>
  <c r="X37" i="1" s="1"/>
  <c r="Z37" i="1"/>
  <c r="AA37" i="1"/>
  <c r="O37" i="1"/>
  <c r="M37" i="1" s="1"/>
  <c r="P37" i="1" s="1"/>
  <c r="J37" i="1" s="1"/>
  <c r="K37" i="1" s="1"/>
  <c r="AA62" i="1"/>
  <c r="T62" i="1"/>
  <c r="X62" i="1" s="1"/>
  <c r="Z62" i="1"/>
  <c r="AA70" i="1"/>
  <c r="T70" i="1"/>
  <c r="X70" i="1" s="1"/>
  <c r="Z70" i="1"/>
  <c r="O88" i="1"/>
  <c r="M88" i="1" s="1"/>
  <c r="P88" i="1" s="1"/>
  <c r="J88" i="1" s="1"/>
  <c r="K88" i="1" s="1"/>
  <c r="O36" i="1"/>
  <c r="M36" i="1" s="1"/>
  <c r="P36" i="1" s="1"/>
  <c r="J36" i="1" s="1"/>
  <c r="K36" i="1" s="1"/>
  <c r="AB95" i="1"/>
  <c r="AA76" i="1"/>
  <c r="AB76" i="1" s="1"/>
  <c r="T76" i="1"/>
  <c r="X76" i="1" s="1"/>
  <c r="Z76" i="1"/>
  <c r="T29" i="1"/>
  <c r="X29" i="1" s="1"/>
  <c r="AA29" i="1"/>
  <c r="Z29" i="1"/>
  <c r="O29" i="1"/>
  <c r="M29" i="1" s="1"/>
  <c r="P29" i="1" s="1"/>
  <c r="J29" i="1" s="1"/>
  <c r="K29" i="1" s="1"/>
  <c r="T38" i="1"/>
  <c r="X38" i="1" s="1"/>
  <c r="AA38" i="1"/>
  <c r="Z38" i="1"/>
  <c r="T78" i="1"/>
  <c r="X78" i="1" s="1"/>
  <c r="AA78" i="1"/>
  <c r="Z78" i="1"/>
  <c r="AZ26" i="1"/>
  <c r="AX26" i="1"/>
  <c r="T55" i="1"/>
  <c r="X55" i="1" s="1"/>
  <c r="AA55" i="1"/>
  <c r="Z55" i="1"/>
  <c r="T43" i="1"/>
  <c r="X43" i="1" s="1"/>
  <c r="AA43" i="1"/>
  <c r="Z43" i="1"/>
  <c r="T83" i="1"/>
  <c r="X83" i="1" s="1"/>
  <c r="AA83" i="1"/>
  <c r="AB83" i="1" s="1"/>
  <c r="Z83" i="1"/>
  <c r="AA92" i="1"/>
  <c r="AB92" i="1" s="1"/>
  <c r="T92" i="1"/>
  <c r="X92" i="1" s="1"/>
  <c r="Z92" i="1"/>
  <c r="AA89" i="1"/>
  <c r="Z89" i="1"/>
  <c r="T89" i="1"/>
  <c r="X89" i="1" s="1"/>
  <c r="AB65" i="1"/>
  <c r="R26" i="1"/>
  <c r="S26" i="1" s="1"/>
  <c r="R54" i="1"/>
  <c r="S54" i="1" s="1"/>
  <c r="T69" i="1"/>
  <c r="X69" i="1" s="1"/>
  <c r="AA69" i="1"/>
  <c r="Z69" i="1"/>
  <c r="T46" i="1"/>
  <c r="X46" i="1" s="1"/>
  <c r="AA46" i="1"/>
  <c r="Z46" i="1"/>
  <c r="T75" i="1"/>
  <c r="X75" i="1" s="1"/>
  <c r="AA75" i="1"/>
  <c r="Z75" i="1"/>
  <c r="O75" i="1"/>
  <c r="M75" i="1" s="1"/>
  <c r="P75" i="1" s="1"/>
  <c r="J75" i="1" s="1"/>
  <c r="K75" i="1" s="1"/>
  <c r="AB72" i="1"/>
  <c r="T56" i="1"/>
  <c r="X56" i="1" s="1"/>
  <c r="AA56" i="1"/>
  <c r="Z56" i="1"/>
  <c r="O56" i="1"/>
  <c r="M56" i="1" s="1"/>
  <c r="P56" i="1" s="1"/>
  <c r="J56" i="1" s="1"/>
  <c r="K56" i="1" s="1"/>
  <c r="Z57" i="1"/>
  <c r="T57" i="1"/>
  <c r="X57" i="1" s="1"/>
  <c r="AA57" i="1"/>
  <c r="AA73" i="1"/>
  <c r="T73" i="1"/>
  <c r="X73" i="1" s="1"/>
  <c r="Z73" i="1"/>
  <c r="T68" i="1"/>
  <c r="X68" i="1" s="1"/>
  <c r="AA68" i="1"/>
  <c r="Z68" i="1"/>
  <c r="AA84" i="1"/>
  <c r="AB84" i="1" s="1"/>
  <c r="T84" i="1"/>
  <c r="X84" i="1" s="1"/>
  <c r="Z84" i="1"/>
  <c r="T77" i="1"/>
  <c r="X77" i="1" s="1"/>
  <c r="AA77" i="1"/>
  <c r="Z77" i="1"/>
  <c r="O77" i="1"/>
  <c r="M77" i="1" s="1"/>
  <c r="P77" i="1" s="1"/>
  <c r="J77" i="1" s="1"/>
  <c r="K77" i="1" s="1"/>
  <c r="O17" i="1"/>
  <c r="M17" i="1" s="1"/>
  <c r="P17" i="1" s="1"/>
  <c r="J17" i="1" s="1"/>
  <c r="K17" i="1" s="1"/>
  <c r="AA53" i="1"/>
  <c r="AB53" i="1" s="1"/>
  <c r="T53" i="1"/>
  <c r="X53" i="1" s="1"/>
  <c r="Z53" i="1"/>
  <c r="T35" i="1"/>
  <c r="X35" i="1" s="1"/>
  <c r="AA35" i="1"/>
  <c r="Z35" i="1"/>
  <c r="AZ66" i="1"/>
  <c r="AB44" i="1"/>
  <c r="AA30" i="1"/>
  <c r="T30" i="1"/>
  <c r="X30" i="1" s="1"/>
  <c r="O30" i="1"/>
  <c r="M30" i="1" s="1"/>
  <c r="P30" i="1" s="1"/>
  <c r="J30" i="1" s="1"/>
  <c r="K30" i="1" s="1"/>
  <c r="Z30" i="1"/>
  <c r="R66" i="1"/>
  <c r="S66" i="1" s="1"/>
  <c r="T79" i="1"/>
  <c r="X79" i="1" s="1"/>
  <c r="AA79" i="1"/>
  <c r="Z79" i="1"/>
  <c r="O57" i="1"/>
  <c r="M57" i="1" s="1"/>
  <c r="P57" i="1" s="1"/>
  <c r="J57" i="1" s="1"/>
  <c r="K57" i="1" s="1"/>
  <c r="T87" i="1"/>
  <c r="X87" i="1" s="1"/>
  <c r="AA87" i="1"/>
  <c r="Z87" i="1"/>
  <c r="AA49" i="1"/>
  <c r="AB49" i="1" s="1"/>
  <c r="T49" i="1"/>
  <c r="X49" i="1" s="1"/>
  <c r="O49" i="1"/>
  <c r="M49" i="1" s="1"/>
  <c r="P49" i="1" s="1"/>
  <c r="J49" i="1" s="1"/>
  <c r="K49" i="1" s="1"/>
  <c r="Z49" i="1"/>
  <c r="T82" i="1"/>
  <c r="X82" i="1" s="1"/>
  <c r="AA82" i="1"/>
  <c r="Z82" i="1"/>
  <c r="T34" i="1"/>
  <c r="X34" i="1" s="1"/>
  <c r="AA34" i="1"/>
  <c r="AB34" i="1" s="1"/>
  <c r="Z34" i="1"/>
  <c r="O34" i="1"/>
  <c r="M34" i="1" s="1"/>
  <c r="P34" i="1" s="1"/>
  <c r="J34" i="1" s="1"/>
  <c r="K34" i="1" s="1"/>
  <c r="O87" i="1"/>
  <c r="M87" i="1" s="1"/>
  <c r="P87" i="1" s="1"/>
  <c r="J87" i="1" s="1"/>
  <c r="K87" i="1" s="1"/>
  <c r="AA41" i="1"/>
  <c r="AB41" i="1" s="1"/>
  <c r="T41" i="1"/>
  <c r="X41" i="1" s="1"/>
  <c r="O41" i="1"/>
  <c r="M41" i="1" s="1"/>
  <c r="P41" i="1" s="1"/>
  <c r="J41" i="1" s="1"/>
  <c r="K41" i="1" s="1"/>
  <c r="Z41" i="1"/>
  <c r="O18" i="1"/>
  <c r="M18" i="1" s="1"/>
  <c r="P18" i="1" s="1"/>
  <c r="J18" i="1" s="1"/>
  <c r="K18" i="1" s="1"/>
  <c r="O76" i="1"/>
  <c r="M76" i="1" s="1"/>
  <c r="P76" i="1" s="1"/>
  <c r="J76" i="1" s="1"/>
  <c r="K76" i="1" s="1"/>
  <c r="T60" i="1"/>
  <c r="X60" i="1" s="1"/>
  <c r="AA60" i="1"/>
  <c r="Z60" i="1"/>
  <c r="T86" i="1"/>
  <c r="X86" i="1" s="1"/>
  <c r="AA86" i="1"/>
  <c r="AB86" i="1" s="1"/>
  <c r="Z86" i="1"/>
  <c r="AA71" i="1"/>
  <c r="T71" i="1"/>
  <c r="X71" i="1" s="1"/>
  <c r="Z71" i="1"/>
  <c r="T64" i="1"/>
  <c r="X64" i="1" s="1"/>
  <c r="AA64" i="1"/>
  <c r="AB64" i="1" s="1"/>
  <c r="Z64" i="1"/>
  <c r="O81" i="1"/>
  <c r="M81" i="1" s="1"/>
  <c r="P81" i="1" s="1"/>
  <c r="J81" i="1" s="1"/>
  <c r="K81" i="1" s="1"/>
  <c r="AB21" i="1"/>
  <c r="T20" i="1"/>
  <c r="X20" i="1" s="1"/>
  <c r="AA20" i="1"/>
  <c r="Z20" i="1"/>
  <c r="AA31" i="1"/>
  <c r="AB31" i="1" s="1"/>
  <c r="T31" i="1"/>
  <c r="X31" i="1" s="1"/>
  <c r="Z31" i="1"/>
  <c r="T52" i="1"/>
  <c r="X52" i="1" s="1"/>
  <c r="AA52" i="1"/>
  <c r="Z52" i="1"/>
  <c r="T32" i="1"/>
  <c r="X32" i="1" s="1"/>
  <c r="AA32" i="1"/>
  <c r="AB32" i="1" s="1"/>
  <c r="Z32" i="1"/>
  <c r="AA23" i="1"/>
  <c r="AB23" i="1" s="1"/>
  <c r="T23" i="1"/>
  <c r="X23" i="1" s="1"/>
  <c r="Z23" i="1"/>
  <c r="T94" i="1"/>
  <c r="X94" i="1" s="1"/>
  <c r="AA94" i="1"/>
  <c r="Z94" i="1"/>
  <c r="T24" i="1"/>
  <c r="X24" i="1" s="1"/>
  <c r="AA24" i="1"/>
  <c r="Z24" i="1"/>
  <c r="O91" i="1"/>
  <c r="M91" i="1" s="1"/>
  <c r="P91" i="1" s="1"/>
  <c r="J91" i="1" s="1"/>
  <c r="K91" i="1" s="1"/>
  <c r="T80" i="1"/>
  <c r="X80" i="1" s="1"/>
  <c r="AA80" i="1"/>
  <c r="Z80" i="1"/>
  <c r="O92" i="1"/>
  <c r="M92" i="1" s="1"/>
  <c r="P92" i="1" s="1"/>
  <c r="J92" i="1" s="1"/>
  <c r="K92" i="1" s="1"/>
  <c r="T47" i="1"/>
  <c r="X47" i="1" s="1"/>
  <c r="AA47" i="1"/>
  <c r="Z47" i="1"/>
  <c r="T28" i="1"/>
  <c r="X28" i="1" s="1"/>
  <c r="AA28" i="1"/>
  <c r="AB28" i="1" s="1"/>
  <c r="Z28" i="1"/>
  <c r="AB19" i="1"/>
  <c r="AB59" i="1"/>
  <c r="AZ54" i="1"/>
  <c r="AB55" i="1" l="1"/>
  <c r="AB38" i="1"/>
  <c r="AB39" i="1"/>
  <c r="AB68" i="1"/>
  <c r="AB51" i="1"/>
  <c r="AB29" i="1"/>
  <c r="AB87" i="1"/>
  <c r="AB73" i="1"/>
  <c r="AB57" i="1"/>
  <c r="AB69" i="1"/>
  <c r="AB48" i="1"/>
  <c r="AB90" i="1"/>
  <c r="AB47" i="1"/>
  <c r="AB24" i="1"/>
  <c r="AB60" i="1"/>
  <c r="AB30" i="1"/>
  <c r="AB89" i="1"/>
  <c r="AB43" i="1"/>
  <c r="AB78" i="1"/>
  <c r="AB91" i="1"/>
  <c r="AB79" i="1"/>
  <c r="AB75" i="1"/>
  <c r="AA54" i="1"/>
  <c r="T54" i="1"/>
  <c r="X54" i="1" s="1"/>
  <c r="Z54" i="1"/>
  <c r="O54" i="1"/>
  <c r="M54" i="1" s="1"/>
  <c r="P54" i="1" s="1"/>
  <c r="J54" i="1" s="1"/>
  <c r="K54" i="1" s="1"/>
  <c r="AB70" i="1"/>
  <c r="AB36" i="1"/>
  <c r="AB17" i="1"/>
  <c r="AB20" i="1"/>
  <c r="AB94" i="1"/>
  <c r="AB71" i="1"/>
  <c r="T66" i="1"/>
  <c r="X66" i="1" s="1"/>
  <c r="AA66" i="1"/>
  <c r="Z66" i="1"/>
  <c r="O66" i="1"/>
  <c r="M66" i="1" s="1"/>
  <c r="P66" i="1" s="1"/>
  <c r="J66" i="1" s="1"/>
  <c r="K66" i="1" s="1"/>
  <c r="T26" i="1"/>
  <c r="X26" i="1" s="1"/>
  <c r="Z26" i="1"/>
  <c r="AA26" i="1"/>
  <c r="O26" i="1"/>
  <c r="M26" i="1" s="1"/>
  <c r="P26" i="1" s="1"/>
  <c r="J26" i="1" s="1"/>
  <c r="K26" i="1" s="1"/>
  <c r="AB80" i="1"/>
  <c r="AB52" i="1"/>
  <c r="AB35" i="1"/>
  <c r="AB77" i="1"/>
  <c r="AB56" i="1"/>
  <c r="AB46" i="1"/>
  <c r="AB62" i="1"/>
  <c r="AB88" i="1"/>
  <c r="AB61" i="1"/>
  <c r="AB82" i="1"/>
  <c r="AB37" i="1"/>
  <c r="AA58" i="1"/>
  <c r="Z58" i="1"/>
  <c r="T58" i="1"/>
  <c r="X58" i="1" s="1"/>
  <c r="O58" i="1"/>
  <c r="M58" i="1" s="1"/>
  <c r="P58" i="1" s="1"/>
  <c r="J58" i="1" s="1"/>
  <c r="K58" i="1" s="1"/>
  <c r="AB58" i="1" l="1"/>
  <c r="AB66" i="1"/>
  <c r="AB26" i="1"/>
  <c r="AB54" i="1"/>
</calcChain>
</file>

<file path=xl/sharedStrings.xml><?xml version="1.0" encoding="utf-8"?>
<sst xmlns="http://schemas.openxmlformats.org/spreadsheetml/2006/main" count="1102" uniqueCount="492">
  <si>
    <t>File opened</t>
  </si>
  <si>
    <t>2023-05-26 11:29:58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</si>
  <si>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</si>
  <si>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</si>
  <si>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</si>
  <si>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</si>
  <si>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</si>
  <si>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</si>
  <si>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</si>
  <si>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</si>
  <si>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</si>
  <si>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</si>
  <si>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</si>
  <si>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{"flowmeterzero": "0.987779", "flowazero": "0.31195", "co2bspanconc1": "2500", "co2aspan1": "0.999297", "h2obspanconc2": "0", "h2oaspanconc1": "12.27", "co2aspan2": "-0.0280352", "h2obspan2b": "0.0691233", "co2aspanconc1": "2500", "h2obzero": "1.10204", "h2obspan2a": "0.0692186", "tazero": "0.200024", "co2azero": "0.956047", "oxygen": "21", "h2obspan2": "0", "ssa_ref": "34202.9", "chamberpressurezero": "2.51199", "co2bspan2b": "0.287104", "co2aspan2b": "0.285496", "h2oazero": "1.09778", "h2obspan1": "0.998622", "flowbzero": "0.28845", "co2bspan1": "0.999307", "co2bspan2": "-0.0282607", "co2bzero": "0.956083", "h2oaspan1": "1.00238", "ssb_ref": "34260.8", "h2oaspan2": "0", "co2aspanconc2": "301.5", "h2oaspan2a": "0.0688822", "co2bspanconc2": "301.5", "tbzero": "0.305447", "co2bspan2a": "0.289677", "h2obspanconc1": "12.27", "h2oaspan2b": "0.0690461", "co2aspan2a": "0.288024", "h2oaspanconc2": "0"}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</si>
  <si>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</si>
  <si>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</si>
  <si>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</si>
  <si>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</si>
  <si>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</si>
  <si>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</si>
  <si>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</si>
  <si>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</si>
  <si>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</si>
  <si>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</si>
  <si>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11:29:58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</si>
  <si>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</si>
  <si>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</si>
  <si>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</si>
  <si>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</si>
  <si>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</si>
  <si>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</si>
  <si>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</si>
  <si>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</si>
  <si>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</si>
  <si>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</si>
  <si>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</si>
  <si>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</si>
  <si>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</si>
  <si>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</si>
  <si>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</si>
  <si>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</si>
  <si>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</si>
  <si>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</si>
  <si>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</si>
  <si>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</si>
  <si>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</si>
  <si>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</si>
  <si>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</si>
  <si>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</si>
  <si>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</si>
  <si>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</si>
  <si>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</si>
  <si>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</si>
  <si>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</si>
  <si>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</si>
  <si>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</si>
  <si>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</si>
  <si>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</si>
  <si>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</si>
  <si>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</si>
  <si>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</si>
  <si>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</si>
  <si>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</si>
  <si>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</si>
  <si>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</si>
  <si>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</si>
  <si>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</si>
  <si>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</si>
  <si>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</si>
  <si>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</si>
  <si>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</si>
  <si>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</si>
  <si>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</si>
  <si>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</si>
  <si>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</si>
  <si>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</si>
  <si>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</si>
  <si>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</si>
  <si>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</si>
  <si>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</si>
  <si>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</si>
  <si>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</si>
  <si>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</si>
  <si>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</si>
  <si>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</si>
  <si>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</si>
  <si>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</si>
  <si>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</si>
  <si>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</si>
  <si>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</si>
  <si>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</si>
  <si>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</si>
  <si>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</si>
  <si>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</si>
  <si>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</si>
  <si>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</si>
  <si>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</si>
  <si>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</si>
  <si>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</si>
  <si>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</si>
  <si>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</si>
  <si>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</si>
  <si>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</si>
  <si>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</si>
  <si>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</si>
  <si>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</si>
  <si>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</si>
  <si>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</si>
  <si>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</si>
  <si>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</si>
  <si>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</si>
  <si>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</si>
  <si>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</si>
  <si>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</si>
  <si>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</si>
  <si>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</si>
  <si>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</si>
  <si>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</si>
  <si>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</si>
  <si>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</si>
  <si>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</si>
  <si>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</si>
  <si>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</si>
  <si>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</si>
  <si>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</si>
  <si>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</si>
  <si>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</si>
  <si>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</si>
  <si>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</si>
  <si>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</si>
  <si>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</si>
  <si>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</si>
  <si>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</si>
  <si>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</si>
  <si>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</si>
  <si>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</si>
  <si>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</si>
  <si>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</si>
  <si>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</si>
  <si>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</si>
  <si>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</si>
  <si>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</si>
  <si>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</si>
  <si>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</si>
  <si>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</si>
  <si>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</si>
  <si>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</si>
  <si>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</si>
  <si>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</si>
  <si>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</si>
  <si>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</si>
  <si>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</si>
  <si>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</si>
  <si>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</si>
  <si>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</si>
  <si>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</si>
  <si>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</si>
  <si>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</si>
  <si>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</si>
  <si>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</si>
  <si>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</si>
  <si>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</si>
  <si>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</si>
  <si>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</si>
  <si>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</si>
  <si>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</si>
  <si>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</si>
  <si>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</si>
  <si>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</si>
  <si>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</si>
  <si>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</si>
  <si>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</si>
  <si>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</si>
  <si>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</si>
  <si>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</si>
  <si>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</si>
  <si>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</si>
  <si>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</si>
  <si>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</si>
  <si>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</si>
  <si>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</si>
  <si>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</si>
  <si>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</si>
  <si>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</si>
  <si>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</si>
  <si>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</si>
  <si>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</si>
  <si>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</si>
  <si>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</si>
  <si>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</si>
  <si>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</si>
  <si>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</si>
  <si>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</si>
  <si>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</si>
  <si>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</si>
  <si>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</si>
  <si>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</si>
  <si>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</si>
  <si>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</si>
  <si>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</si>
  <si>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</si>
  <si>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</si>
  <si>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</si>
  <si>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</si>
  <si>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</si>
  <si>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</si>
  <si>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</si>
  <si>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</si>
  <si>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</si>
  <si>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</si>
  <si>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</si>
  <si>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</si>
  <si>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</si>
  <si>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</si>
  <si>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</si>
  <si>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</si>
  <si>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</si>
  <si>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</si>
  <si>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</si>
  <si>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</si>
  <si>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</si>
  <si>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</si>
  <si>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</si>
  <si>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</si>
  <si>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</si>
  <si>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</si>
  <si>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</si>
  <si>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</si>
  <si>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</si>
  <si>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</si>
  <si>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</si>
  <si>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</si>
  <si>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</si>
  <si>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</si>
  <si>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</si>
  <si>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</si>
  <si>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</si>
  <si>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</si>
  <si>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</si>
  <si>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</si>
  <si>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</si>
  <si>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</si>
  <si>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</si>
  <si>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</si>
  <si>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</si>
  <si>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</si>
  <si>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</si>
  <si>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</si>
  <si>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</si>
  <si>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20230526 11:33:06</t>
  </si>
  <si>
    <t>11:33:06</t>
  </si>
  <si>
    <t>MPF-12756-20230526-11_21_00</t>
  </si>
  <si>
    <t>MPF-12757-20230526-11_33_07</t>
  </si>
  <si>
    <t>-</t>
  </si>
  <si>
    <t>0: Broadleaf</t>
  </si>
  <si>
    <t>11:31:41</t>
  </si>
  <si>
    <t>3/3</t>
  </si>
  <si>
    <t>20230526 11:34:06</t>
  </si>
  <si>
    <t>11:34:06</t>
  </si>
  <si>
    <t>MPF-12758-20230526-11_34_07</t>
  </si>
  <si>
    <t>2/3</t>
  </si>
  <si>
    <t>20230526 11:35:06</t>
  </si>
  <si>
    <t>11:35:06</t>
  </si>
  <si>
    <t>MPF-12759-20230526-11_35_07</t>
  </si>
  <si>
    <t>20230526 11:36:06</t>
  </si>
  <si>
    <t>11:36:06</t>
  </si>
  <si>
    <t>MPF-12760-20230526-11_36_07</t>
  </si>
  <si>
    <t>20230526 11:37:06</t>
  </si>
  <si>
    <t>11:37:06</t>
  </si>
  <si>
    <t>MPF-12761-20230526-11_37_07</t>
  </si>
  <si>
    <t>20230526 11:38:06</t>
  </si>
  <si>
    <t>11:38:06</t>
  </si>
  <si>
    <t>MPF-12762-20230526-11_38_07</t>
  </si>
  <si>
    <t>20230526 11:39:06</t>
  </si>
  <si>
    <t>11:39:06</t>
  </si>
  <si>
    <t>MPF-12763-20230526-11_39_07</t>
  </si>
  <si>
    <t>20230526 11:40:06</t>
  </si>
  <si>
    <t>11:40:06</t>
  </si>
  <si>
    <t>MPF-12764-20230526-11_40_07</t>
  </si>
  <si>
    <t>20230526 11:41:06</t>
  </si>
  <si>
    <t>11:41:06</t>
  </si>
  <si>
    <t>MPF-12765-20230526-11_41_07</t>
  </si>
  <si>
    <t>20230526 11:42:06</t>
  </si>
  <si>
    <t>11:42:06</t>
  </si>
  <si>
    <t>MPF-12766-20230526-11_42_07</t>
  </si>
  <si>
    <t>20230526 11:43:06</t>
  </si>
  <si>
    <t>11:43:06</t>
  </si>
  <si>
    <t>MPF-12767-20230526-11_43_07</t>
  </si>
  <si>
    <t>20230526 11:44:06</t>
  </si>
  <si>
    <t>11:44:06</t>
  </si>
  <si>
    <t>MPF-12768-20230526-11_44_07</t>
  </si>
  <si>
    <t>20230526 11:45:06</t>
  </si>
  <si>
    <t>11:45:06</t>
  </si>
  <si>
    <t>MPF-12769-20230526-11_45_07</t>
  </si>
  <si>
    <t>20230526 11:46:06</t>
  </si>
  <si>
    <t>11:46:06</t>
  </si>
  <si>
    <t>MPF-12770-20230526-11_46_07</t>
  </si>
  <si>
    <t>20230526 11:47:06</t>
  </si>
  <si>
    <t>11:47:06</t>
  </si>
  <si>
    <t>MPF-12771-20230526-11_47_08</t>
  </si>
  <si>
    <t>20230526 11:48:06</t>
  </si>
  <si>
    <t>11:48:06</t>
  </si>
  <si>
    <t>MPF-12772-20230526-11_48_07</t>
  </si>
  <si>
    <t>20230526 11:49:06</t>
  </si>
  <si>
    <t>11:49:06</t>
  </si>
  <si>
    <t>MPF-12773-20230526-11_49_07</t>
  </si>
  <si>
    <t>20230526 11:50:06</t>
  </si>
  <si>
    <t>11:50:06</t>
  </si>
  <si>
    <t>MPF-12774-20230526-11_50_07</t>
  </si>
  <si>
    <t>20230526 11:51:06</t>
  </si>
  <si>
    <t>11:51:06</t>
  </si>
  <si>
    <t>MPF-12775-20230526-11_51_07</t>
  </si>
  <si>
    <t>20230526 11:52:06</t>
  </si>
  <si>
    <t>11:52:06</t>
  </si>
  <si>
    <t>MPF-12776-20230526-11_52_07</t>
  </si>
  <si>
    <t>20230526 11:53:06</t>
  </si>
  <si>
    <t>11:53:06</t>
  </si>
  <si>
    <t>MPF-12777-20230526-11_53_07</t>
  </si>
  <si>
    <t>20230526 11:54:06</t>
  </si>
  <si>
    <t>11:54:06</t>
  </si>
  <si>
    <t>MPF-12778-20230526-11_54_07</t>
  </si>
  <si>
    <t>20230526 11:55:06</t>
  </si>
  <si>
    <t>11:55:06</t>
  </si>
  <si>
    <t>MPF-12779-20230526-11_55_07</t>
  </si>
  <si>
    <t>20230526 11:56:06</t>
  </si>
  <si>
    <t>11:56:06</t>
  </si>
  <si>
    <t>MPF-12780-20230526-11_56_07</t>
  </si>
  <si>
    <t>20230526 11:57:06</t>
  </si>
  <si>
    <t>11:57:06</t>
  </si>
  <si>
    <t>MPF-12781-20230526-11_57_07</t>
  </si>
  <si>
    <t>20230526 11:58:06</t>
  </si>
  <si>
    <t>11:58:06</t>
  </si>
  <si>
    <t>MPF-12782-20230526-11_58_07</t>
  </si>
  <si>
    <t>20230526 11:59:06</t>
  </si>
  <si>
    <t>11:59:06</t>
  </si>
  <si>
    <t>MPF-12783-20230526-11_59_07</t>
  </si>
  <si>
    <t>20230526 12:00:06</t>
  </si>
  <si>
    <t>12:00:06</t>
  </si>
  <si>
    <t>MPF-12784-20230526-12_00_07</t>
  </si>
  <si>
    <t>20230526 12:01:06</t>
  </si>
  <si>
    <t>12:01:06</t>
  </si>
  <si>
    <t>MPF-12785-20230526-12_01_07</t>
  </si>
  <si>
    <t>20230526 12:02:06</t>
  </si>
  <si>
    <t>12:02:06</t>
  </si>
  <si>
    <t>MPF-12786-20230526-12_02_07</t>
  </si>
  <si>
    <t>20230526 12:03:06</t>
  </si>
  <si>
    <t>12:03:06</t>
  </si>
  <si>
    <t>MPF-12787-20230526-12_03_07</t>
  </si>
  <si>
    <t>20230526 12:04:06</t>
  </si>
  <si>
    <t>12:04:06</t>
  </si>
  <si>
    <t>MPF-12788-20230526-12_04_07</t>
  </si>
  <si>
    <t>20230526 12:05:06</t>
  </si>
  <si>
    <t>12:05:06</t>
  </si>
  <si>
    <t>MPF-12789-20230526-12_05_07</t>
  </si>
  <si>
    <t>20230526 12:06:06</t>
  </si>
  <si>
    <t>12:06:06</t>
  </si>
  <si>
    <t>MPF-12790-20230526-12_06_07</t>
  </si>
  <si>
    <t>20230526 12:07:06</t>
  </si>
  <si>
    <t>12:07:06</t>
  </si>
  <si>
    <t>MPF-12791-20230526-12_07_08</t>
  </si>
  <si>
    <t>20230526 12:08:06</t>
  </si>
  <si>
    <t>12:08:06</t>
  </si>
  <si>
    <t>MPF-12792-20230526-12_08_07</t>
  </si>
  <si>
    <t>20230526 12:09:06</t>
  </si>
  <si>
    <t>12:09:06</t>
  </si>
  <si>
    <t>MPF-12793-20230526-12_09_07</t>
  </si>
  <si>
    <t>20230526 12:10:06</t>
  </si>
  <si>
    <t>12:10:06</t>
  </si>
  <si>
    <t>MPF-12794-20230526-12_10_08</t>
  </si>
  <si>
    <t>20230526 12:11:06</t>
  </si>
  <si>
    <t>12:11:06</t>
  </si>
  <si>
    <t>MPF-12795-20230526-12_11_08</t>
  </si>
  <si>
    <t>20230526 12:12:06</t>
  </si>
  <si>
    <t>12:12:06</t>
  </si>
  <si>
    <t>MPF-12796-20230526-12_12_07</t>
  </si>
  <si>
    <t>20230526 12:13:06</t>
  </si>
  <si>
    <t>12:13:06</t>
  </si>
  <si>
    <t>MPF-12797-20230526-12_13_07</t>
  </si>
  <si>
    <t>20230526 12:14:06</t>
  </si>
  <si>
    <t>12:14:06</t>
  </si>
  <si>
    <t>MPF-12798-20230526-12_14_08</t>
  </si>
  <si>
    <t>20230526 12:15:06</t>
  </si>
  <si>
    <t>12:15:06</t>
  </si>
  <si>
    <t>MPF-12799-20230526-12_15_08</t>
  </si>
  <si>
    <t>20230526 12:16:06</t>
  </si>
  <si>
    <t>12:16:06</t>
  </si>
  <si>
    <t>MPF-12800-20230526-12_16_08</t>
  </si>
  <si>
    <t>20230526 12:17:06</t>
  </si>
  <si>
    <t>12:17:06</t>
  </si>
  <si>
    <t>MPF-12801-20230526-12_17_08</t>
  </si>
  <si>
    <t>20230526 12:18:06</t>
  </si>
  <si>
    <t>12:18:06</t>
  </si>
  <si>
    <t>MPF-12802-20230526-12_18_08</t>
  </si>
  <si>
    <t>20230526 12:19:06</t>
  </si>
  <si>
    <t>12:19:06</t>
  </si>
  <si>
    <t>MPF-12803-20230526-12_19_08</t>
  </si>
  <si>
    <t>20230526 12:20:06</t>
  </si>
  <si>
    <t>12:20:06</t>
  </si>
  <si>
    <t>MPF-12804-20230526-12_20_08</t>
  </si>
  <si>
    <t>20230526 12:21:07</t>
  </si>
  <si>
    <t>12:21:07</t>
  </si>
  <si>
    <t>MPF-12805-20230526-12_21_08</t>
  </si>
  <si>
    <t>20230526 12:22:07</t>
  </si>
  <si>
    <t>12:22:07</t>
  </si>
  <si>
    <t>MPF-12806-20230526-12_22_08</t>
  </si>
  <si>
    <t>20230526 12:23:07</t>
  </si>
  <si>
    <t>12:23:07</t>
  </si>
  <si>
    <t>MPF-12807-20230526-12_23_08</t>
  </si>
  <si>
    <t>20230526 12:24:07</t>
  </si>
  <si>
    <t>12:24:07</t>
  </si>
  <si>
    <t>MPF-12808-20230526-12_24_08</t>
  </si>
  <si>
    <t>20230526 12:25:07</t>
  </si>
  <si>
    <t>12:25:07</t>
  </si>
  <si>
    <t>MPF-12809-20230526-12_25_08</t>
  </si>
  <si>
    <t>20230526 12:26:07</t>
  </si>
  <si>
    <t>12:26:07</t>
  </si>
  <si>
    <t>MPF-12810-20230526-12_26_08</t>
  </si>
  <si>
    <t>20230526 12:27:07</t>
  </si>
  <si>
    <t>12:27:07</t>
  </si>
  <si>
    <t>MPF-12811-20230526-12_27_08</t>
  </si>
  <si>
    <t>20230526 12:28:07</t>
  </si>
  <si>
    <t>12:28:07</t>
  </si>
  <si>
    <t>MPF-12812-20230526-12_28_08</t>
  </si>
  <si>
    <t>20230526 12:29:07</t>
  </si>
  <si>
    <t>12:29:07</t>
  </si>
  <si>
    <t>MPF-12813-20230526-12_29_08</t>
  </si>
  <si>
    <t>20230526 12:30:07</t>
  </si>
  <si>
    <t>12:30:07</t>
  </si>
  <si>
    <t>MPF-12814-20230526-12_30_08</t>
  </si>
  <si>
    <t>20230526 12:31:07</t>
  </si>
  <si>
    <t>12:31:07</t>
  </si>
  <si>
    <t>MPF-12815-20230526-12_31_08</t>
  </si>
  <si>
    <t>20230526 12:33:06</t>
  </si>
  <si>
    <t>12:33:06</t>
  </si>
  <si>
    <t>MPF-12816-20230526-12_33_08</t>
  </si>
  <si>
    <t>20230526 12:34:06</t>
  </si>
  <si>
    <t>12:34:06</t>
  </si>
  <si>
    <t>MPF-12817-20230526-12_34_08</t>
  </si>
  <si>
    <t>20230526 12:35:06</t>
  </si>
  <si>
    <t>12:35:06</t>
  </si>
  <si>
    <t>MPF-12818-20230526-12_35_08</t>
  </si>
  <si>
    <t>20230526 12:36:06</t>
  </si>
  <si>
    <t>12:36:06</t>
  </si>
  <si>
    <t>MPF-12819-20230526-12_36_08</t>
  </si>
  <si>
    <t>20230526 12:37:06</t>
  </si>
  <si>
    <t>12:37:06</t>
  </si>
  <si>
    <t>MPF-12820-20230526-12_37_08</t>
  </si>
  <si>
    <t>20230526 12:38:06</t>
  </si>
  <si>
    <t>12:38:06</t>
  </si>
  <si>
    <t>MPF-12821-20230526-12_38_08</t>
  </si>
  <si>
    <t>20230526 12:39:06</t>
  </si>
  <si>
    <t>12:39:06</t>
  </si>
  <si>
    <t>MPF-12822-20230526-12_39_08</t>
  </si>
  <si>
    <t>20230526 12:40:06</t>
  </si>
  <si>
    <t>12:40:06</t>
  </si>
  <si>
    <t>MPF-12823-20230526-12_40_08</t>
  </si>
  <si>
    <t>20230526 12:41:06</t>
  </si>
  <si>
    <t>12:41:06</t>
  </si>
  <si>
    <t>MPF-12824-20230526-12_41_08</t>
  </si>
  <si>
    <t>20230526 12:42:06</t>
  </si>
  <si>
    <t>12:42:06</t>
  </si>
  <si>
    <t>MPF-12825-20230526-12_42_08</t>
  </si>
  <si>
    <t>20230526 12:43:06</t>
  </si>
  <si>
    <t>12:43:06</t>
  </si>
  <si>
    <t>MPF-12826-20230526-12_43_08</t>
  </si>
  <si>
    <t>20230526 12:44:06</t>
  </si>
  <si>
    <t>12:44:06</t>
  </si>
  <si>
    <t>MPF-12827-20230526-12_44_08</t>
  </si>
  <si>
    <t>20230526 12:45:06</t>
  </si>
  <si>
    <t>12:45:06</t>
  </si>
  <si>
    <t>MPF-12828-20230526-12_45_08</t>
  </si>
  <si>
    <t>20230526 12:46:06</t>
  </si>
  <si>
    <t>12:46:06</t>
  </si>
  <si>
    <t>MPF-12829-20230526-12_46_08</t>
  </si>
  <si>
    <t>20230526 12:47:06</t>
  </si>
  <si>
    <t>12:47:06</t>
  </si>
  <si>
    <t>MPF-12830-20230526-12_47_08</t>
  </si>
  <si>
    <t>20230526 12:48:06</t>
  </si>
  <si>
    <t>12:48:06</t>
  </si>
  <si>
    <t>MPF-12831-20230526-12_48_08</t>
  </si>
  <si>
    <t>20230526 12:49:06</t>
  </si>
  <si>
    <t>12:49:06</t>
  </si>
  <si>
    <t>MPF-12832-20230526-12_49_08</t>
  </si>
  <si>
    <t>20230526 12:50:06</t>
  </si>
  <si>
    <t>12:50:06</t>
  </si>
  <si>
    <t>MPF-12833-20230526-12_50_08</t>
  </si>
  <si>
    <t>20230526 12:51:06</t>
  </si>
  <si>
    <t>12:51:06</t>
  </si>
  <si>
    <t>MPF-12834-20230526-12_51_08</t>
  </si>
  <si>
    <t>20230526 12:52:06</t>
  </si>
  <si>
    <t>12:52:06</t>
  </si>
  <si>
    <t>MPF-12835-20230526-12_52_08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</si>
</sst>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5"/>
  <sheetViews>
    <sheetView tabSelected="1" topLeftCell="AU69" workbookViewId="0">
      <selection activeCell="BM17" sqref="BM17:BM95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1685093586.2</v>
      </c>
      <c r="C17">
        <v>0</v>
      </c>
      <c r="D17" t="s">
        <v>249</v>
      </c>
      <c r="E17" t="s">
        <v>250</v>
      </c>
      <c r="F17">
        <v>1685093578.2</v>
      </c>
      <c r="G17">
        <f t="shared" ref="G17:G48" si="0">BU17*AH17*(BS17-BT17)/(100*BM17*(1000-AH17*BS17))</f>
        <v>4.2318392047100669E-3</v>
      </c>
      <c r="H17">
        <f t="shared" ref="H17:H48" si="1">BU17*AH17*(BR17-BQ17*(1000-AH17*BT17)/(1000-AH17*BS17))/(100*BM17)</f>
        <v>12.334036668985586</v>
      </c>
      <c r="I17">
        <f t="shared" ref="I17:I48" si="2">BQ17 - IF(AH17&gt;1, H17*BM17*100/(AJ17*CA17), 0)</f>
        <v>399.98167741935498</v>
      </c>
      <c r="J17">
        <f t="shared" ref="J17:J48" si="3">((P17-G17/2)*I17-H17)/(P17+G17/2)</f>
        <v>273.8223766933545</v>
      </c>
      <c r="K17">
        <f t="shared" ref="K17:K48" si="4">J17*(BV17+BW17)/1000</f>
        <v>26.310981375904802</v>
      </c>
      <c r="L17">
        <f t="shared" ref="L17:L48" si="5">(BQ17 - IF(AH17&gt;1, H17*BM17*100/(AJ17*CA17), 0))*(BV17+BW17)/1000</f>
        <v>38.433347166032469</v>
      </c>
      <c r="M17">
        <f t="shared" ref="M17:M48" si="6">2/((1/O17-1/N17)+SIGN(O17)*SQRT((1/O17-1/N17)*(1/O17-1/N17) + 4*BN17/((BN17+1)*(BN17+1))*(2*1/O17*1/N17-1/N17*1/N17)))</f>
        <v>0.17890035731293583</v>
      </c>
      <c r="N17">
        <f t="shared" ref="N17:N48" si="7">AE17+AD17*BM17+AC17*BM17*BM17</f>
        <v>3.3731279997349279</v>
      </c>
      <c r="O17">
        <f t="shared" ref="O17:O48" si="8">G17*(1000-(1000*0.61365*EXP(17.502*S17/(240.97+S17))/(BV17+BW17)+BS17)/2)/(1000*0.61365*EXP(17.502*S17/(240.97+S17))/(BV17+BW17)-BS17)</f>
        <v>0.17379139322007009</v>
      </c>
      <c r="P17">
        <f t="shared" ref="P17:P48" si="9">1/((BN17+1)/(M17/1.6)+1/(N17/1.37)) + BN17/((BN17+1)/(M17/1.6) + BN17/(N17/1.37))</f>
        <v>0.10906648813085235</v>
      </c>
      <c r="Q17">
        <f t="shared" ref="Q17:Q48" si="10">(BJ17*BL17)</f>
        <v>161.84581643216259</v>
      </c>
      <c r="R17">
        <f t="shared" ref="R17:R48" si="11">(BX17+(Q17+2*0.95*0.0000000567*(((BX17+$B$7)+273)^4-(BX17+273)^4)-44100*G17)/(1.84*29.3*N17+8*0.95*0.0000000567*(BX17+273)^3))</f>
        <v>27.882938793532361</v>
      </c>
      <c r="S17">
        <f t="shared" ref="S17:S48" si="12">($C$7*BY17+$D$7*BZ17+$E$7*R17)</f>
        <v>27.990006451612899</v>
      </c>
      <c r="T17">
        <f t="shared" ref="T17:T48" si="13">0.61365*EXP(17.502*S17/(240.97+S17))</f>
        <v>3.7926294073692546</v>
      </c>
      <c r="U17">
        <f t="shared" ref="U17:U48" si="14">(V17/W17*100)</f>
        <v>39.963939087736591</v>
      </c>
      <c r="V17">
        <f t="shared" ref="V17:V48" si="15">BS17*(BV17+BW17)/1000</f>
        <v>1.5175333589748383</v>
      </c>
      <c r="W17">
        <f t="shared" ref="W17:W48" si="16">0.61365*EXP(17.502*BX17/(240.97+BX17))</f>
        <v>3.7972567109644886</v>
      </c>
      <c r="X17">
        <f t="shared" ref="X17:X48" si="17">(T17-BS17*(BV17+BW17)/1000)</f>
        <v>2.275096048394416</v>
      </c>
      <c r="Y17">
        <f t="shared" ref="Y17:Y48" si="18">(-G17*44100)</f>
        <v>-186.62410892771396</v>
      </c>
      <c r="Z17">
        <f t="shared" ref="Z17:Z48" si="19">2*29.3*N17*0.92*(BX17-S17)</f>
        <v>3.8036415015031757</v>
      </c>
      <c r="AA17">
        <f t="shared" ref="AA17:AA48" si="20">2*0.95*0.0000000567*(((BX17+$B$7)+273)^4-(S17+273)^4)</f>
        <v>0.24579863200559479</v>
      </c>
      <c r="AB17">
        <f t="shared" ref="AB17:AB48" si="21">Q17+AA17+Y17+Z17</f>
        <v>-20.728852362042591</v>
      </c>
      <c r="AC17">
        <v>-3.9797212739647599E-2</v>
      </c>
      <c r="AD17">
        <v>4.4675857727574597E-2</v>
      </c>
      <c r="AE17">
        <v>3.3626085429297801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50575.491606999742</v>
      </c>
      <c r="AK17" t="s">
        <v>251</v>
      </c>
      <c r="AL17">
        <v>2.3074346153846199</v>
      </c>
      <c r="AM17">
        <v>1.5855999999999999</v>
      </c>
      <c r="AN17">
        <f t="shared" ref="AN17:AN48" si="25">AM17-AL17</f>
        <v>-0.72183461538462002</v>
      </c>
      <c r="AO17">
        <f t="shared" ref="AO17:AO48" si="26">AN17/AM17</f>
        <v>-0.45524382907708127</v>
      </c>
      <c r="AP17">
        <v>-0.47008060321599399</v>
      </c>
      <c r="AQ17" t="s">
        <v>252</v>
      </c>
      <c r="AR17">
        <v>2.3039461538461499</v>
      </c>
      <c r="AS17">
        <v>1.6019600000000001</v>
      </c>
      <c r="AT17">
        <f t="shared" ref="AT17:AT48" si="27">1-AR17/AS17</f>
        <v>-0.43820454558550148</v>
      </c>
      <c r="AU17">
        <v>0.5</v>
      </c>
      <c r="AV17">
        <f t="shared" ref="AV17:AV48" si="28">BJ17</f>
        <v>841.19183527720543</v>
      </c>
      <c r="AW17">
        <f t="shared" ref="AW17:AW48" si="29">H17</f>
        <v>12.334036668985586</v>
      </c>
      <c r="AX17">
        <f t="shared" ref="AX17:AX48" si="30">AT17*AU17*AV17</f>
        <v>-184.30704296394092</v>
      </c>
      <c r="AY17">
        <f t="shared" ref="AY17:AY48" si="31">BD17/AS17</f>
        <v>1</v>
      </c>
      <c r="AZ17">
        <f t="shared" ref="AZ17:AZ48" si="32">(AW17-AP17)/AV17</f>
        <v>1.5221399846305125E-2</v>
      </c>
      <c r="BA17">
        <f t="shared" ref="BA17:BA48" si="33">(AM17-AS17)/AS17</f>
        <v>-1.021248970011745E-2</v>
      </c>
      <c r="BB17" t="s">
        <v>253</v>
      </c>
      <c r="BC17">
        <v>0</v>
      </c>
      <c r="BD17">
        <f t="shared" ref="BD17:BD48" si="34">AS17-BC17</f>
        <v>1.6019600000000001</v>
      </c>
      <c r="BE17">
        <f t="shared" ref="BE17:BE48" si="35">(AS17-AR17)/(AS17-BC17)</f>
        <v>-0.43820454558550137</v>
      </c>
      <c r="BF17">
        <f t="shared" ref="BF17:BF48" si="36">(AM17-AS17)/(AM17-BC17)</f>
        <v>-1.0317860746720581E-2</v>
      </c>
      <c r="BG17">
        <f t="shared" ref="BG17:BG48" si="37">(AS17-AR17)/(AS17-AL17)</f>
        <v>0.99505515653944809</v>
      </c>
      <c r="BH17">
        <f t="shared" ref="BH17:BH48" si="38">(AM17-AS17)/(AM17-AL17)</f>
        <v>2.2664471405659789E-2</v>
      </c>
      <c r="BI17">
        <f t="shared" ref="BI17:BI48" si="39">$B$11*CB17+$C$11*CC17+$F$11*CD17</f>
        <v>999.98993548387102</v>
      </c>
      <c r="BJ17">
        <f t="shared" ref="BJ17:BJ48" si="40">BI17*BK17</f>
        <v>841.19183527720543</v>
      </c>
      <c r="BK17">
        <f t="shared" ref="BK17:BK48" si="41">($B$11*$D$9+$C$11*$D$9+$F$11*((CQ17+CI17)/MAX(CQ17+CI17+CR17, 0.1)*$I$9+CR17/MAX(CQ17+CI17+CR17, 0.1)*$J$9))/($B$11+$C$11+$F$11)</f>
        <v>0.84120030155120806</v>
      </c>
      <c r="BL17">
        <f t="shared" ref="BL17:BL48" si="42">($B$11*$K$9+$C$11*$K$9+$F$11*((CQ17+CI17)/MAX(CQ17+CI17+CR17, 0.1)*$P$9+CR17/MAX(CQ17+CI17+CR17, 0.1)*$Q$9))/($B$11+$C$11+$F$11)</f>
        <v>0.19240060310241611</v>
      </c>
      <c r="BM17">
        <v>0.7865142754256671</v>
      </c>
      <c r="BN17">
        <v>0.5</v>
      </c>
      <c r="BO17" t="s">
        <v>254</v>
      </c>
      <c r="BP17">
        <v>1685093578.2</v>
      </c>
      <c r="BQ17">
        <v>399.98167741935498</v>
      </c>
      <c r="BR17">
        <v>402.18809677419398</v>
      </c>
      <c r="BS17">
        <v>15.793200000000001</v>
      </c>
      <c r="BT17">
        <v>15.138038709677399</v>
      </c>
      <c r="BU17">
        <v>500.00448387096799</v>
      </c>
      <c r="BV17">
        <v>95.887851612903205</v>
      </c>
      <c r="BW17">
        <v>0.19991774193548401</v>
      </c>
      <c r="BX17">
        <v>28.0109225806452</v>
      </c>
      <c r="BY17">
        <v>27.990006451612899</v>
      </c>
      <c r="BZ17">
        <v>999.9</v>
      </c>
      <c r="CA17">
        <v>10008.870967741899</v>
      </c>
      <c r="CB17">
        <v>0</v>
      </c>
      <c r="CC17">
        <v>62.293029032258097</v>
      </c>
      <c r="CD17">
        <v>999.98993548387102</v>
      </c>
      <c r="CE17">
        <v>0.95999367741935504</v>
      </c>
      <c r="CF17">
        <v>4.0006461290322599E-2</v>
      </c>
      <c r="CG17">
        <v>0</v>
      </c>
      <c r="CH17">
        <v>2.3005677419354802</v>
      </c>
      <c r="CI17">
        <v>0</v>
      </c>
      <c r="CJ17">
        <v>556.58441935483904</v>
      </c>
      <c r="CK17">
        <v>8120.7658064516099</v>
      </c>
      <c r="CL17">
        <v>37.2398387096774</v>
      </c>
      <c r="CM17">
        <v>40.5</v>
      </c>
      <c r="CN17">
        <v>38.524000000000001</v>
      </c>
      <c r="CO17">
        <v>39.311999999999998</v>
      </c>
      <c r="CP17">
        <v>37.512</v>
      </c>
      <c r="CQ17">
        <v>959.98096774193596</v>
      </c>
      <c r="CR17">
        <v>40.009677419354801</v>
      </c>
      <c r="CS17">
        <v>0</v>
      </c>
      <c r="CT17">
        <v>726.40000009536698</v>
      </c>
      <c r="CU17">
        <v>2.3039461538461499</v>
      </c>
      <c r="CV17">
        <v>0.79313503467220103</v>
      </c>
      <c r="CW17">
        <v>-7.6508034298541103</v>
      </c>
      <c r="CX17">
        <v>556.53092307692305</v>
      </c>
      <c r="CY17">
        <v>15</v>
      </c>
      <c r="CZ17">
        <v>1685093501.7</v>
      </c>
      <c r="DA17" t="s">
        <v>255</v>
      </c>
      <c r="DB17">
        <v>2</v>
      </c>
      <c r="DC17">
        <v>-3.7629999999999999</v>
      </c>
      <c r="DD17">
        <v>0.35799999999999998</v>
      </c>
      <c r="DE17">
        <v>402</v>
      </c>
      <c r="DF17">
        <v>15</v>
      </c>
      <c r="DG17">
        <v>1.46</v>
      </c>
      <c r="DH17">
        <v>0.33</v>
      </c>
      <c r="DI17">
        <v>-2.1879892307692299</v>
      </c>
      <c r="DJ17">
        <v>-0.10832927516430201</v>
      </c>
      <c r="DK17">
        <v>0.114755636544089</v>
      </c>
      <c r="DL17">
        <v>1</v>
      </c>
      <c r="DM17">
        <v>2.2993000000000001</v>
      </c>
      <c r="DN17">
        <v>0.14811713769476301</v>
      </c>
      <c r="DO17">
        <v>0.161848839899284</v>
      </c>
      <c r="DP17">
        <v>1</v>
      </c>
      <c r="DQ17">
        <v>0.65886588461538498</v>
      </c>
      <c r="DR17">
        <v>-3.8671339537267098E-2</v>
      </c>
      <c r="DS17">
        <v>5.54325117269726E-3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-3.7629999999999999</v>
      </c>
      <c r="EA17">
        <v>0.35799999999999998</v>
      </c>
      <c r="EB17">
        <v>2</v>
      </c>
      <c r="EC17">
        <v>515.87900000000002</v>
      </c>
      <c r="ED17">
        <v>422.661</v>
      </c>
      <c r="EE17">
        <v>26.996400000000001</v>
      </c>
      <c r="EF17">
        <v>30.235900000000001</v>
      </c>
      <c r="EG17">
        <v>30</v>
      </c>
      <c r="EH17">
        <v>30.383600000000001</v>
      </c>
      <c r="EI17">
        <v>30.413399999999999</v>
      </c>
      <c r="EJ17">
        <v>20.026399999999999</v>
      </c>
      <c r="EK17">
        <v>32.0946</v>
      </c>
      <c r="EL17">
        <v>0</v>
      </c>
      <c r="EM17">
        <v>26.9969</v>
      </c>
      <c r="EN17">
        <v>402.15499999999997</v>
      </c>
      <c r="EO17">
        <v>15.1043</v>
      </c>
      <c r="EP17">
        <v>100.37</v>
      </c>
      <c r="EQ17">
        <v>90.141599999999997</v>
      </c>
    </row>
    <row r="18" spans="1:147" x14ac:dyDescent="0.3">
      <c r="A18">
        <v>2</v>
      </c>
      <c r="B18">
        <v>1685093646.2</v>
      </c>
      <c r="C18">
        <v>60</v>
      </c>
      <c r="D18" t="s">
        <v>257</v>
      </c>
      <c r="E18" t="s">
        <v>258</v>
      </c>
      <c r="F18">
        <v>1685093638.2</v>
      </c>
      <c r="G18">
        <f t="shared" si="0"/>
        <v>3.7523146416800542E-3</v>
      </c>
      <c r="H18">
        <f t="shared" si="1"/>
        <v>13.345973774014722</v>
      </c>
      <c r="I18">
        <f t="shared" si="2"/>
        <v>399.97396774193498</v>
      </c>
      <c r="J18">
        <f t="shared" si="3"/>
        <v>249.40366854571758</v>
      </c>
      <c r="K18">
        <f t="shared" si="4"/>
        <v>23.964005065732348</v>
      </c>
      <c r="L18">
        <f t="shared" si="5"/>
        <v>38.431584607472594</v>
      </c>
      <c r="M18">
        <f t="shared" si="6"/>
        <v>0.15821539376036647</v>
      </c>
      <c r="N18">
        <f t="shared" si="7"/>
        <v>3.3691170214460842</v>
      </c>
      <c r="O18">
        <f t="shared" si="8"/>
        <v>0.15420065269850419</v>
      </c>
      <c r="P18">
        <f t="shared" si="9"/>
        <v>9.672763126641562E-2</v>
      </c>
      <c r="Q18">
        <f t="shared" si="10"/>
        <v>161.84292496646779</v>
      </c>
      <c r="R18">
        <f t="shared" si="11"/>
        <v>28.015727673000207</v>
      </c>
      <c r="S18">
        <f t="shared" si="12"/>
        <v>28.003067741935499</v>
      </c>
      <c r="T18">
        <f t="shared" si="13"/>
        <v>3.7955183971277746</v>
      </c>
      <c r="U18">
        <f t="shared" si="14"/>
        <v>40.028646820452913</v>
      </c>
      <c r="V18">
        <f t="shared" si="15"/>
        <v>1.5220824782736337</v>
      </c>
      <c r="W18">
        <f t="shared" si="16"/>
        <v>3.8024829695115132</v>
      </c>
      <c r="X18">
        <f t="shared" si="17"/>
        <v>2.2734359188541409</v>
      </c>
      <c r="Y18">
        <f t="shared" si="18"/>
        <v>-165.4770756980904</v>
      </c>
      <c r="Z18">
        <f t="shared" si="19"/>
        <v>5.7127400302759748</v>
      </c>
      <c r="AA18">
        <f t="shared" si="20"/>
        <v>0.36967527672915451</v>
      </c>
      <c r="AB18">
        <f t="shared" si="21"/>
        <v>2.4482645753825318</v>
      </c>
      <c r="AC18">
        <v>-3.9737754900349601E-2</v>
      </c>
      <c r="AD18">
        <v>4.4609111094169901E-2</v>
      </c>
      <c r="AE18">
        <v>3.3586132809217801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50499.003973458493</v>
      </c>
      <c r="AK18" t="s">
        <v>251</v>
      </c>
      <c r="AL18">
        <v>2.3074346153846199</v>
      </c>
      <c r="AM18">
        <v>1.5855999999999999</v>
      </c>
      <c r="AN18">
        <f t="shared" si="25"/>
        <v>-0.72183461538462002</v>
      </c>
      <c r="AO18">
        <f t="shared" si="26"/>
        <v>-0.45524382907708127</v>
      </c>
      <c r="AP18">
        <v>-0.47008060321599399</v>
      </c>
      <c r="AQ18" t="s">
        <v>259</v>
      </c>
      <c r="AR18">
        <v>2.3210653846153799</v>
      </c>
      <c r="AS18">
        <v>1.4208000000000001</v>
      </c>
      <c r="AT18">
        <f t="shared" si="27"/>
        <v>-0.63363273128897801</v>
      </c>
      <c r="AU18">
        <v>0.5</v>
      </c>
      <c r="AV18">
        <f t="shared" si="28"/>
        <v>841.17909166453978</v>
      </c>
      <c r="AW18">
        <f t="shared" si="29"/>
        <v>13.345973774014722</v>
      </c>
      <c r="AX18">
        <f t="shared" si="30"/>
        <v>-266.49930267729195</v>
      </c>
      <c r="AY18">
        <f t="shared" si="31"/>
        <v>1</v>
      </c>
      <c r="AZ18">
        <f t="shared" si="32"/>
        <v>1.6424628850309708E-2</v>
      </c>
      <c r="BA18">
        <f t="shared" si="33"/>
        <v>0.11599099099099087</v>
      </c>
      <c r="BB18" t="s">
        <v>253</v>
      </c>
      <c r="BC18">
        <v>0</v>
      </c>
      <c r="BD18">
        <f t="shared" si="34"/>
        <v>1.4208000000000001</v>
      </c>
      <c r="BE18">
        <f t="shared" si="35"/>
        <v>-0.6336327312889779</v>
      </c>
      <c r="BF18">
        <f t="shared" si="36"/>
        <v>0.10393541876892018</v>
      </c>
      <c r="BG18">
        <f t="shared" si="37"/>
        <v>1.0153736037306045</v>
      </c>
      <c r="BH18">
        <f t="shared" si="38"/>
        <v>-0.22830714472204736</v>
      </c>
      <c r="BI18">
        <f t="shared" si="39"/>
        <v>999.97509677419396</v>
      </c>
      <c r="BJ18">
        <f t="shared" si="40"/>
        <v>841.17909166453978</v>
      </c>
      <c r="BK18">
        <f t="shared" si="41"/>
        <v>0.84120004025909045</v>
      </c>
      <c r="BL18">
        <f t="shared" si="42"/>
        <v>0.19240008051818097</v>
      </c>
      <c r="BM18">
        <v>0.7865142754256671</v>
      </c>
      <c r="BN18">
        <v>0.5</v>
      </c>
      <c r="BO18" t="s">
        <v>254</v>
      </c>
      <c r="BP18">
        <v>1685093638.2</v>
      </c>
      <c r="BQ18">
        <v>399.97396774193498</v>
      </c>
      <c r="BR18">
        <v>402.30932258064502</v>
      </c>
      <c r="BS18">
        <v>15.840964516129</v>
      </c>
      <c r="BT18">
        <v>15.2600870967742</v>
      </c>
      <c r="BU18">
        <v>500.01916129032298</v>
      </c>
      <c r="BV18">
        <v>95.885203225806507</v>
      </c>
      <c r="BW18">
        <v>0.200011580645161</v>
      </c>
      <c r="BX18">
        <v>28.0345193548387</v>
      </c>
      <c r="BY18">
        <v>28.003067741935499</v>
      </c>
      <c r="BZ18">
        <v>999.9</v>
      </c>
      <c r="CA18">
        <v>9994.1935483871002</v>
      </c>
      <c r="CB18">
        <v>0</v>
      </c>
      <c r="CC18">
        <v>75.496145161290301</v>
      </c>
      <c r="CD18">
        <v>999.97509677419396</v>
      </c>
      <c r="CE18">
        <v>0.95999580645161298</v>
      </c>
      <c r="CF18">
        <v>4.0004196774193597E-2</v>
      </c>
      <c r="CG18">
        <v>0</v>
      </c>
      <c r="CH18">
        <v>2.33899677419355</v>
      </c>
      <c r="CI18">
        <v>0</v>
      </c>
      <c r="CJ18">
        <v>552.46145161290303</v>
      </c>
      <c r="CK18">
        <v>8120.6551612903204</v>
      </c>
      <c r="CL18">
        <v>37.524000000000001</v>
      </c>
      <c r="CM18">
        <v>40.652999999999999</v>
      </c>
      <c r="CN18">
        <v>38.762</v>
      </c>
      <c r="CO18">
        <v>39.436999999999998</v>
      </c>
      <c r="CP18">
        <v>37.758000000000003</v>
      </c>
      <c r="CQ18">
        <v>959.97419354838701</v>
      </c>
      <c r="CR18">
        <v>40.000322580645197</v>
      </c>
      <c r="CS18">
        <v>0</v>
      </c>
      <c r="CT18">
        <v>59.199999809265101</v>
      </c>
      <c r="CU18">
        <v>2.3210653846153799</v>
      </c>
      <c r="CV18">
        <v>-0.68516581569444801</v>
      </c>
      <c r="CW18">
        <v>1.1496410293756101</v>
      </c>
      <c r="CX18">
        <v>552.496115384615</v>
      </c>
      <c r="CY18">
        <v>15</v>
      </c>
      <c r="CZ18">
        <v>1685093501.7</v>
      </c>
      <c r="DA18" t="s">
        <v>255</v>
      </c>
      <c r="DB18">
        <v>2</v>
      </c>
      <c r="DC18">
        <v>-3.7629999999999999</v>
      </c>
      <c r="DD18">
        <v>0.35799999999999998</v>
      </c>
      <c r="DE18">
        <v>402</v>
      </c>
      <c r="DF18">
        <v>15</v>
      </c>
      <c r="DG18">
        <v>1.46</v>
      </c>
      <c r="DH18">
        <v>0.33</v>
      </c>
      <c r="DI18">
        <v>-2.1030725000000001</v>
      </c>
      <c r="DJ18">
        <v>-2.1507661060360901</v>
      </c>
      <c r="DK18">
        <v>0.37969903356208401</v>
      </c>
      <c r="DL18">
        <v>0</v>
      </c>
      <c r="DM18">
        <v>2.30466279069767</v>
      </c>
      <c r="DN18">
        <v>0.13441128469758401</v>
      </c>
      <c r="DO18">
        <v>0.17797439327605399</v>
      </c>
      <c r="DP18">
        <v>1</v>
      </c>
      <c r="DQ18">
        <v>0.58176694230769199</v>
      </c>
      <c r="DR18">
        <v>-1.4714927004182201E-2</v>
      </c>
      <c r="DS18">
        <v>9.2993735757048498E-3</v>
      </c>
      <c r="DT18">
        <v>1</v>
      </c>
      <c r="DU18">
        <v>2</v>
      </c>
      <c r="DV18">
        <v>3</v>
      </c>
      <c r="DW18" t="s">
        <v>260</v>
      </c>
      <c r="DX18">
        <v>100</v>
      </c>
      <c r="DY18">
        <v>100</v>
      </c>
      <c r="DZ18">
        <v>-3.7629999999999999</v>
      </c>
      <c r="EA18">
        <v>0.35799999999999998</v>
      </c>
      <c r="EB18">
        <v>2</v>
      </c>
      <c r="EC18">
        <v>515.60299999999995</v>
      </c>
      <c r="ED18">
        <v>423.01799999999997</v>
      </c>
      <c r="EE18">
        <v>26.6937</v>
      </c>
      <c r="EF18">
        <v>30.222799999999999</v>
      </c>
      <c r="EG18">
        <v>30.0001</v>
      </c>
      <c r="EH18">
        <v>30.381</v>
      </c>
      <c r="EI18">
        <v>30.410799999999998</v>
      </c>
      <c r="EJ18">
        <v>20.023599999999998</v>
      </c>
      <c r="EK18">
        <v>31.235399999999998</v>
      </c>
      <c r="EL18">
        <v>0</v>
      </c>
      <c r="EM18">
        <v>26.848099999999999</v>
      </c>
      <c r="EN18">
        <v>402.11599999999999</v>
      </c>
      <c r="EO18">
        <v>15.286199999999999</v>
      </c>
      <c r="EP18">
        <v>100.372</v>
      </c>
      <c r="EQ18">
        <v>90.147599999999997</v>
      </c>
    </row>
    <row r="19" spans="1:147" x14ac:dyDescent="0.3">
      <c r="A19">
        <v>3</v>
      </c>
      <c r="B19">
        <v>1685093706.2</v>
      </c>
      <c r="C19">
        <v>120</v>
      </c>
      <c r="D19" t="s">
        <v>261</v>
      </c>
      <c r="E19" t="s">
        <v>262</v>
      </c>
      <c r="F19">
        <v>1685093698.2</v>
      </c>
      <c r="G19">
        <f t="shared" si="0"/>
        <v>3.7995051202990007E-3</v>
      </c>
      <c r="H19">
        <f t="shared" si="1"/>
        <v>12.669365904913354</v>
      </c>
      <c r="I19">
        <f t="shared" si="2"/>
        <v>400.00780645161302</v>
      </c>
      <c r="J19">
        <f t="shared" si="3"/>
        <v>258.2746879966906</v>
      </c>
      <c r="K19">
        <f t="shared" si="4"/>
        <v>24.817288518682421</v>
      </c>
      <c r="L19">
        <f t="shared" si="5"/>
        <v>38.436244834655092</v>
      </c>
      <c r="M19">
        <f t="shared" si="6"/>
        <v>0.16070073861938783</v>
      </c>
      <c r="N19">
        <f t="shared" si="7"/>
        <v>3.3673111817539341</v>
      </c>
      <c r="O19">
        <f t="shared" si="8"/>
        <v>0.15655849363313654</v>
      </c>
      <c r="P19">
        <f t="shared" si="9"/>
        <v>9.8212329699570472E-2</v>
      </c>
      <c r="Q19">
        <f t="shared" si="10"/>
        <v>161.84787833363967</v>
      </c>
      <c r="R19">
        <f t="shared" si="11"/>
        <v>27.976992966562563</v>
      </c>
      <c r="S19">
        <f t="shared" si="12"/>
        <v>27.9823387096774</v>
      </c>
      <c r="T19">
        <f t="shared" si="13"/>
        <v>3.7909342951684826</v>
      </c>
      <c r="U19">
        <f t="shared" si="14"/>
        <v>40.130063980238667</v>
      </c>
      <c r="V19">
        <f t="shared" si="15"/>
        <v>1.5234518961719097</v>
      </c>
      <c r="W19">
        <f t="shared" si="16"/>
        <v>3.7962857395944005</v>
      </c>
      <c r="X19">
        <f t="shared" si="17"/>
        <v>2.2674823989965729</v>
      </c>
      <c r="Y19">
        <f t="shared" si="18"/>
        <v>-167.55817580518593</v>
      </c>
      <c r="Z19">
        <f t="shared" si="19"/>
        <v>4.3926456184316409</v>
      </c>
      <c r="AA19">
        <f t="shared" si="20"/>
        <v>0.28433448200866529</v>
      </c>
      <c r="AB19">
        <f t="shared" si="21"/>
        <v>-1.0333173711059542</v>
      </c>
      <c r="AC19">
        <v>-3.9710995021100502E-2</v>
      </c>
      <c r="AD19">
        <v>4.4579070785418597E-2</v>
      </c>
      <c r="AE19">
        <v>3.3568145145740802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50471.14621054085</v>
      </c>
      <c r="AK19" t="s">
        <v>251</v>
      </c>
      <c r="AL19">
        <v>2.3074346153846199</v>
      </c>
      <c r="AM19">
        <v>1.5855999999999999</v>
      </c>
      <c r="AN19">
        <f t="shared" si="25"/>
        <v>-0.72183461538462002</v>
      </c>
      <c r="AO19">
        <f t="shared" si="26"/>
        <v>-0.45524382907708127</v>
      </c>
      <c r="AP19">
        <v>-0.47008060321599399</v>
      </c>
      <c r="AQ19" t="s">
        <v>263</v>
      </c>
      <c r="AR19">
        <v>2.2890038461538502</v>
      </c>
      <c r="AS19">
        <v>1.4483999999999999</v>
      </c>
      <c r="AT19">
        <f t="shared" si="27"/>
        <v>-0.58036719563231864</v>
      </c>
      <c r="AU19">
        <v>0.5</v>
      </c>
      <c r="AV19">
        <f t="shared" si="28"/>
        <v>841.20525654194012</v>
      </c>
      <c r="AW19">
        <f t="shared" si="29"/>
        <v>12.669365904913354</v>
      </c>
      <c r="AX19">
        <f t="shared" si="30"/>
        <v>-244.10396784520549</v>
      </c>
      <c r="AY19">
        <f t="shared" si="31"/>
        <v>1</v>
      </c>
      <c r="AZ19">
        <f t="shared" si="32"/>
        <v>1.5619786497939284E-2</v>
      </c>
      <c r="BA19">
        <f t="shared" si="33"/>
        <v>9.4725214029273683E-2</v>
      </c>
      <c r="BB19" t="s">
        <v>253</v>
      </c>
      <c r="BC19">
        <v>0</v>
      </c>
      <c r="BD19">
        <f t="shared" si="34"/>
        <v>1.4483999999999999</v>
      </c>
      <c r="BE19">
        <f t="shared" si="35"/>
        <v>-0.58036719563231864</v>
      </c>
      <c r="BF19">
        <f t="shared" si="36"/>
        <v>8.6528758829465188E-2</v>
      </c>
      <c r="BG19">
        <f t="shared" si="37"/>
        <v>0.97854478864915406</v>
      </c>
      <c r="BH19">
        <f t="shared" si="38"/>
        <v>-0.1900712394166561</v>
      </c>
      <c r="BI19">
        <f t="shared" si="39"/>
        <v>1000.00625806452</v>
      </c>
      <c r="BJ19">
        <f t="shared" si="40"/>
        <v>841.20525654194012</v>
      </c>
      <c r="BK19">
        <f t="shared" si="41"/>
        <v>0.84119999225811437</v>
      </c>
      <c r="BL19">
        <f t="shared" si="42"/>
        <v>0.19239998451622894</v>
      </c>
      <c r="BM19">
        <v>0.78651427542566699</v>
      </c>
      <c r="BN19">
        <v>0.5</v>
      </c>
      <c r="BO19" t="s">
        <v>254</v>
      </c>
      <c r="BP19">
        <v>1685093698.2</v>
      </c>
      <c r="BQ19">
        <v>400.00780645161302</v>
      </c>
      <c r="BR19">
        <v>402.23980645161299</v>
      </c>
      <c r="BS19">
        <v>15.854635483871</v>
      </c>
      <c r="BT19">
        <v>15.2664387096774</v>
      </c>
      <c r="BU19">
        <v>500.00029032258101</v>
      </c>
      <c r="BV19">
        <v>95.888722580645194</v>
      </c>
      <c r="BW19">
        <v>0.20001422580645201</v>
      </c>
      <c r="BX19">
        <v>28.006535483871001</v>
      </c>
      <c r="BY19">
        <v>27.9823387096774</v>
      </c>
      <c r="BZ19">
        <v>999.9</v>
      </c>
      <c r="CA19">
        <v>9987.0967741935492</v>
      </c>
      <c r="CB19">
        <v>0</v>
      </c>
      <c r="CC19">
        <v>75.509961290322593</v>
      </c>
      <c r="CD19">
        <v>1000.00625806452</v>
      </c>
      <c r="CE19">
        <v>0.95999900000000005</v>
      </c>
      <c r="CF19">
        <v>4.0000800000000003E-2</v>
      </c>
      <c r="CG19">
        <v>0</v>
      </c>
      <c r="CH19">
        <v>2.3027225806451601</v>
      </c>
      <c r="CI19">
        <v>0</v>
      </c>
      <c r="CJ19">
        <v>553.50093548387099</v>
      </c>
      <c r="CK19">
        <v>8120.9041935483901</v>
      </c>
      <c r="CL19">
        <v>37.783999999999999</v>
      </c>
      <c r="CM19">
        <v>40.811999999999998</v>
      </c>
      <c r="CN19">
        <v>38.987806451612897</v>
      </c>
      <c r="CO19">
        <v>39.561999999999998</v>
      </c>
      <c r="CP19">
        <v>37.983741935483899</v>
      </c>
      <c r="CQ19">
        <v>960.00645161290299</v>
      </c>
      <c r="CR19">
        <v>40</v>
      </c>
      <c r="CS19">
        <v>0</v>
      </c>
      <c r="CT19">
        <v>59.599999904632597</v>
      </c>
      <c r="CU19">
        <v>2.2890038461538502</v>
      </c>
      <c r="CV19">
        <v>-0.50145981917568405</v>
      </c>
      <c r="CW19">
        <v>2.1985299028668699</v>
      </c>
      <c r="CX19">
        <v>553.58657692307702</v>
      </c>
      <c r="CY19">
        <v>15</v>
      </c>
      <c r="CZ19">
        <v>1685093501.7</v>
      </c>
      <c r="DA19" t="s">
        <v>255</v>
      </c>
      <c r="DB19">
        <v>2</v>
      </c>
      <c r="DC19">
        <v>-3.7629999999999999</v>
      </c>
      <c r="DD19">
        <v>0.35799999999999998</v>
      </c>
      <c r="DE19">
        <v>402</v>
      </c>
      <c r="DF19">
        <v>15</v>
      </c>
      <c r="DG19">
        <v>1.46</v>
      </c>
      <c r="DH19">
        <v>0.33</v>
      </c>
      <c r="DI19">
        <v>-2.2623288461538502</v>
      </c>
      <c r="DJ19">
        <v>0.21031728848287701</v>
      </c>
      <c r="DK19">
        <v>0.103123720442483</v>
      </c>
      <c r="DL19">
        <v>1</v>
      </c>
      <c r="DM19">
        <v>2.2518976744186001</v>
      </c>
      <c r="DN19">
        <v>-0.116000302641315</v>
      </c>
      <c r="DO19">
        <v>0.223731308418569</v>
      </c>
      <c r="DP19">
        <v>1</v>
      </c>
      <c r="DQ19">
        <v>0.58890313461538502</v>
      </c>
      <c r="DR19">
        <v>-6.3939673866642696E-3</v>
      </c>
      <c r="DS19">
        <v>2.6032463980195501E-3</v>
      </c>
      <c r="DT19">
        <v>1</v>
      </c>
      <c r="DU19">
        <v>3</v>
      </c>
      <c r="DV19">
        <v>3</v>
      </c>
      <c r="DW19" t="s">
        <v>256</v>
      </c>
      <c r="DX19">
        <v>100</v>
      </c>
      <c r="DY19">
        <v>100</v>
      </c>
      <c r="DZ19">
        <v>-3.7629999999999999</v>
      </c>
      <c r="EA19">
        <v>0.35799999999999998</v>
      </c>
      <c r="EB19">
        <v>2</v>
      </c>
      <c r="EC19">
        <v>515.81500000000005</v>
      </c>
      <c r="ED19">
        <v>422.99900000000002</v>
      </c>
      <c r="EE19">
        <v>26.665600000000001</v>
      </c>
      <c r="EF19">
        <v>30.209700000000002</v>
      </c>
      <c r="EG19">
        <v>30.0001</v>
      </c>
      <c r="EH19">
        <v>30.375800000000002</v>
      </c>
      <c r="EI19">
        <v>30.408200000000001</v>
      </c>
      <c r="EJ19">
        <v>20.028600000000001</v>
      </c>
      <c r="EK19">
        <v>31.235399999999998</v>
      </c>
      <c r="EL19">
        <v>0</v>
      </c>
      <c r="EM19">
        <v>26.6768</v>
      </c>
      <c r="EN19">
        <v>402.21600000000001</v>
      </c>
      <c r="EO19">
        <v>15.258800000000001</v>
      </c>
      <c r="EP19">
        <v>100.375</v>
      </c>
      <c r="EQ19">
        <v>90.153000000000006</v>
      </c>
    </row>
    <row r="20" spans="1:147" x14ac:dyDescent="0.3">
      <c r="A20">
        <v>4</v>
      </c>
      <c r="B20">
        <v>1685093766.2</v>
      </c>
      <c r="C20">
        <v>180</v>
      </c>
      <c r="D20" t="s">
        <v>264</v>
      </c>
      <c r="E20" t="s">
        <v>265</v>
      </c>
      <c r="F20">
        <v>1685093758.2</v>
      </c>
      <c r="G20">
        <f t="shared" si="0"/>
        <v>3.8439142447971304E-3</v>
      </c>
      <c r="H20">
        <f t="shared" si="1"/>
        <v>12.836553881336879</v>
      </c>
      <c r="I20">
        <f t="shared" si="2"/>
        <v>400.01422580645198</v>
      </c>
      <c r="J20">
        <f t="shared" si="3"/>
        <v>258.19638079901614</v>
      </c>
      <c r="K20">
        <f t="shared" si="4"/>
        <v>24.809006547451578</v>
      </c>
      <c r="L20">
        <f t="shared" si="5"/>
        <v>38.435688046421504</v>
      </c>
      <c r="M20">
        <f t="shared" si="6"/>
        <v>0.16274173249436596</v>
      </c>
      <c r="N20">
        <f t="shared" si="7"/>
        <v>3.3716878403814641</v>
      </c>
      <c r="O20">
        <f t="shared" si="8"/>
        <v>0.15850045641479391</v>
      </c>
      <c r="P20">
        <f t="shared" si="9"/>
        <v>9.9434640570100041E-2</v>
      </c>
      <c r="Q20">
        <f t="shared" si="10"/>
        <v>161.84657461210733</v>
      </c>
      <c r="R20">
        <f t="shared" si="11"/>
        <v>27.971970363747189</v>
      </c>
      <c r="S20">
        <f t="shared" si="12"/>
        <v>27.9713580645161</v>
      </c>
      <c r="T20">
        <f t="shared" si="13"/>
        <v>3.788507948600861</v>
      </c>
      <c r="U20">
        <f t="shared" si="14"/>
        <v>40.097388291463815</v>
      </c>
      <c r="V20">
        <f t="shared" si="15"/>
        <v>1.5226611796533254</v>
      </c>
      <c r="W20">
        <f t="shared" si="16"/>
        <v>3.7974073737303211</v>
      </c>
      <c r="X20">
        <f t="shared" si="17"/>
        <v>2.2658467689475357</v>
      </c>
      <c r="Y20">
        <f t="shared" si="18"/>
        <v>-169.51661819555346</v>
      </c>
      <c r="Z20">
        <f t="shared" si="19"/>
        <v>7.3155414490355772</v>
      </c>
      <c r="AA20">
        <f t="shared" si="20"/>
        <v>0.47290394337862895</v>
      </c>
      <c r="AB20">
        <f t="shared" si="21"/>
        <v>0.11840180896808672</v>
      </c>
      <c r="AC20">
        <v>-3.9775860797749703E-2</v>
      </c>
      <c r="AD20">
        <v>4.4651888302261397E-2</v>
      </c>
      <c r="AE20">
        <v>3.3611740274597701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50549.312252813601</v>
      </c>
      <c r="AK20" t="s">
        <v>251</v>
      </c>
      <c r="AL20">
        <v>2.3074346153846199</v>
      </c>
      <c r="AM20">
        <v>1.5855999999999999</v>
      </c>
      <c r="AN20">
        <f t="shared" si="25"/>
        <v>-0.72183461538462002</v>
      </c>
      <c r="AO20">
        <f t="shared" si="26"/>
        <v>-0.45524382907708127</v>
      </c>
      <c r="AP20">
        <v>-0.47008060321599399</v>
      </c>
      <c r="AQ20" t="s">
        <v>266</v>
      </c>
      <c r="AR20">
        <v>2.3341230769230799</v>
      </c>
      <c r="AS20">
        <v>1.3420000000000001</v>
      </c>
      <c r="AT20">
        <f t="shared" si="27"/>
        <v>-0.73928694256563321</v>
      </c>
      <c r="AU20">
        <v>0.5</v>
      </c>
      <c r="AV20">
        <f t="shared" si="28"/>
        <v>841.19822996127277</v>
      </c>
      <c r="AW20">
        <f t="shared" si="29"/>
        <v>12.836553881336879</v>
      </c>
      <c r="AX20">
        <f t="shared" si="30"/>
        <v>-310.9434337598459</v>
      </c>
      <c r="AY20">
        <f t="shared" si="31"/>
        <v>1</v>
      </c>
      <c r="AZ20">
        <f t="shared" si="32"/>
        <v>1.5818666766768501E-2</v>
      </c>
      <c r="BA20">
        <f t="shared" si="33"/>
        <v>0.18152011922503711</v>
      </c>
      <c r="BB20" t="s">
        <v>253</v>
      </c>
      <c r="BC20">
        <v>0</v>
      </c>
      <c r="BD20">
        <f t="shared" si="34"/>
        <v>1.3420000000000001</v>
      </c>
      <c r="BE20">
        <f t="shared" si="35"/>
        <v>-0.73928694256563321</v>
      </c>
      <c r="BF20">
        <f t="shared" si="36"/>
        <v>0.153632694248234</v>
      </c>
      <c r="BG20">
        <f t="shared" si="37"/>
        <v>1.0276439865664311</v>
      </c>
      <c r="BH20">
        <f t="shared" si="38"/>
        <v>-0.33747342508671574</v>
      </c>
      <c r="BI20">
        <f t="shared" si="39"/>
        <v>999.99787096774196</v>
      </c>
      <c r="BJ20">
        <f t="shared" si="40"/>
        <v>841.19822996127277</v>
      </c>
      <c r="BK20">
        <f t="shared" si="41"/>
        <v>0.84120002090325274</v>
      </c>
      <c r="BL20">
        <f t="shared" si="42"/>
        <v>0.19240004180650552</v>
      </c>
      <c r="BM20">
        <v>0.78651427542566699</v>
      </c>
      <c r="BN20">
        <v>0.5</v>
      </c>
      <c r="BO20" t="s">
        <v>254</v>
      </c>
      <c r="BP20">
        <v>1685093758.2</v>
      </c>
      <c r="BQ20">
        <v>400.01422580645198</v>
      </c>
      <c r="BR20">
        <v>402.27529032258099</v>
      </c>
      <c r="BS20">
        <v>15.846890322580601</v>
      </c>
      <c r="BT20">
        <v>15.2518225806452</v>
      </c>
      <c r="BU20">
        <v>500.00754838709702</v>
      </c>
      <c r="BV20">
        <v>95.885851612903195</v>
      </c>
      <c r="BW20">
        <v>0.199951258064516</v>
      </c>
      <c r="BX20">
        <v>28.0116032258065</v>
      </c>
      <c r="BY20">
        <v>27.9713580645161</v>
      </c>
      <c r="BZ20">
        <v>999.9</v>
      </c>
      <c r="CA20">
        <v>10003.7096774194</v>
      </c>
      <c r="CB20">
        <v>0</v>
      </c>
      <c r="CC20">
        <v>75.506500000000003</v>
      </c>
      <c r="CD20">
        <v>999.99787096774196</v>
      </c>
      <c r="CE20">
        <v>0.96000016129032295</v>
      </c>
      <c r="CF20">
        <v>3.9999658064516101E-2</v>
      </c>
      <c r="CG20">
        <v>0</v>
      </c>
      <c r="CH20">
        <v>2.3344419354838699</v>
      </c>
      <c r="CI20">
        <v>0</v>
      </c>
      <c r="CJ20">
        <v>555.23064516129</v>
      </c>
      <c r="CK20">
        <v>8120.8464516129097</v>
      </c>
      <c r="CL20">
        <v>38</v>
      </c>
      <c r="CM20">
        <v>40.983741935483899</v>
      </c>
      <c r="CN20">
        <v>39.195129032258102</v>
      </c>
      <c r="CO20">
        <v>39.686999999999998</v>
      </c>
      <c r="CP20">
        <v>38.183</v>
      </c>
      <c r="CQ20">
        <v>959.99806451612903</v>
      </c>
      <c r="CR20">
        <v>40.000645161290301</v>
      </c>
      <c r="CS20">
        <v>0</v>
      </c>
      <c r="CT20">
        <v>59.299999952316298</v>
      </c>
      <c r="CU20">
        <v>2.3341230769230799</v>
      </c>
      <c r="CV20">
        <v>-0.14261197339915099</v>
      </c>
      <c r="CW20">
        <v>4.4148376182594502</v>
      </c>
      <c r="CX20">
        <v>555.30669230769195</v>
      </c>
      <c r="CY20">
        <v>15</v>
      </c>
      <c r="CZ20">
        <v>1685093501.7</v>
      </c>
      <c r="DA20" t="s">
        <v>255</v>
      </c>
      <c r="DB20">
        <v>2</v>
      </c>
      <c r="DC20">
        <v>-3.7629999999999999</v>
      </c>
      <c r="DD20">
        <v>0.35799999999999998</v>
      </c>
      <c r="DE20">
        <v>402</v>
      </c>
      <c r="DF20">
        <v>15</v>
      </c>
      <c r="DG20">
        <v>1.46</v>
      </c>
      <c r="DH20">
        <v>0.33</v>
      </c>
      <c r="DI20">
        <v>-2.2656803846153899</v>
      </c>
      <c r="DJ20">
        <v>0.122411679330659</v>
      </c>
      <c r="DK20">
        <v>8.1134686406700393E-2</v>
      </c>
      <c r="DL20">
        <v>1</v>
      </c>
      <c r="DM20">
        <v>2.3157139534883702</v>
      </c>
      <c r="DN20">
        <v>0.37168072731151702</v>
      </c>
      <c r="DO20">
        <v>0.18123881531667899</v>
      </c>
      <c r="DP20">
        <v>1</v>
      </c>
      <c r="DQ20">
        <v>0.59421859615384598</v>
      </c>
      <c r="DR20">
        <v>9.3751882523688407E-3</v>
      </c>
      <c r="DS20">
        <v>3.0565924796917701E-3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-3.7629999999999999</v>
      </c>
      <c r="EA20">
        <v>0.35799999999999998</v>
      </c>
      <c r="EB20">
        <v>2</v>
      </c>
      <c r="EC20">
        <v>515.01</v>
      </c>
      <c r="ED20">
        <v>423.08600000000001</v>
      </c>
      <c r="EE20">
        <v>26.790500000000002</v>
      </c>
      <c r="EF20">
        <v>30.199300000000001</v>
      </c>
      <c r="EG20">
        <v>30.0001</v>
      </c>
      <c r="EH20">
        <v>30.3706</v>
      </c>
      <c r="EI20">
        <v>30.402999999999999</v>
      </c>
      <c r="EJ20">
        <v>20.0289</v>
      </c>
      <c r="EK20">
        <v>31.235399999999998</v>
      </c>
      <c r="EL20">
        <v>0</v>
      </c>
      <c r="EM20">
        <v>26.805700000000002</v>
      </c>
      <c r="EN20">
        <v>402.28699999999998</v>
      </c>
      <c r="EO20">
        <v>15.2737</v>
      </c>
      <c r="EP20">
        <v>100.38</v>
      </c>
      <c r="EQ20">
        <v>90.1584</v>
      </c>
    </row>
    <row r="21" spans="1:147" x14ac:dyDescent="0.3">
      <c r="A21">
        <v>5</v>
      </c>
      <c r="B21">
        <v>1685093826.2</v>
      </c>
      <c r="C21">
        <v>240</v>
      </c>
      <c r="D21" t="s">
        <v>267</v>
      </c>
      <c r="E21" t="s">
        <v>268</v>
      </c>
      <c r="F21">
        <v>1685093818.2</v>
      </c>
      <c r="G21">
        <f t="shared" si="0"/>
        <v>3.9420861963448111E-3</v>
      </c>
      <c r="H21">
        <f t="shared" si="1"/>
        <v>13.263147264915533</v>
      </c>
      <c r="I21">
        <f t="shared" si="2"/>
        <v>399.98896774193503</v>
      </c>
      <c r="J21">
        <f t="shared" si="3"/>
        <v>257.14588150716219</v>
      </c>
      <c r="K21">
        <f t="shared" si="4"/>
        <v>24.707120971660316</v>
      </c>
      <c r="L21">
        <f t="shared" si="5"/>
        <v>38.43178726179314</v>
      </c>
      <c r="M21">
        <f t="shared" si="6"/>
        <v>0.16690375681680364</v>
      </c>
      <c r="N21">
        <f t="shared" si="7"/>
        <v>3.3708483458073442</v>
      </c>
      <c r="O21">
        <f t="shared" si="8"/>
        <v>0.16244489197965564</v>
      </c>
      <c r="P21">
        <f t="shared" si="9"/>
        <v>0.10191874705205387</v>
      </c>
      <c r="Q21">
        <f t="shared" si="10"/>
        <v>161.84248119255744</v>
      </c>
      <c r="R21">
        <f t="shared" si="11"/>
        <v>27.971364613926472</v>
      </c>
      <c r="S21">
        <f t="shared" si="12"/>
        <v>27.977132258064501</v>
      </c>
      <c r="T21">
        <f t="shared" si="13"/>
        <v>3.7897836786842363</v>
      </c>
      <c r="U21">
        <f t="shared" si="14"/>
        <v>40.044755758913993</v>
      </c>
      <c r="V21">
        <f t="shared" si="15"/>
        <v>1.5225959697322344</v>
      </c>
      <c r="W21">
        <f t="shared" si="16"/>
        <v>3.8022356258055177</v>
      </c>
      <c r="X21">
        <f t="shared" si="17"/>
        <v>2.2671877089520018</v>
      </c>
      <c r="Y21">
        <f t="shared" si="18"/>
        <v>-173.84600125880618</v>
      </c>
      <c r="Z21">
        <f t="shared" si="19"/>
        <v>10.226076601554366</v>
      </c>
      <c r="AA21">
        <f t="shared" si="20"/>
        <v>0.66130731588306424</v>
      </c>
      <c r="AB21">
        <f t="shared" si="21"/>
        <v>-1.1161361488113233</v>
      </c>
      <c r="AC21">
        <v>-3.9763416098756103E-2</v>
      </c>
      <c r="AD21">
        <v>4.4637918037425603E-2</v>
      </c>
      <c r="AE21">
        <v>3.3603378223490199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50530.404302515934</v>
      </c>
      <c r="AK21" t="s">
        <v>251</v>
      </c>
      <c r="AL21">
        <v>2.3074346153846199</v>
      </c>
      <c r="AM21">
        <v>1.5855999999999999</v>
      </c>
      <c r="AN21">
        <f t="shared" si="25"/>
        <v>-0.72183461538462002</v>
      </c>
      <c r="AO21">
        <f t="shared" si="26"/>
        <v>-0.45524382907708127</v>
      </c>
      <c r="AP21">
        <v>-0.47008060321599399</v>
      </c>
      <c r="AQ21" t="s">
        <v>269</v>
      </c>
      <c r="AR21">
        <v>2.3540692307692299</v>
      </c>
      <c r="AS21">
        <v>1.8251999999999999</v>
      </c>
      <c r="AT21">
        <f t="shared" si="27"/>
        <v>-0.28975960484836172</v>
      </c>
      <c r="AU21">
        <v>0.5</v>
      </c>
      <c r="AV21">
        <f t="shared" si="28"/>
        <v>841.17678514829947</v>
      </c>
      <c r="AW21">
        <f t="shared" si="29"/>
        <v>13.263147264915533</v>
      </c>
      <c r="AX21">
        <f t="shared" si="30"/>
        <v>-121.86952643609325</v>
      </c>
      <c r="AY21">
        <f t="shared" si="31"/>
        <v>1</v>
      </c>
      <c r="AZ21">
        <f t="shared" si="32"/>
        <v>1.6326208842901386E-2</v>
      </c>
      <c r="BA21">
        <f t="shared" si="33"/>
        <v>-0.13127328511943898</v>
      </c>
      <c r="BB21" t="s">
        <v>253</v>
      </c>
      <c r="BC21">
        <v>0</v>
      </c>
      <c r="BD21">
        <f t="shared" si="34"/>
        <v>1.8251999999999999</v>
      </c>
      <c r="BE21">
        <f t="shared" si="35"/>
        <v>-0.28975960484836183</v>
      </c>
      <c r="BF21">
        <f t="shared" si="36"/>
        <v>-0.15110998990918267</v>
      </c>
      <c r="BG21">
        <f t="shared" si="37"/>
        <v>1.0967052424210884</v>
      </c>
      <c r="BH21">
        <f t="shared" si="38"/>
        <v>0.33193198953521003</v>
      </c>
      <c r="BI21">
        <f t="shared" si="39"/>
        <v>999.97235483870895</v>
      </c>
      <c r="BJ21">
        <f t="shared" si="40"/>
        <v>841.17678514829947</v>
      </c>
      <c r="BK21">
        <f t="shared" si="41"/>
        <v>0.84120004025909045</v>
      </c>
      <c r="BL21">
        <f t="shared" si="42"/>
        <v>0.19240008051818097</v>
      </c>
      <c r="BM21">
        <v>0.78651427542566699</v>
      </c>
      <c r="BN21">
        <v>0.5</v>
      </c>
      <c r="BO21" t="s">
        <v>254</v>
      </c>
      <c r="BP21">
        <v>1685093818.2</v>
      </c>
      <c r="BQ21">
        <v>399.98896774193503</v>
      </c>
      <c r="BR21">
        <v>402.32335483870997</v>
      </c>
      <c r="BS21">
        <v>15.846819354838701</v>
      </c>
      <c r="BT21">
        <v>15.236538709677401</v>
      </c>
      <c r="BU21">
        <v>499.99519354838702</v>
      </c>
      <c r="BV21">
        <v>95.882132258064502</v>
      </c>
      <c r="BW21">
        <v>0.19998590322580601</v>
      </c>
      <c r="BX21">
        <v>28.033403225806499</v>
      </c>
      <c r="BY21">
        <v>27.977132258064501</v>
      </c>
      <c r="BZ21">
        <v>999.9</v>
      </c>
      <c r="CA21">
        <v>10000.967741935499</v>
      </c>
      <c r="CB21">
        <v>0</v>
      </c>
      <c r="CC21">
        <v>75.506500000000003</v>
      </c>
      <c r="CD21">
        <v>999.97235483870895</v>
      </c>
      <c r="CE21">
        <v>0.960000935483871</v>
      </c>
      <c r="CF21">
        <v>3.9998896774193597E-2</v>
      </c>
      <c r="CG21">
        <v>0</v>
      </c>
      <c r="CH21">
        <v>2.3898645161290299</v>
      </c>
      <c r="CI21">
        <v>0</v>
      </c>
      <c r="CJ21">
        <v>557.02412903225797</v>
      </c>
      <c r="CK21">
        <v>8120.6361290322602</v>
      </c>
      <c r="CL21">
        <v>38.203258064516099</v>
      </c>
      <c r="CM21">
        <v>41.125</v>
      </c>
      <c r="CN21">
        <v>39.405000000000001</v>
      </c>
      <c r="CO21">
        <v>39.862806451612897</v>
      </c>
      <c r="CP21">
        <v>38.358741935483899</v>
      </c>
      <c r="CQ21">
        <v>959.97419354838701</v>
      </c>
      <c r="CR21">
        <v>40.000322580645197</v>
      </c>
      <c r="CS21">
        <v>0</v>
      </c>
      <c r="CT21">
        <v>59.199999809265101</v>
      </c>
      <c r="CU21">
        <v>2.3540692307692299</v>
      </c>
      <c r="CV21">
        <v>-0.39068716812375698</v>
      </c>
      <c r="CW21">
        <v>3.43059829996995</v>
      </c>
      <c r="CX21">
        <v>557.07780769230806</v>
      </c>
      <c r="CY21">
        <v>15</v>
      </c>
      <c r="CZ21">
        <v>1685093501.7</v>
      </c>
      <c r="DA21" t="s">
        <v>255</v>
      </c>
      <c r="DB21">
        <v>2</v>
      </c>
      <c r="DC21">
        <v>-3.7629999999999999</v>
      </c>
      <c r="DD21">
        <v>0.35799999999999998</v>
      </c>
      <c r="DE21">
        <v>402</v>
      </c>
      <c r="DF21">
        <v>15</v>
      </c>
      <c r="DG21">
        <v>1.46</v>
      </c>
      <c r="DH21">
        <v>0.33</v>
      </c>
      <c r="DI21">
        <v>-2.3142984615384599</v>
      </c>
      <c r="DJ21">
        <v>-0.120723708699688</v>
      </c>
      <c r="DK21">
        <v>9.3402002477805099E-2</v>
      </c>
      <c r="DL21">
        <v>1</v>
      </c>
      <c r="DM21">
        <v>2.3472697674418601</v>
      </c>
      <c r="DN21">
        <v>0.131681113719992</v>
      </c>
      <c r="DO21">
        <v>0.171156341606261</v>
      </c>
      <c r="DP21">
        <v>1</v>
      </c>
      <c r="DQ21">
        <v>0.60866157692307699</v>
      </c>
      <c r="DR21">
        <v>1.7031291727141899E-2</v>
      </c>
      <c r="DS21">
        <v>3.39473729212503E-3</v>
      </c>
      <c r="DT21">
        <v>1</v>
      </c>
      <c r="DU21">
        <v>3</v>
      </c>
      <c r="DV21">
        <v>3</v>
      </c>
      <c r="DW21" t="s">
        <v>256</v>
      </c>
      <c r="DX21">
        <v>100</v>
      </c>
      <c r="DY21">
        <v>100</v>
      </c>
      <c r="DZ21">
        <v>-3.7629999999999999</v>
      </c>
      <c r="EA21">
        <v>0.35799999999999998</v>
      </c>
      <c r="EB21">
        <v>2</v>
      </c>
      <c r="EC21">
        <v>515.98699999999997</v>
      </c>
      <c r="ED21">
        <v>422.92399999999998</v>
      </c>
      <c r="EE21">
        <v>26.877099999999999</v>
      </c>
      <c r="EF21">
        <v>30.186199999999999</v>
      </c>
      <c r="EG21">
        <v>29.9999</v>
      </c>
      <c r="EH21">
        <v>30.365400000000001</v>
      </c>
      <c r="EI21">
        <v>30.3978</v>
      </c>
      <c r="EJ21">
        <v>20.032699999999998</v>
      </c>
      <c r="EK21">
        <v>31.235399999999998</v>
      </c>
      <c r="EL21">
        <v>0</v>
      </c>
      <c r="EM21">
        <v>26.887499999999999</v>
      </c>
      <c r="EN21">
        <v>402.46100000000001</v>
      </c>
      <c r="EO21">
        <v>15.259600000000001</v>
      </c>
      <c r="EP21">
        <v>100.38200000000001</v>
      </c>
      <c r="EQ21">
        <v>90.165400000000005</v>
      </c>
    </row>
    <row r="22" spans="1:147" x14ac:dyDescent="0.3">
      <c r="A22">
        <v>6</v>
      </c>
      <c r="B22">
        <v>1685093886.2</v>
      </c>
      <c r="C22">
        <v>300</v>
      </c>
      <c r="D22" t="s">
        <v>270</v>
      </c>
      <c r="E22" t="s">
        <v>271</v>
      </c>
      <c r="F22">
        <v>1685093878.2</v>
      </c>
      <c r="G22">
        <f t="shared" si="0"/>
        <v>3.9999757574102988E-3</v>
      </c>
      <c r="H22">
        <f t="shared" si="1"/>
        <v>13.389756302668735</v>
      </c>
      <c r="I22">
        <f t="shared" si="2"/>
        <v>399.98241935483901</v>
      </c>
      <c r="J22">
        <f t="shared" si="3"/>
        <v>258.07438351584301</v>
      </c>
      <c r="K22">
        <f t="shared" si="4"/>
        <v>24.79697485941411</v>
      </c>
      <c r="L22">
        <f t="shared" si="5"/>
        <v>38.43215224164507</v>
      </c>
      <c r="M22">
        <f t="shared" si="6"/>
        <v>0.16976989934762607</v>
      </c>
      <c r="N22">
        <f t="shared" si="7"/>
        <v>3.3727795457903351</v>
      </c>
      <c r="O22">
        <f t="shared" si="8"/>
        <v>0.16516142164529463</v>
      </c>
      <c r="P22">
        <f t="shared" si="9"/>
        <v>0.10362952207015486</v>
      </c>
      <c r="Q22">
        <f t="shared" si="10"/>
        <v>161.84602876082624</v>
      </c>
      <c r="R22">
        <f t="shared" si="11"/>
        <v>27.981471913043094</v>
      </c>
      <c r="S22">
        <f t="shared" si="12"/>
        <v>27.985196774193501</v>
      </c>
      <c r="T22">
        <f t="shared" si="13"/>
        <v>3.7915660518767313</v>
      </c>
      <c r="U22">
        <f t="shared" si="14"/>
        <v>40.157724084853179</v>
      </c>
      <c r="V22">
        <f t="shared" si="15"/>
        <v>1.5289608236826522</v>
      </c>
      <c r="W22">
        <f t="shared" si="16"/>
        <v>3.8073891350315607</v>
      </c>
      <c r="X22">
        <f t="shared" si="17"/>
        <v>2.2626052281940794</v>
      </c>
      <c r="Y22">
        <f t="shared" si="18"/>
        <v>-176.39893090179419</v>
      </c>
      <c r="Z22">
        <f t="shared" si="19"/>
        <v>12.99169535335421</v>
      </c>
      <c r="AA22">
        <f t="shared" si="20"/>
        <v>0.83980629750835534</v>
      </c>
      <c r="AB22">
        <f t="shared" si="21"/>
        <v>-0.72140049010538831</v>
      </c>
      <c r="AC22">
        <v>-3.9792046184034799E-2</v>
      </c>
      <c r="AD22">
        <v>4.4670057816284199E-2</v>
      </c>
      <c r="AE22">
        <v>3.3622614546426002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50561.446515071577</v>
      </c>
      <c r="AK22" t="s">
        <v>251</v>
      </c>
      <c r="AL22">
        <v>2.3074346153846199</v>
      </c>
      <c r="AM22">
        <v>1.5855999999999999</v>
      </c>
      <c r="AN22">
        <f t="shared" si="25"/>
        <v>-0.72183461538462002</v>
      </c>
      <c r="AO22">
        <f t="shared" si="26"/>
        <v>-0.45524382907708127</v>
      </c>
      <c r="AP22">
        <v>-0.47008060321599399</v>
      </c>
      <c r="AQ22" t="s">
        <v>272</v>
      </c>
      <c r="AR22">
        <v>2.3056000000000001</v>
      </c>
      <c r="AS22">
        <v>1.5820000000000001</v>
      </c>
      <c r="AT22">
        <f t="shared" si="27"/>
        <v>-0.45739570164348931</v>
      </c>
      <c r="AU22">
        <v>0.5</v>
      </c>
      <c r="AV22">
        <f t="shared" si="28"/>
        <v>841.19528458057562</v>
      </c>
      <c r="AW22">
        <f t="shared" si="29"/>
        <v>13.389756302668735</v>
      </c>
      <c r="AX22">
        <f t="shared" si="30"/>
        <v>-192.37955370496351</v>
      </c>
      <c r="AY22">
        <f t="shared" si="31"/>
        <v>1</v>
      </c>
      <c r="AZ22">
        <f t="shared" si="32"/>
        <v>1.6476360673842002E-2</v>
      </c>
      <c r="BA22">
        <f t="shared" si="33"/>
        <v>2.275600505688891E-3</v>
      </c>
      <c r="BB22" t="s">
        <v>253</v>
      </c>
      <c r="BC22">
        <v>0</v>
      </c>
      <c r="BD22">
        <f t="shared" si="34"/>
        <v>1.5820000000000001</v>
      </c>
      <c r="BE22">
        <f t="shared" si="35"/>
        <v>-0.45739570164348925</v>
      </c>
      <c r="BF22">
        <f t="shared" si="36"/>
        <v>2.2704339051462068E-3</v>
      </c>
      <c r="BG22">
        <f t="shared" si="37"/>
        <v>0.99747101207233246</v>
      </c>
      <c r="BH22">
        <f t="shared" si="38"/>
        <v>-4.9872919963551672E-3</v>
      </c>
      <c r="BI22">
        <f t="shared" si="39"/>
        <v>999.99435483871002</v>
      </c>
      <c r="BJ22">
        <f t="shared" si="40"/>
        <v>841.19528458057562</v>
      </c>
      <c r="BK22">
        <f t="shared" si="41"/>
        <v>0.84120003329044069</v>
      </c>
      <c r="BL22">
        <f t="shared" si="42"/>
        <v>0.19240006658088141</v>
      </c>
      <c r="BM22">
        <v>0.78651427542566699</v>
      </c>
      <c r="BN22">
        <v>0.5</v>
      </c>
      <c r="BO22" t="s">
        <v>254</v>
      </c>
      <c r="BP22">
        <v>1685093878.2</v>
      </c>
      <c r="BQ22">
        <v>399.98241935483901</v>
      </c>
      <c r="BR22">
        <v>402.34025806451598</v>
      </c>
      <c r="BS22">
        <v>15.912651612903201</v>
      </c>
      <c r="BT22">
        <v>15.293477419354801</v>
      </c>
      <c r="BU22">
        <v>500.017</v>
      </c>
      <c r="BV22">
        <v>95.884674193548406</v>
      </c>
      <c r="BW22">
        <v>0.19992948387096801</v>
      </c>
      <c r="BX22">
        <v>28.056645161290302</v>
      </c>
      <c r="BY22">
        <v>27.985196774193501</v>
      </c>
      <c r="BZ22">
        <v>999.9</v>
      </c>
      <c r="CA22">
        <v>10007.9032258065</v>
      </c>
      <c r="CB22">
        <v>0</v>
      </c>
      <c r="CC22">
        <v>75.506500000000003</v>
      </c>
      <c r="CD22">
        <v>999.99435483871002</v>
      </c>
      <c r="CE22">
        <v>0.96000287096774195</v>
      </c>
      <c r="CF22">
        <v>3.9996993548387101E-2</v>
      </c>
      <c r="CG22">
        <v>0</v>
      </c>
      <c r="CH22">
        <v>2.31841612903226</v>
      </c>
      <c r="CI22">
        <v>0</v>
      </c>
      <c r="CJ22">
        <v>558.07848387096794</v>
      </c>
      <c r="CK22">
        <v>8120.8245161290297</v>
      </c>
      <c r="CL22">
        <v>38.375</v>
      </c>
      <c r="CM22">
        <v>41.281999999999996</v>
      </c>
      <c r="CN22">
        <v>39.586387096774203</v>
      </c>
      <c r="CO22">
        <v>39.977645161290297</v>
      </c>
      <c r="CP22">
        <v>38.5</v>
      </c>
      <c r="CQ22">
        <v>959.99548387096797</v>
      </c>
      <c r="CR22">
        <v>40.000967741935497</v>
      </c>
      <c r="CS22">
        <v>0</v>
      </c>
      <c r="CT22">
        <v>59.599999904632597</v>
      </c>
      <c r="CU22">
        <v>2.3056000000000001</v>
      </c>
      <c r="CV22">
        <v>-0.33458462179992499</v>
      </c>
      <c r="CW22">
        <v>1.59504273687717</v>
      </c>
      <c r="CX22">
        <v>558.10473076923097</v>
      </c>
      <c r="CY22">
        <v>15</v>
      </c>
      <c r="CZ22">
        <v>1685093501.7</v>
      </c>
      <c r="DA22" t="s">
        <v>255</v>
      </c>
      <c r="DB22">
        <v>2</v>
      </c>
      <c r="DC22">
        <v>-3.7629999999999999</v>
      </c>
      <c r="DD22">
        <v>0.35799999999999998</v>
      </c>
      <c r="DE22">
        <v>402</v>
      </c>
      <c r="DF22">
        <v>15</v>
      </c>
      <c r="DG22">
        <v>1.46</v>
      </c>
      <c r="DH22">
        <v>0.33</v>
      </c>
      <c r="DI22">
        <v>-2.3633671153846199</v>
      </c>
      <c r="DJ22">
        <v>6.07558268590725E-2</v>
      </c>
      <c r="DK22">
        <v>0.102832921702681</v>
      </c>
      <c r="DL22">
        <v>1</v>
      </c>
      <c r="DM22">
        <v>2.3113325581395401</v>
      </c>
      <c r="DN22">
        <v>-0.125516428051968</v>
      </c>
      <c r="DO22">
        <v>0.17335750762974</v>
      </c>
      <c r="DP22">
        <v>1</v>
      </c>
      <c r="DQ22">
        <v>0.61511880769230798</v>
      </c>
      <c r="DR22">
        <v>4.0600170750450602E-2</v>
      </c>
      <c r="DS22">
        <v>5.6890167361817604E-3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-3.7629999999999999</v>
      </c>
      <c r="EA22">
        <v>0.35799999999999998</v>
      </c>
      <c r="EB22">
        <v>2</v>
      </c>
      <c r="EC22">
        <v>515.30799999999999</v>
      </c>
      <c r="ED22">
        <v>423.40600000000001</v>
      </c>
      <c r="EE22">
        <v>26.900700000000001</v>
      </c>
      <c r="EF22">
        <v>30.175799999999999</v>
      </c>
      <c r="EG22">
        <v>30.000299999999999</v>
      </c>
      <c r="EH22">
        <v>30.360099999999999</v>
      </c>
      <c r="EI22">
        <v>30.395199999999999</v>
      </c>
      <c r="EJ22">
        <v>20.035399999999999</v>
      </c>
      <c r="EK22">
        <v>30.943999999999999</v>
      </c>
      <c r="EL22">
        <v>0</v>
      </c>
      <c r="EM22">
        <v>26.905100000000001</v>
      </c>
      <c r="EN22">
        <v>402.47399999999999</v>
      </c>
      <c r="EO22">
        <v>15.267099999999999</v>
      </c>
      <c r="EP22">
        <v>100.386</v>
      </c>
      <c r="EQ22">
        <v>90.169700000000006</v>
      </c>
    </row>
    <row r="23" spans="1:147" x14ac:dyDescent="0.3">
      <c r="A23">
        <v>7</v>
      </c>
      <c r="B23">
        <v>1685093946.2</v>
      </c>
      <c r="C23">
        <v>360</v>
      </c>
      <c r="D23" t="s">
        <v>273</v>
      </c>
      <c r="E23" t="s">
        <v>274</v>
      </c>
      <c r="F23">
        <v>1685093938.2032299</v>
      </c>
      <c r="G23">
        <f t="shared" si="0"/>
        <v>4.1734488200669828E-3</v>
      </c>
      <c r="H23">
        <f t="shared" si="1"/>
        <v>13.56031550091801</v>
      </c>
      <c r="I23">
        <f t="shared" si="2"/>
        <v>399.98754838709698</v>
      </c>
      <c r="J23">
        <f t="shared" si="3"/>
        <v>261.73575286414609</v>
      </c>
      <c r="K23">
        <f t="shared" si="4"/>
        <v>25.148412480543204</v>
      </c>
      <c r="L23">
        <f t="shared" si="5"/>
        <v>38.432089402555171</v>
      </c>
      <c r="M23">
        <f t="shared" si="6"/>
        <v>0.17723050162864196</v>
      </c>
      <c r="N23">
        <f t="shared" si="7"/>
        <v>3.3716146359387049</v>
      </c>
      <c r="O23">
        <f t="shared" si="8"/>
        <v>0.1722128444784207</v>
      </c>
      <c r="P23">
        <f t="shared" si="9"/>
        <v>0.10807201172187725</v>
      </c>
      <c r="Q23">
        <f t="shared" si="10"/>
        <v>161.84660677800031</v>
      </c>
      <c r="R23">
        <f t="shared" si="11"/>
        <v>27.96120263147267</v>
      </c>
      <c r="S23">
        <f t="shared" si="12"/>
        <v>27.9901709677419</v>
      </c>
      <c r="T23">
        <f t="shared" si="13"/>
        <v>3.7926657842914846</v>
      </c>
      <c r="U23">
        <f t="shared" si="14"/>
        <v>40.104223975481403</v>
      </c>
      <c r="V23">
        <f t="shared" si="15"/>
        <v>1.5286402400730881</v>
      </c>
      <c r="W23">
        <f t="shared" si="16"/>
        <v>3.8116689179864345</v>
      </c>
      <c r="X23">
        <f t="shared" si="17"/>
        <v>2.2640255442183967</v>
      </c>
      <c r="Y23">
        <f t="shared" si="18"/>
        <v>-184.04909296495393</v>
      </c>
      <c r="Z23">
        <f t="shared" si="19"/>
        <v>15.587698902296147</v>
      </c>
      <c r="AA23">
        <f t="shared" si="20"/>
        <v>1.0080865580299856</v>
      </c>
      <c r="AB23">
        <f t="shared" si="21"/>
        <v>-5.6067007266274871</v>
      </c>
      <c r="AC23">
        <v>-3.9774775561685502E-2</v>
      </c>
      <c r="AD23">
        <v>4.4650670029707497E-2</v>
      </c>
      <c r="AE23">
        <v>3.3611011098736299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50537.133894928418</v>
      </c>
      <c r="AK23" t="s">
        <v>251</v>
      </c>
      <c r="AL23">
        <v>2.3074346153846199</v>
      </c>
      <c r="AM23">
        <v>1.5855999999999999</v>
      </c>
      <c r="AN23">
        <f t="shared" si="25"/>
        <v>-0.72183461538462002</v>
      </c>
      <c r="AO23">
        <f t="shared" si="26"/>
        <v>-0.45524382907708127</v>
      </c>
      <c r="AP23">
        <v>-0.47008060321599399</v>
      </c>
      <c r="AQ23" t="s">
        <v>275</v>
      </c>
      <c r="AR23">
        <v>2.2566076923076901</v>
      </c>
      <c r="AS23">
        <v>1.5628</v>
      </c>
      <c r="AT23">
        <f t="shared" si="27"/>
        <v>-0.44395168435352583</v>
      </c>
      <c r="AU23">
        <v>0.5</v>
      </c>
      <c r="AV23">
        <f t="shared" si="28"/>
        <v>841.20017082543768</v>
      </c>
      <c r="AW23">
        <f t="shared" si="29"/>
        <v>13.56031550091801</v>
      </c>
      <c r="AX23">
        <f t="shared" si="30"/>
        <v>-186.72611635821335</v>
      </c>
      <c r="AY23">
        <f t="shared" si="31"/>
        <v>1</v>
      </c>
      <c r="AZ23">
        <f t="shared" si="32"/>
        <v>1.6679021938816905E-2</v>
      </c>
      <c r="BA23">
        <f t="shared" si="33"/>
        <v>1.4589198873816184E-2</v>
      </c>
      <c r="BB23" t="s">
        <v>253</v>
      </c>
      <c r="BC23">
        <v>0</v>
      </c>
      <c r="BD23">
        <f t="shared" si="34"/>
        <v>1.5628</v>
      </c>
      <c r="BE23">
        <f t="shared" si="35"/>
        <v>-0.44395168435352583</v>
      </c>
      <c r="BF23">
        <f t="shared" si="36"/>
        <v>1.4379414732593297E-2</v>
      </c>
      <c r="BG23">
        <f t="shared" si="37"/>
        <v>0.93174246532888261</v>
      </c>
      <c r="BH23">
        <f t="shared" si="38"/>
        <v>-3.1586182643584156E-2</v>
      </c>
      <c r="BI23">
        <f t="shared" si="39"/>
        <v>1000.00041935484</v>
      </c>
      <c r="BJ23">
        <f t="shared" si="40"/>
        <v>841.20017082543768</v>
      </c>
      <c r="BK23">
        <f t="shared" si="41"/>
        <v>0.84119981806422262</v>
      </c>
      <c r="BL23">
        <f t="shared" si="42"/>
        <v>0.19239963612844538</v>
      </c>
      <c r="BM23">
        <v>0.78651427542566699</v>
      </c>
      <c r="BN23">
        <v>0.5</v>
      </c>
      <c r="BO23" t="s">
        <v>254</v>
      </c>
      <c r="BP23">
        <v>1685093938.2032299</v>
      </c>
      <c r="BQ23">
        <v>399.98754838709698</v>
      </c>
      <c r="BR23">
        <v>402.383193548387</v>
      </c>
      <c r="BS23">
        <v>15.9095451612903</v>
      </c>
      <c r="BT23">
        <v>15.263500000000001</v>
      </c>
      <c r="BU23">
        <v>500.004419354839</v>
      </c>
      <c r="BV23">
        <v>95.883235483871005</v>
      </c>
      <c r="BW23">
        <v>0.19997899999999999</v>
      </c>
      <c r="BX23">
        <v>28.0759258064516</v>
      </c>
      <c r="BY23">
        <v>27.9901709677419</v>
      </c>
      <c r="BZ23">
        <v>999.9</v>
      </c>
      <c r="CA23">
        <v>10003.7096774194</v>
      </c>
      <c r="CB23">
        <v>0</v>
      </c>
      <c r="CC23">
        <v>75.506500000000003</v>
      </c>
      <c r="CD23">
        <v>1000.00041935484</v>
      </c>
      <c r="CE23">
        <v>0.960003645161291</v>
      </c>
      <c r="CF23">
        <v>3.99962322580645E-2</v>
      </c>
      <c r="CG23">
        <v>0</v>
      </c>
      <c r="CH23">
        <v>2.2382903225806401</v>
      </c>
      <c r="CI23">
        <v>0</v>
      </c>
      <c r="CJ23">
        <v>558.48138709677403</v>
      </c>
      <c r="CK23">
        <v>8120.87387096774</v>
      </c>
      <c r="CL23">
        <v>38.548000000000002</v>
      </c>
      <c r="CM23">
        <v>41.427</v>
      </c>
      <c r="CN23">
        <v>39.745935483871001</v>
      </c>
      <c r="CO23">
        <v>40.0945161290323</v>
      </c>
      <c r="CP23">
        <v>38.664999999999999</v>
      </c>
      <c r="CQ23">
        <v>960.00451612903203</v>
      </c>
      <c r="CR23">
        <v>39.993870967741898</v>
      </c>
      <c r="CS23">
        <v>0</v>
      </c>
      <c r="CT23">
        <v>59.399999856948902</v>
      </c>
      <c r="CU23">
        <v>2.2566076923076901</v>
      </c>
      <c r="CV23">
        <v>2.8697427505117799E-2</v>
      </c>
      <c r="CW23">
        <v>2.5759316393618099</v>
      </c>
      <c r="CX23">
        <v>558.47553846153801</v>
      </c>
      <c r="CY23">
        <v>15</v>
      </c>
      <c r="CZ23">
        <v>1685093501.7</v>
      </c>
      <c r="DA23" t="s">
        <v>255</v>
      </c>
      <c r="DB23">
        <v>2</v>
      </c>
      <c r="DC23">
        <v>-3.7629999999999999</v>
      </c>
      <c r="DD23">
        <v>0.35799999999999998</v>
      </c>
      <c r="DE23">
        <v>402</v>
      </c>
      <c r="DF23">
        <v>15</v>
      </c>
      <c r="DG23">
        <v>1.46</v>
      </c>
      <c r="DH23">
        <v>0.33</v>
      </c>
      <c r="DI23">
        <v>-2.3844134615384598</v>
      </c>
      <c r="DJ23">
        <v>-0.14552660859345101</v>
      </c>
      <c r="DK23">
        <v>8.8162047736509999E-2</v>
      </c>
      <c r="DL23">
        <v>1</v>
      </c>
      <c r="DM23">
        <v>2.2333395348837199</v>
      </c>
      <c r="DN23">
        <v>0.20562499024275999</v>
      </c>
      <c r="DO23">
        <v>0.161346576472259</v>
      </c>
      <c r="DP23">
        <v>1</v>
      </c>
      <c r="DQ23">
        <v>0.64235540384615397</v>
      </c>
      <c r="DR23">
        <v>3.2302109968471597E-2</v>
      </c>
      <c r="DS23">
        <v>4.87586746230711E-3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-3.7629999999999999</v>
      </c>
      <c r="EA23">
        <v>0.35799999999999998</v>
      </c>
      <c r="EB23">
        <v>2</v>
      </c>
      <c r="EC23">
        <v>516.00900000000001</v>
      </c>
      <c r="ED23">
        <v>422.99200000000002</v>
      </c>
      <c r="EE23">
        <v>26.8567</v>
      </c>
      <c r="EF23">
        <v>30.167899999999999</v>
      </c>
      <c r="EG23">
        <v>30</v>
      </c>
      <c r="EH23">
        <v>30.3523</v>
      </c>
      <c r="EI23">
        <v>30.39</v>
      </c>
      <c r="EJ23">
        <v>20.0307</v>
      </c>
      <c r="EK23">
        <v>32.089599999999997</v>
      </c>
      <c r="EL23">
        <v>0</v>
      </c>
      <c r="EM23">
        <v>26.856000000000002</v>
      </c>
      <c r="EN23">
        <v>402.41300000000001</v>
      </c>
      <c r="EO23">
        <v>15.1861</v>
      </c>
      <c r="EP23">
        <v>100.389</v>
      </c>
      <c r="EQ23">
        <v>90.174499999999995</v>
      </c>
    </row>
    <row r="24" spans="1:147" x14ac:dyDescent="0.3">
      <c r="A24">
        <v>8</v>
      </c>
      <c r="B24">
        <v>1685094006.2</v>
      </c>
      <c r="C24">
        <v>420</v>
      </c>
      <c r="D24" t="s">
        <v>276</v>
      </c>
      <c r="E24" t="s">
        <v>277</v>
      </c>
      <c r="F24">
        <v>1685093998.2</v>
      </c>
      <c r="G24">
        <f t="shared" si="0"/>
        <v>4.0862012507854699E-3</v>
      </c>
      <c r="H24">
        <f t="shared" si="1"/>
        <v>13.785024760154112</v>
      </c>
      <c r="I24">
        <f t="shared" si="2"/>
        <v>399.99245161290298</v>
      </c>
      <c r="J24">
        <f t="shared" si="3"/>
        <v>256.780136883159</v>
      </c>
      <c r="K24">
        <f t="shared" si="4"/>
        <v>24.671276687661496</v>
      </c>
      <c r="L24">
        <f t="shared" si="5"/>
        <v>38.431027284670002</v>
      </c>
      <c r="M24">
        <f t="shared" si="6"/>
        <v>0.17312194447120768</v>
      </c>
      <c r="N24">
        <f t="shared" si="7"/>
        <v>3.3707275607935343</v>
      </c>
      <c r="O24">
        <f t="shared" si="8"/>
        <v>0.16832962025473716</v>
      </c>
      <c r="P24">
        <f t="shared" si="9"/>
        <v>0.10562553419373993</v>
      </c>
      <c r="Q24">
        <f t="shared" si="10"/>
        <v>161.84863894988632</v>
      </c>
      <c r="R24">
        <f t="shared" si="11"/>
        <v>27.987264745058184</v>
      </c>
      <c r="S24">
        <f t="shared" si="12"/>
        <v>27.993309677419401</v>
      </c>
      <c r="T24">
        <f t="shared" si="13"/>
        <v>3.7933598572120806</v>
      </c>
      <c r="U24">
        <f t="shared" si="14"/>
        <v>40.009807484184904</v>
      </c>
      <c r="V24">
        <f t="shared" si="15"/>
        <v>1.5255918073282728</v>
      </c>
      <c r="W24">
        <f t="shared" si="16"/>
        <v>3.8130446089532164</v>
      </c>
      <c r="X24">
        <f t="shared" si="17"/>
        <v>2.2677680498838075</v>
      </c>
      <c r="Y24">
        <f t="shared" si="18"/>
        <v>-180.20147515963922</v>
      </c>
      <c r="Z24">
        <f t="shared" si="19"/>
        <v>16.138731192484205</v>
      </c>
      <c r="AA24">
        <f t="shared" si="20"/>
        <v>1.0440461054039902</v>
      </c>
      <c r="AB24">
        <f t="shared" si="21"/>
        <v>-1.1700589118646967</v>
      </c>
      <c r="AC24">
        <v>-3.9761625681935302E-2</v>
      </c>
      <c r="AD24">
        <v>4.4635908137695197E-2</v>
      </c>
      <c r="AE24">
        <v>3.36021751058977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50519.986776289901</v>
      </c>
      <c r="AK24" t="s">
        <v>251</v>
      </c>
      <c r="AL24">
        <v>2.3074346153846199</v>
      </c>
      <c r="AM24">
        <v>1.5855999999999999</v>
      </c>
      <c r="AN24">
        <f t="shared" si="25"/>
        <v>-0.72183461538462002</v>
      </c>
      <c r="AO24">
        <f t="shared" si="26"/>
        <v>-0.45524382907708127</v>
      </c>
      <c r="AP24">
        <v>-0.47008060321599399</v>
      </c>
      <c r="AQ24" t="s">
        <v>278</v>
      </c>
      <c r="AR24">
        <v>2.3126153846153801</v>
      </c>
      <c r="AS24">
        <v>1.4248000000000001</v>
      </c>
      <c r="AT24">
        <f t="shared" si="27"/>
        <v>-0.62311579492937952</v>
      </c>
      <c r="AU24">
        <v>0.5</v>
      </c>
      <c r="AV24">
        <f t="shared" si="28"/>
        <v>841.21182298037922</v>
      </c>
      <c r="AW24">
        <f t="shared" si="29"/>
        <v>13.785024760154112</v>
      </c>
      <c r="AX24">
        <f t="shared" si="30"/>
        <v>-262.08618689020574</v>
      </c>
      <c r="AY24">
        <f t="shared" si="31"/>
        <v>1</v>
      </c>
      <c r="AZ24">
        <f t="shared" si="32"/>
        <v>1.6945916562210037E-2</v>
      </c>
      <c r="BA24">
        <f t="shared" si="33"/>
        <v>0.11285794497473317</v>
      </c>
      <c r="BB24" t="s">
        <v>253</v>
      </c>
      <c r="BC24">
        <v>0</v>
      </c>
      <c r="BD24">
        <f t="shared" si="34"/>
        <v>1.4248000000000001</v>
      </c>
      <c r="BE24">
        <f t="shared" si="35"/>
        <v>-0.62311579492937952</v>
      </c>
      <c r="BF24">
        <f t="shared" si="36"/>
        <v>0.10141271442986872</v>
      </c>
      <c r="BG24">
        <f t="shared" si="37"/>
        <v>1.005869664683956</v>
      </c>
      <c r="BH24">
        <f t="shared" si="38"/>
        <v>-0.22276570917054134</v>
      </c>
      <c r="BI24">
        <f t="shared" si="39"/>
        <v>1000.01441935484</v>
      </c>
      <c r="BJ24">
        <f t="shared" si="40"/>
        <v>841.21182298037922</v>
      </c>
      <c r="BK24">
        <f t="shared" si="41"/>
        <v>0.84119969342350842</v>
      </c>
      <c r="BL24">
        <f t="shared" si="42"/>
        <v>0.19239938684701693</v>
      </c>
      <c r="BM24">
        <v>0.78651427542566699</v>
      </c>
      <c r="BN24">
        <v>0.5</v>
      </c>
      <c r="BO24" t="s">
        <v>254</v>
      </c>
      <c r="BP24">
        <v>1685093998.2</v>
      </c>
      <c r="BQ24">
        <v>399.99245161290298</v>
      </c>
      <c r="BR24">
        <v>402.41790322580698</v>
      </c>
      <c r="BS24">
        <v>15.8784516129032</v>
      </c>
      <c r="BT24">
        <v>15.2459064516129</v>
      </c>
      <c r="BU24">
        <v>500.01561290322599</v>
      </c>
      <c r="BV24">
        <v>95.879361290322606</v>
      </c>
      <c r="BW24">
        <v>0.200020032258065</v>
      </c>
      <c r="BX24">
        <v>28.082119354838699</v>
      </c>
      <c r="BY24">
        <v>27.993309677419401</v>
      </c>
      <c r="BZ24">
        <v>999.9</v>
      </c>
      <c r="CA24">
        <v>10000.8064516129</v>
      </c>
      <c r="CB24">
        <v>0</v>
      </c>
      <c r="CC24">
        <v>75.503048387096797</v>
      </c>
      <c r="CD24">
        <v>1000.01441935484</v>
      </c>
      <c r="CE24">
        <v>0.96000751612903201</v>
      </c>
      <c r="CF24">
        <v>3.9992425806451598E-2</v>
      </c>
      <c r="CG24">
        <v>0</v>
      </c>
      <c r="CH24">
        <v>2.3335354838709699</v>
      </c>
      <c r="CI24">
        <v>0</v>
      </c>
      <c r="CJ24">
        <v>558.80483870967703</v>
      </c>
      <c r="CK24">
        <v>8120.9967741935498</v>
      </c>
      <c r="CL24">
        <v>38.686999999999998</v>
      </c>
      <c r="CM24">
        <v>41.561999999999998</v>
      </c>
      <c r="CN24">
        <v>39.887</v>
      </c>
      <c r="CO24">
        <v>40.195129032258102</v>
      </c>
      <c r="CP24">
        <v>38.808</v>
      </c>
      <c r="CQ24">
        <v>960.02322580645205</v>
      </c>
      <c r="CR24">
        <v>39.990322580645199</v>
      </c>
      <c r="CS24">
        <v>0</v>
      </c>
      <c r="CT24">
        <v>59.199999809265101</v>
      </c>
      <c r="CU24">
        <v>2.3126153846153801</v>
      </c>
      <c r="CV24">
        <v>-1.35316095477529E-2</v>
      </c>
      <c r="CW24">
        <v>4.7702564002560903</v>
      </c>
      <c r="CX24">
        <v>558.84330769230803</v>
      </c>
      <c r="CY24">
        <v>15</v>
      </c>
      <c r="CZ24">
        <v>1685093501.7</v>
      </c>
      <c r="DA24" t="s">
        <v>255</v>
      </c>
      <c r="DB24">
        <v>2</v>
      </c>
      <c r="DC24">
        <v>-3.7629999999999999</v>
      </c>
      <c r="DD24">
        <v>0.35799999999999998</v>
      </c>
      <c r="DE24">
        <v>402</v>
      </c>
      <c r="DF24">
        <v>15</v>
      </c>
      <c r="DG24">
        <v>1.46</v>
      </c>
      <c r="DH24">
        <v>0.33</v>
      </c>
      <c r="DI24">
        <v>-2.39427884615385</v>
      </c>
      <c r="DJ24">
        <v>-0.19388170408946501</v>
      </c>
      <c r="DK24">
        <v>0.10435863608533701</v>
      </c>
      <c r="DL24">
        <v>1</v>
      </c>
      <c r="DM24">
        <v>2.3220441860465102</v>
      </c>
      <c r="DN24">
        <v>1.2770680894075299E-2</v>
      </c>
      <c r="DO24">
        <v>0.19399473177014401</v>
      </c>
      <c r="DP24">
        <v>1</v>
      </c>
      <c r="DQ24">
        <v>0.64618623076923098</v>
      </c>
      <c r="DR24">
        <v>-0.16191450525057799</v>
      </c>
      <c r="DS24">
        <v>2.3828454831933899E-2</v>
      </c>
      <c r="DT24">
        <v>0</v>
      </c>
      <c r="DU24">
        <v>2</v>
      </c>
      <c r="DV24">
        <v>3</v>
      </c>
      <c r="DW24" t="s">
        <v>260</v>
      </c>
      <c r="DX24">
        <v>100</v>
      </c>
      <c r="DY24">
        <v>100</v>
      </c>
      <c r="DZ24">
        <v>-3.7629999999999999</v>
      </c>
      <c r="EA24">
        <v>0.35799999999999998</v>
      </c>
      <c r="EB24">
        <v>2</v>
      </c>
      <c r="EC24">
        <v>515.71199999999999</v>
      </c>
      <c r="ED24">
        <v>423.08</v>
      </c>
      <c r="EE24">
        <v>26.807200000000002</v>
      </c>
      <c r="EF24">
        <v>30.157499999999999</v>
      </c>
      <c r="EG24">
        <v>30.0001</v>
      </c>
      <c r="EH24">
        <v>30.347100000000001</v>
      </c>
      <c r="EI24">
        <v>30.384799999999998</v>
      </c>
      <c r="EJ24">
        <v>20.034099999999999</v>
      </c>
      <c r="EK24">
        <v>30.677299999999999</v>
      </c>
      <c r="EL24">
        <v>0</v>
      </c>
      <c r="EM24">
        <v>26.813300000000002</v>
      </c>
      <c r="EN24">
        <v>402.45400000000001</v>
      </c>
      <c r="EO24">
        <v>15.3405</v>
      </c>
      <c r="EP24">
        <v>100.39</v>
      </c>
      <c r="EQ24">
        <v>90.178799999999995</v>
      </c>
    </row>
    <row r="25" spans="1:147" x14ac:dyDescent="0.3">
      <c r="A25">
        <v>9</v>
      </c>
      <c r="B25">
        <v>1685094066.2</v>
      </c>
      <c r="C25">
        <v>480</v>
      </c>
      <c r="D25" t="s">
        <v>279</v>
      </c>
      <c r="E25" t="s">
        <v>280</v>
      </c>
      <c r="F25">
        <v>1685094058.20645</v>
      </c>
      <c r="G25">
        <f t="shared" si="0"/>
        <v>4.3429930002788731E-3</v>
      </c>
      <c r="H25">
        <f t="shared" si="1"/>
        <v>13.609383815480362</v>
      </c>
      <c r="I25">
        <f t="shared" si="2"/>
        <v>400.000258064516</v>
      </c>
      <c r="J25">
        <f t="shared" si="3"/>
        <v>266.54417493664204</v>
      </c>
      <c r="K25">
        <f t="shared" si="4"/>
        <v>25.609799368285675</v>
      </c>
      <c r="L25">
        <f t="shared" si="5"/>
        <v>38.43237751764692</v>
      </c>
      <c r="M25">
        <f t="shared" si="6"/>
        <v>0.18522603105296423</v>
      </c>
      <c r="N25">
        <f t="shared" si="7"/>
        <v>3.3694272197251007</v>
      </c>
      <c r="O25">
        <f t="shared" si="8"/>
        <v>0.17974951759174468</v>
      </c>
      <c r="P25">
        <f t="shared" si="9"/>
        <v>0.1128220038085698</v>
      </c>
      <c r="Q25">
        <f t="shared" si="10"/>
        <v>161.84570369664868</v>
      </c>
      <c r="R25">
        <f t="shared" si="11"/>
        <v>27.932258343802655</v>
      </c>
      <c r="S25">
        <f t="shared" si="12"/>
        <v>27.9769516129032</v>
      </c>
      <c r="T25">
        <f t="shared" si="13"/>
        <v>3.7897437618968914</v>
      </c>
      <c r="U25">
        <f t="shared" si="14"/>
        <v>40.185093505967096</v>
      </c>
      <c r="V25">
        <f t="shared" si="15"/>
        <v>1.5325963736595474</v>
      </c>
      <c r="W25">
        <f t="shared" si="16"/>
        <v>3.8138429948706518</v>
      </c>
      <c r="X25">
        <f t="shared" si="17"/>
        <v>2.2571473882373443</v>
      </c>
      <c r="Y25">
        <f t="shared" si="18"/>
        <v>-191.52599131229832</v>
      </c>
      <c r="Z25">
        <f t="shared" si="19"/>
        <v>19.756766845349624</v>
      </c>
      <c r="AA25">
        <f t="shared" si="20"/>
        <v>1.2785158563834329</v>
      </c>
      <c r="AB25">
        <f t="shared" si="21"/>
        <v>-8.645004913916587</v>
      </c>
      <c r="AC25">
        <v>-3.9742352173303498E-2</v>
      </c>
      <c r="AD25">
        <v>4.46142719358038E-2</v>
      </c>
      <c r="AE25">
        <v>3.3589222640198599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50495.926814533108</v>
      </c>
      <c r="AK25" t="s">
        <v>251</v>
      </c>
      <c r="AL25">
        <v>2.3074346153846199</v>
      </c>
      <c r="AM25">
        <v>1.5855999999999999</v>
      </c>
      <c r="AN25">
        <f t="shared" si="25"/>
        <v>-0.72183461538462002</v>
      </c>
      <c r="AO25">
        <f t="shared" si="26"/>
        <v>-0.45524382907708127</v>
      </c>
      <c r="AP25">
        <v>-0.47008060321599399</v>
      </c>
      <c r="AQ25" t="s">
        <v>281</v>
      </c>
      <c r="AR25">
        <v>2.2784769230769202</v>
      </c>
      <c r="AS25">
        <v>1.6823999999999999</v>
      </c>
      <c r="AT25">
        <f t="shared" si="27"/>
        <v>-0.35430154724020468</v>
      </c>
      <c r="AU25">
        <v>0.5</v>
      </c>
      <c r="AV25">
        <f t="shared" si="28"/>
        <v>841.19637743210137</v>
      </c>
      <c r="AW25">
        <f t="shared" si="29"/>
        <v>13.609383815480362</v>
      </c>
      <c r="AX25">
        <f t="shared" si="30"/>
        <v>-149.01858902852436</v>
      </c>
      <c r="AY25">
        <f t="shared" si="31"/>
        <v>1</v>
      </c>
      <c r="AZ25">
        <f t="shared" si="32"/>
        <v>1.6737428734151679E-2</v>
      </c>
      <c r="BA25">
        <f t="shared" si="33"/>
        <v>-5.7536852116024731E-2</v>
      </c>
      <c r="BB25" t="s">
        <v>253</v>
      </c>
      <c r="BC25">
        <v>0</v>
      </c>
      <c r="BD25">
        <f t="shared" si="34"/>
        <v>1.6823999999999999</v>
      </c>
      <c r="BE25">
        <f t="shared" si="35"/>
        <v>-0.35430154724020468</v>
      </c>
      <c r="BF25">
        <f t="shared" si="36"/>
        <v>-6.1049445005045409E-2</v>
      </c>
      <c r="BG25">
        <f t="shared" si="37"/>
        <v>0.95367025826260776</v>
      </c>
      <c r="BH25">
        <f t="shared" si="38"/>
        <v>0.13410274034644543</v>
      </c>
      <c r="BI25">
        <f t="shared" si="39"/>
        <v>999.99603225806402</v>
      </c>
      <c r="BJ25">
        <f t="shared" si="40"/>
        <v>841.19637743210137</v>
      </c>
      <c r="BK25">
        <f t="shared" si="41"/>
        <v>0.84119971509548752</v>
      </c>
      <c r="BL25">
        <f t="shared" si="42"/>
        <v>0.19239943019097505</v>
      </c>
      <c r="BM25">
        <v>0.78651427542566699</v>
      </c>
      <c r="BN25">
        <v>0.5</v>
      </c>
      <c r="BO25" t="s">
        <v>254</v>
      </c>
      <c r="BP25">
        <v>1685094058.20645</v>
      </c>
      <c r="BQ25">
        <v>400.000258064516</v>
      </c>
      <c r="BR25">
        <v>402.41422580645201</v>
      </c>
      <c r="BS25">
        <v>15.951106451612899</v>
      </c>
      <c r="BT25">
        <v>15.278864516129</v>
      </c>
      <c r="BU25">
        <v>500.01935483871</v>
      </c>
      <c r="BV25">
        <v>95.880822580645201</v>
      </c>
      <c r="BW25">
        <v>0.200059225806452</v>
      </c>
      <c r="BX25">
        <v>28.085712903225801</v>
      </c>
      <c r="BY25">
        <v>27.9769516129032</v>
      </c>
      <c r="BZ25">
        <v>999.9</v>
      </c>
      <c r="CA25">
        <v>9995.8064516128998</v>
      </c>
      <c r="CB25">
        <v>0</v>
      </c>
      <c r="CC25">
        <v>75.506500000000003</v>
      </c>
      <c r="CD25">
        <v>999.99603225806402</v>
      </c>
      <c r="CE25">
        <v>0.96000790322580698</v>
      </c>
      <c r="CF25">
        <v>3.9992045161290297E-2</v>
      </c>
      <c r="CG25">
        <v>0</v>
      </c>
      <c r="CH25">
        <v>2.2652129032258101</v>
      </c>
      <c r="CI25">
        <v>0</v>
      </c>
      <c r="CJ25">
        <v>559.10267741935502</v>
      </c>
      <c r="CK25">
        <v>8120.8470967741996</v>
      </c>
      <c r="CL25">
        <v>38.811999999999998</v>
      </c>
      <c r="CM25">
        <v>41.686999999999998</v>
      </c>
      <c r="CN25">
        <v>40.04</v>
      </c>
      <c r="CO25">
        <v>40.311999999999998</v>
      </c>
      <c r="CP25">
        <v>38.923000000000002</v>
      </c>
      <c r="CQ25">
        <v>960.00516129032303</v>
      </c>
      <c r="CR25">
        <v>39.990322580645199</v>
      </c>
      <c r="CS25">
        <v>0</v>
      </c>
      <c r="CT25">
        <v>59.599999904632597</v>
      </c>
      <c r="CU25">
        <v>2.2784769230769202</v>
      </c>
      <c r="CV25">
        <v>0.45742905617720098</v>
      </c>
      <c r="CW25">
        <v>1.5091965854973901</v>
      </c>
      <c r="CX25">
        <v>559.11684615384604</v>
      </c>
      <c r="CY25">
        <v>15</v>
      </c>
      <c r="CZ25">
        <v>1685093501.7</v>
      </c>
      <c r="DA25" t="s">
        <v>255</v>
      </c>
      <c r="DB25">
        <v>2</v>
      </c>
      <c r="DC25">
        <v>-3.7629999999999999</v>
      </c>
      <c r="DD25">
        <v>0.35799999999999998</v>
      </c>
      <c r="DE25">
        <v>402</v>
      </c>
      <c r="DF25">
        <v>15</v>
      </c>
      <c r="DG25">
        <v>1.46</v>
      </c>
      <c r="DH25">
        <v>0.33</v>
      </c>
      <c r="DI25">
        <v>-2.4050342307692301</v>
      </c>
      <c r="DJ25">
        <v>-1.38868812581658E-2</v>
      </c>
      <c r="DK25">
        <v>0.10316746344109599</v>
      </c>
      <c r="DL25">
        <v>1</v>
      </c>
      <c r="DM25">
        <v>2.2927534883720901</v>
      </c>
      <c r="DN25">
        <v>-7.1598553483218197E-2</v>
      </c>
      <c r="DO25">
        <v>0.19863272096175</v>
      </c>
      <c r="DP25">
        <v>1</v>
      </c>
      <c r="DQ25">
        <v>0.67066323076923096</v>
      </c>
      <c r="DR25">
        <v>9.31104609257828E-3</v>
      </c>
      <c r="DS25">
        <v>6.9110182112317002E-3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-3.7629999999999999</v>
      </c>
      <c r="EA25">
        <v>0.35799999999999998</v>
      </c>
      <c r="EB25">
        <v>2</v>
      </c>
      <c r="EC25">
        <v>515.649</v>
      </c>
      <c r="ED25">
        <v>423.399</v>
      </c>
      <c r="EE25">
        <v>26.870200000000001</v>
      </c>
      <c r="EF25">
        <v>30.149699999999999</v>
      </c>
      <c r="EG25">
        <v>30</v>
      </c>
      <c r="EH25">
        <v>30.339200000000002</v>
      </c>
      <c r="EI25">
        <v>30.376999999999999</v>
      </c>
      <c r="EJ25">
        <v>20.033100000000001</v>
      </c>
      <c r="EK25">
        <v>30.392600000000002</v>
      </c>
      <c r="EL25">
        <v>0</v>
      </c>
      <c r="EM25">
        <v>26.875699999999998</v>
      </c>
      <c r="EN25">
        <v>402.40300000000002</v>
      </c>
      <c r="EO25">
        <v>15.334899999999999</v>
      </c>
      <c r="EP25">
        <v>100.393</v>
      </c>
      <c r="EQ25">
        <v>90.182000000000002</v>
      </c>
    </row>
    <row r="26" spans="1:147" x14ac:dyDescent="0.3">
      <c r="A26">
        <v>10</v>
      </c>
      <c r="B26">
        <v>1685094126.2</v>
      </c>
      <c r="C26">
        <v>540</v>
      </c>
      <c r="D26" t="s">
        <v>282</v>
      </c>
      <c r="E26" t="s">
        <v>283</v>
      </c>
      <c r="F26">
        <v>1685094118.2387099</v>
      </c>
      <c r="G26">
        <f t="shared" si="0"/>
        <v>4.6048332484332826E-3</v>
      </c>
      <c r="H26">
        <f t="shared" si="1"/>
        <v>13.45406400269199</v>
      </c>
      <c r="I26">
        <f t="shared" si="2"/>
        <v>400.00461290322602</v>
      </c>
      <c r="J26">
        <f t="shared" si="3"/>
        <v>274.34407684049268</v>
      </c>
      <c r="K26">
        <f t="shared" si="4"/>
        <v>26.358796738367502</v>
      </c>
      <c r="L26">
        <f t="shared" si="5"/>
        <v>38.432177604678969</v>
      </c>
      <c r="M26">
        <f t="shared" si="6"/>
        <v>0.19636226322772438</v>
      </c>
      <c r="N26">
        <f t="shared" si="7"/>
        <v>3.3689947615453115</v>
      </c>
      <c r="O26">
        <f t="shared" si="8"/>
        <v>0.19021842499872257</v>
      </c>
      <c r="P26">
        <f t="shared" si="9"/>
        <v>0.1194225021369069</v>
      </c>
      <c r="Q26">
        <f t="shared" si="10"/>
        <v>161.84998055060987</v>
      </c>
      <c r="R26">
        <f t="shared" si="11"/>
        <v>27.894788193124931</v>
      </c>
      <c r="S26">
        <f t="shared" si="12"/>
        <v>27.995912903225801</v>
      </c>
      <c r="T26">
        <f t="shared" si="13"/>
        <v>3.7939356009379335</v>
      </c>
      <c r="U26">
        <f t="shared" si="14"/>
        <v>40.130707811275236</v>
      </c>
      <c r="V26">
        <f t="shared" si="15"/>
        <v>1.53250570053445</v>
      </c>
      <c r="W26">
        <f t="shared" si="16"/>
        <v>3.8187856235714661</v>
      </c>
      <c r="X26">
        <f t="shared" si="17"/>
        <v>2.2614299004034835</v>
      </c>
      <c r="Y26">
        <f t="shared" si="18"/>
        <v>-203.07314625590777</v>
      </c>
      <c r="Z26">
        <f t="shared" si="19"/>
        <v>20.348334513375182</v>
      </c>
      <c r="AA26">
        <f t="shared" si="20"/>
        <v>1.3172372353582844</v>
      </c>
      <c r="AB26">
        <f t="shared" si="21"/>
        <v>-19.557593956564443</v>
      </c>
      <c r="AC26">
        <v>-3.9735943003339803E-2</v>
      </c>
      <c r="AD26">
        <v>4.4607077081045401E-2</v>
      </c>
      <c r="AE26">
        <v>3.3584914999533502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50484.354487798271</v>
      </c>
      <c r="AK26" t="s">
        <v>251</v>
      </c>
      <c r="AL26">
        <v>2.3074346153846199</v>
      </c>
      <c r="AM26">
        <v>1.5855999999999999</v>
      </c>
      <c r="AN26">
        <f t="shared" si="25"/>
        <v>-0.72183461538462002</v>
      </c>
      <c r="AO26">
        <f t="shared" si="26"/>
        <v>-0.45524382907708127</v>
      </c>
      <c r="AP26">
        <v>-0.47008060321599399</v>
      </c>
      <c r="AQ26" t="s">
        <v>284</v>
      </c>
      <c r="AR26">
        <v>2.2574346153846201</v>
      </c>
      <c r="AS26">
        <v>1.5424</v>
      </c>
      <c r="AT26">
        <f t="shared" si="27"/>
        <v>-0.46358572055538128</v>
      </c>
      <c r="AU26">
        <v>0.5</v>
      </c>
      <c r="AV26">
        <f t="shared" si="28"/>
        <v>841.21889411615166</v>
      </c>
      <c r="AW26">
        <f t="shared" si="29"/>
        <v>13.45406400269199</v>
      </c>
      <c r="AX26">
        <f t="shared" si="30"/>
        <v>-194.98853358681859</v>
      </c>
      <c r="AY26">
        <f t="shared" si="31"/>
        <v>1</v>
      </c>
      <c r="AZ26">
        <f t="shared" si="32"/>
        <v>1.6552344108411575E-2</v>
      </c>
      <c r="BA26">
        <f t="shared" si="33"/>
        <v>2.8008298755186661E-2</v>
      </c>
      <c r="BB26" t="s">
        <v>253</v>
      </c>
      <c r="BC26">
        <v>0</v>
      </c>
      <c r="BD26">
        <f t="shared" si="34"/>
        <v>1.5424</v>
      </c>
      <c r="BE26">
        <f t="shared" si="35"/>
        <v>-0.46358572055538128</v>
      </c>
      <c r="BF26">
        <f t="shared" si="36"/>
        <v>2.7245206861755744E-2</v>
      </c>
      <c r="BG26">
        <f t="shared" si="37"/>
        <v>0.93464348018440657</v>
      </c>
      <c r="BH26">
        <f t="shared" si="38"/>
        <v>-5.9847503956264772E-2</v>
      </c>
      <c r="BI26">
        <f t="shared" si="39"/>
        <v>1000.0228387096799</v>
      </c>
      <c r="BJ26">
        <f t="shared" si="40"/>
        <v>841.21889411615166</v>
      </c>
      <c r="BK26">
        <f t="shared" si="41"/>
        <v>0.84119968220082697</v>
      </c>
      <c r="BL26">
        <f t="shared" si="42"/>
        <v>0.19239936440165403</v>
      </c>
      <c r="BM26">
        <v>0.78651427542566699</v>
      </c>
      <c r="BN26">
        <v>0.5</v>
      </c>
      <c r="BO26" t="s">
        <v>254</v>
      </c>
      <c r="BP26">
        <v>1685094118.2387099</v>
      </c>
      <c r="BQ26">
        <v>400.00461290322602</v>
      </c>
      <c r="BR26">
        <v>402.41064516129001</v>
      </c>
      <c r="BS26">
        <v>15.950419354838701</v>
      </c>
      <c r="BT26">
        <v>15.2376419354839</v>
      </c>
      <c r="BU26">
        <v>500.01561290322599</v>
      </c>
      <c r="BV26">
        <v>95.879283870967697</v>
      </c>
      <c r="BW26">
        <v>0.200052129032258</v>
      </c>
      <c r="BX26">
        <v>28.107945161290299</v>
      </c>
      <c r="BY26">
        <v>27.995912903225801</v>
      </c>
      <c r="BZ26">
        <v>999.9</v>
      </c>
      <c r="CA26">
        <v>9994.3548387096798</v>
      </c>
      <c r="CB26">
        <v>0</v>
      </c>
      <c r="CC26">
        <v>75.520332258064499</v>
      </c>
      <c r="CD26">
        <v>1000.0228387096799</v>
      </c>
      <c r="CE26">
        <v>0.96000983870967804</v>
      </c>
      <c r="CF26">
        <v>3.9990141935483899E-2</v>
      </c>
      <c r="CG26">
        <v>0</v>
      </c>
      <c r="CH26">
        <v>2.2302903225806401</v>
      </c>
      <c r="CI26">
        <v>0</v>
      </c>
      <c r="CJ26">
        <v>558.88948387096798</v>
      </c>
      <c r="CK26">
        <v>8121.0748387096801</v>
      </c>
      <c r="CL26">
        <v>38.936999999999998</v>
      </c>
      <c r="CM26">
        <v>41.76</v>
      </c>
      <c r="CN26">
        <v>40.146999999999998</v>
      </c>
      <c r="CO26">
        <v>40.408999999999999</v>
      </c>
      <c r="CP26">
        <v>39</v>
      </c>
      <c r="CQ26">
        <v>960.03258064516103</v>
      </c>
      <c r="CR26">
        <v>39.990322580645199</v>
      </c>
      <c r="CS26">
        <v>0</v>
      </c>
      <c r="CT26">
        <v>59.400000095367403</v>
      </c>
      <c r="CU26">
        <v>2.2574346153846201</v>
      </c>
      <c r="CV26">
        <v>0.57732306460668703</v>
      </c>
      <c r="CW26">
        <v>0.75128206849135903</v>
      </c>
      <c r="CX26">
        <v>558.89296153846203</v>
      </c>
      <c r="CY26">
        <v>15</v>
      </c>
      <c r="CZ26">
        <v>1685093501.7</v>
      </c>
      <c r="DA26" t="s">
        <v>255</v>
      </c>
      <c r="DB26">
        <v>2</v>
      </c>
      <c r="DC26">
        <v>-3.7629999999999999</v>
      </c>
      <c r="DD26">
        <v>0.35799999999999998</v>
      </c>
      <c r="DE26">
        <v>402</v>
      </c>
      <c r="DF26">
        <v>15</v>
      </c>
      <c r="DG26">
        <v>1.46</v>
      </c>
      <c r="DH26">
        <v>0.33</v>
      </c>
      <c r="DI26">
        <v>-2.44464442307692</v>
      </c>
      <c r="DJ26">
        <v>0.120375000397218</v>
      </c>
      <c r="DK26">
        <v>0.112884356012512</v>
      </c>
      <c r="DL26">
        <v>1</v>
      </c>
      <c r="DM26">
        <v>2.26262558139535</v>
      </c>
      <c r="DN26">
        <v>-0.29081769576972299</v>
      </c>
      <c r="DO26">
        <v>0.22545070114754101</v>
      </c>
      <c r="DP26">
        <v>1</v>
      </c>
      <c r="DQ26">
        <v>0.71510376923076902</v>
      </c>
      <c r="DR26">
        <v>-1.69040640399345E-3</v>
      </c>
      <c r="DS26">
        <v>1.50247136266263E-2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-3.7629999999999999</v>
      </c>
      <c r="EA26">
        <v>0.35799999999999998</v>
      </c>
      <c r="EB26">
        <v>2</v>
      </c>
      <c r="EC26">
        <v>515.947</v>
      </c>
      <c r="ED26">
        <v>422.94799999999998</v>
      </c>
      <c r="EE26">
        <v>26.858499999999999</v>
      </c>
      <c r="EF26">
        <v>30.136600000000001</v>
      </c>
      <c r="EG26">
        <v>30.0001</v>
      </c>
      <c r="EH26">
        <v>30.328800000000001</v>
      </c>
      <c r="EI26">
        <v>30.366599999999998</v>
      </c>
      <c r="EJ26">
        <v>20.033100000000001</v>
      </c>
      <c r="EK26">
        <v>31.528500000000001</v>
      </c>
      <c r="EL26">
        <v>0</v>
      </c>
      <c r="EM26">
        <v>26.8553</v>
      </c>
      <c r="EN26">
        <v>402.51100000000002</v>
      </c>
      <c r="EO26">
        <v>15.2377</v>
      </c>
      <c r="EP26">
        <v>100.39700000000001</v>
      </c>
      <c r="EQ26">
        <v>90.187700000000007</v>
      </c>
    </row>
    <row r="27" spans="1:147" x14ac:dyDescent="0.3">
      <c r="A27">
        <v>11</v>
      </c>
      <c r="B27">
        <v>1685094186.2</v>
      </c>
      <c r="C27">
        <v>600</v>
      </c>
      <c r="D27" t="s">
        <v>285</v>
      </c>
      <c r="E27" t="s">
        <v>286</v>
      </c>
      <c r="F27">
        <v>1685094178.2387099</v>
      </c>
      <c r="G27">
        <f t="shared" si="0"/>
        <v>4.5615701558469456E-3</v>
      </c>
      <c r="H27">
        <f t="shared" si="1"/>
        <v>13.893347589282717</v>
      </c>
      <c r="I27">
        <f t="shared" si="2"/>
        <v>399.99370967741902</v>
      </c>
      <c r="J27">
        <f t="shared" si="3"/>
        <v>269.57677047953092</v>
      </c>
      <c r="K27">
        <f t="shared" si="4"/>
        <v>25.900898201701001</v>
      </c>
      <c r="L27">
        <f t="shared" si="5"/>
        <v>38.431339381529646</v>
      </c>
      <c r="M27">
        <f t="shared" si="6"/>
        <v>0.19435856432346368</v>
      </c>
      <c r="N27">
        <f t="shared" si="7"/>
        <v>3.3729058716795555</v>
      </c>
      <c r="O27">
        <f t="shared" si="8"/>
        <v>0.18834415108401942</v>
      </c>
      <c r="P27">
        <f t="shared" si="9"/>
        <v>0.11823996210833057</v>
      </c>
      <c r="Q27">
        <f t="shared" si="10"/>
        <v>161.84768671623155</v>
      </c>
      <c r="R27">
        <f t="shared" si="11"/>
        <v>27.908276466087692</v>
      </c>
      <c r="S27">
        <f t="shared" si="12"/>
        <v>27.986464516129001</v>
      </c>
      <c r="T27">
        <f t="shared" si="13"/>
        <v>3.7918463074529449</v>
      </c>
      <c r="U27">
        <f t="shared" si="14"/>
        <v>40.038623892844463</v>
      </c>
      <c r="V27">
        <f t="shared" si="15"/>
        <v>1.5292932039434464</v>
      </c>
      <c r="W27">
        <f t="shared" si="16"/>
        <v>3.8195448675666279</v>
      </c>
      <c r="X27">
        <f t="shared" si="17"/>
        <v>2.2625531035094983</v>
      </c>
      <c r="Y27">
        <f t="shared" si="18"/>
        <v>-201.16524387285031</v>
      </c>
      <c r="Z27">
        <f t="shared" si="19"/>
        <v>22.710655497169391</v>
      </c>
      <c r="AA27">
        <f t="shared" si="20"/>
        <v>1.4684117716845215</v>
      </c>
      <c r="AB27">
        <f t="shared" si="21"/>
        <v>-15.138489887764855</v>
      </c>
      <c r="AC27">
        <v>-3.9793919203141202E-2</v>
      </c>
      <c r="AD27">
        <v>4.46721604443166E-2</v>
      </c>
      <c r="AE27">
        <v>3.3623872854432899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50554.438058083171</v>
      </c>
      <c r="AK27" t="s">
        <v>251</v>
      </c>
      <c r="AL27">
        <v>2.3074346153846199</v>
      </c>
      <c r="AM27">
        <v>1.5855999999999999</v>
      </c>
      <c r="AN27">
        <f t="shared" si="25"/>
        <v>-0.72183461538462002</v>
      </c>
      <c r="AO27">
        <f t="shared" si="26"/>
        <v>-0.45524382907708127</v>
      </c>
      <c r="AP27">
        <v>-0.47008060321599399</v>
      </c>
      <c r="AQ27" t="s">
        <v>287</v>
      </c>
      <c r="AR27">
        <v>2.20887307692308</v>
      </c>
      <c r="AS27">
        <v>2.2123200000000001</v>
      </c>
      <c r="AT27">
        <f t="shared" si="27"/>
        <v>1.558058091469583E-3</v>
      </c>
      <c r="AU27">
        <v>0.5</v>
      </c>
      <c r="AV27">
        <f t="shared" si="28"/>
        <v>841.20690758713579</v>
      </c>
      <c r="AW27">
        <f t="shared" si="29"/>
        <v>13.893347589282717</v>
      </c>
      <c r="AX27">
        <f t="shared" si="30"/>
        <v>0.65532461448312129</v>
      </c>
      <c r="AY27">
        <f t="shared" si="31"/>
        <v>1</v>
      </c>
      <c r="AZ27">
        <f t="shared" si="32"/>
        <v>1.7074786313509779E-2</v>
      </c>
      <c r="BA27">
        <f t="shared" si="33"/>
        <v>-0.28328632385911628</v>
      </c>
      <c r="BB27" t="s">
        <v>253</v>
      </c>
      <c r="BC27">
        <v>0</v>
      </c>
      <c r="BD27">
        <f t="shared" si="34"/>
        <v>2.2123200000000001</v>
      </c>
      <c r="BE27">
        <f t="shared" si="35"/>
        <v>1.5580580914696209E-3</v>
      </c>
      <c r="BF27">
        <f t="shared" si="36"/>
        <v>-0.39525731584258339</v>
      </c>
      <c r="BG27">
        <f t="shared" si="37"/>
        <v>-3.623967844459626E-2</v>
      </c>
      <c r="BH27">
        <f t="shared" si="38"/>
        <v>0.86823212220996182</v>
      </c>
      <c r="BI27">
        <f t="shared" si="39"/>
        <v>1000.00858064516</v>
      </c>
      <c r="BJ27">
        <f t="shared" si="40"/>
        <v>841.20690758713579</v>
      </c>
      <c r="BK27">
        <f t="shared" si="41"/>
        <v>0.84119968955109103</v>
      </c>
      <c r="BL27">
        <f t="shared" si="42"/>
        <v>0.19239937910218202</v>
      </c>
      <c r="BM27">
        <v>0.78651427542566699</v>
      </c>
      <c r="BN27">
        <v>0.5</v>
      </c>
      <c r="BO27" t="s">
        <v>254</v>
      </c>
      <c r="BP27">
        <v>1685094178.2387099</v>
      </c>
      <c r="BQ27">
        <v>399.99370967741902</v>
      </c>
      <c r="BR27">
        <v>402.46616129032299</v>
      </c>
      <c r="BS27">
        <v>15.9168967741935</v>
      </c>
      <c r="BT27">
        <v>15.2107774193548</v>
      </c>
      <c r="BU27">
        <v>500.00532258064499</v>
      </c>
      <c r="BV27">
        <v>95.879916129032296</v>
      </c>
      <c r="BW27">
        <v>0.19994325806451599</v>
      </c>
      <c r="BX27">
        <v>28.1113580645161</v>
      </c>
      <c r="BY27">
        <v>27.986464516129001</v>
      </c>
      <c r="BZ27">
        <v>999.9</v>
      </c>
      <c r="CA27">
        <v>10008.870967741899</v>
      </c>
      <c r="CB27">
        <v>0</v>
      </c>
      <c r="CC27">
        <v>75.535893548387094</v>
      </c>
      <c r="CD27">
        <v>1000.00858064516</v>
      </c>
      <c r="CE27">
        <v>0.96001061290322598</v>
      </c>
      <c r="CF27">
        <v>3.9989380645161297E-2</v>
      </c>
      <c r="CG27">
        <v>0</v>
      </c>
      <c r="CH27">
        <v>2.2113935483870999</v>
      </c>
      <c r="CI27">
        <v>0</v>
      </c>
      <c r="CJ27">
        <v>558.30990322580601</v>
      </c>
      <c r="CK27">
        <v>8120.9619354838696</v>
      </c>
      <c r="CL27">
        <v>39.04</v>
      </c>
      <c r="CM27">
        <v>41.875</v>
      </c>
      <c r="CN27">
        <v>40.25</v>
      </c>
      <c r="CO27">
        <v>40.5</v>
      </c>
      <c r="CP27">
        <v>39.125</v>
      </c>
      <c r="CQ27">
        <v>960.018709677419</v>
      </c>
      <c r="CR27">
        <v>39.99</v>
      </c>
      <c r="CS27">
        <v>0</v>
      </c>
      <c r="CT27">
        <v>59.099999904632597</v>
      </c>
      <c r="CU27">
        <v>2.20887307692308</v>
      </c>
      <c r="CV27">
        <v>-0.17399317266203801</v>
      </c>
      <c r="CW27">
        <v>1.01890598512105</v>
      </c>
      <c r="CX27">
        <v>558.31934615384603</v>
      </c>
      <c r="CY27">
        <v>15</v>
      </c>
      <c r="CZ27">
        <v>1685093501.7</v>
      </c>
      <c r="DA27" t="s">
        <v>255</v>
      </c>
      <c r="DB27">
        <v>2</v>
      </c>
      <c r="DC27">
        <v>-3.7629999999999999</v>
      </c>
      <c r="DD27">
        <v>0.35799999999999998</v>
      </c>
      <c r="DE27">
        <v>402</v>
      </c>
      <c r="DF27">
        <v>15</v>
      </c>
      <c r="DG27">
        <v>1.46</v>
      </c>
      <c r="DH27">
        <v>0.33</v>
      </c>
      <c r="DI27">
        <v>-2.463835</v>
      </c>
      <c r="DJ27">
        <v>-9.0422146824228194E-2</v>
      </c>
      <c r="DK27">
        <v>8.92925680967218E-2</v>
      </c>
      <c r="DL27">
        <v>1</v>
      </c>
      <c r="DM27">
        <v>2.2075186046511601</v>
      </c>
      <c r="DN27">
        <v>-5.81067910416425E-2</v>
      </c>
      <c r="DO27">
        <v>0.194857431789589</v>
      </c>
      <c r="DP27">
        <v>1</v>
      </c>
      <c r="DQ27">
        <v>0.70556309615384605</v>
      </c>
      <c r="DR27">
        <v>5.5470028565139801E-3</v>
      </c>
      <c r="DS27">
        <v>2.5324239016557802E-3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-3.7629999999999999</v>
      </c>
      <c r="EA27">
        <v>0.35799999999999998</v>
      </c>
      <c r="EB27">
        <v>2</v>
      </c>
      <c r="EC27">
        <v>515.96900000000005</v>
      </c>
      <c r="ED27">
        <v>422.74799999999999</v>
      </c>
      <c r="EE27">
        <v>26.835599999999999</v>
      </c>
      <c r="EF27">
        <v>30.120999999999999</v>
      </c>
      <c r="EG27">
        <v>30</v>
      </c>
      <c r="EH27">
        <v>30.315799999999999</v>
      </c>
      <c r="EI27">
        <v>30.356200000000001</v>
      </c>
      <c r="EJ27">
        <v>20.033300000000001</v>
      </c>
      <c r="EK27">
        <v>31.528500000000001</v>
      </c>
      <c r="EL27">
        <v>0</v>
      </c>
      <c r="EM27">
        <v>26.843499999999999</v>
      </c>
      <c r="EN27">
        <v>402.56</v>
      </c>
      <c r="EO27">
        <v>15.2453</v>
      </c>
      <c r="EP27">
        <v>100.401</v>
      </c>
      <c r="EQ27">
        <v>90.193899999999999</v>
      </c>
    </row>
    <row r="28" spans="1:147" x14ac:dyDescent="0.3">
      <c r="A28">
        <v>12</v>
      </c>
      <c r="B28">
        <v>1685094246.3</v>
      </c>
      <c r="C28">
        <v>660.09999990463302</v>
      </c>
      <c r="D28" t="s">
        <v>288</v>
      </c>
      <c r="E28" t="s">
        <v>289</v>
      </c>
      <c r="F28">
        <v>1685094238.25806</v>
      </c>
      <c r="G28">
        <f t="shared" si="0"/>
        <v>4.5894526330043997E-3</v>
      </c>
      <c r="H28">
        <f t="shared" si="1"/>
        <v>13.632739943877292</v>
      </c>
      <c r="I28">
        <f t="shared" si="2"/>
        <v>400.02132258064501</v>
      </c>
      <c r="J28">
        <f t="shared" si="3"/>
        <v>272.42917115650118</v>
      </c>
      <c r="K28">
        <f t="shared" si="4"/>
        <v>26.176192363353046</v>
      </c>
      <c r="L28">
        <f t="shared" si="5"/>
        <v>38.435807167282448</v>
      </c>
      <c r="M28">
        <f t="shared" si="6"/>
        <v>0.19554574007085734</v>
      </c>
      <c r="N28">
        <f t="shared" si="7"/>
        <v>3.3700021426972468</v>
      </c>
      <c r="O28">
        <f t="shared" si="8"/>
        <v>0.18945379791464681</v>
      </c>
      <c r="P28">
        <f t="shared" si="9"/>
        <v>0.11894015124765073</v>
      </c>
      <c r="Q28">
        <f t="shared" si="10"/>
        <v>161.84639819157658</v>
      </c>
      <c r="R28">
        <f t="shared" si="11"/>
        <v>27.903294507896728</v>
      </c>
      <c r="S28">
        <f t="shared" si="12"/>
        <v>27.982900000000001</v>
      </c>
      <c r="T28">
        <f t="shared" si="13"/>
        <v>3.7910583575228434</v>
      </c>
      <c r="U28">
        <f t="shared" si="14"/>
        <v>39.99780895708335</v>
      </c>
      <c r="V28">
        <f t="shared" si="15"/>
        <v>1.5278717653094303</v>
      </c>
      <c r="W28">
        <f t="shared" si="16"/>
        <v>3.8198886517728976</v>
      </c>
      <c r="X28">
        <f t="shared" si="17"/>
        <v>2.2631865922134131</v>
      </c>
      <c r="Y28">
        <f t="shared" si="18"/>
        <v>-202.39486111549402</v>
      </c>
      <c r="Z28">
        <f t="shared" si="19"/>
        <v>23.619448293197998</v>
      </c>
      <c r="AA28">
        <f t="shared" si="20"/>
        <v>1.5284724435143395</v>
      </c>
      <c r="AB28">
        <f t="shared" si="21"/>
        <v>-15.400542187205097</v>
      </c>
      <c r="AC28">
        <v>-3.9750873240248098E-2</v>
      </c>
      <c r="AD28">
        <v>4.4623837579935703E-2</v>
      </c>
      <c r="AE28">
        <v>3.3594949346484499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50501.827171594094</v>
      </c>
      <c r="AK28" t="s">
        <v>251</v>
      </c>
      <c r="AL28">
        <v>2.3074346153846199</v>
      </c>
      <c r="AM28">
        <v>1.5855999999999999</v>
      </c>
      <c r="AN28">
        <f t="shared" si="25"/>
        <v>-0.72183461538462002</v>
      </c>
      <c r="AO28">
        <f t="shared" si="26"/>
        <v>-0.45524382907708127</v>
      </c>
      <c r="AP28">
        <v>-0.47008060321599399</v>
      </c>
      <c r="AQ28" t="s">
        <v>290</v>
      </c>
      <c r="AR28">
        <v>2.3307192307692302</v>
      </c>
      <c r="AS28">
        <v>1.84</v>
      </c>
      <c r="AT28">
        <f t="shared" si="27"/>
        <v>-0.26669523411371188</v>
      </c>
      <c r="AU28">
        <v>0.5</v>
      </c>
      <c r="AV28">
        <f t="shared" si="28"/>
        <v>841.20013261958627</v>
      </c>
      <c r="AW28">
        <f t="shared" si="29"/>
        <v>13.632739943877292</v>
      </c>
      <c r="AX28">
        <f t="shared" si="30"/>
        <v>-112.17203315273302</v>
      </c>
      <c r="AY28">
        <f t="shared" si="31"/>
        <v>1</v>
      </c>
      <c r="AZ28">
        <f t="shared" si="32"/>
        <v>1.6765119262613058E-2</v>
      </c>
      <c r="BA28">
        <f t="shared" si="33"/>
        <v>-0.13826086956521749</v>
      </c>
      <c r="BB28" t="s">
        <v>253</v>
      </c>
      <c r="BC28">
        <v>0</v>
      </c>
      <c r="BD28">
        <f t="shared" si="34"/>
        <v>1.84</v>
      </c>
      <c r="BE28">
        <f t="shared" si="35"/>
        <v>-0.26669523411371199</v>
      </c>
      <c r="BF28">
        <f t="shared" si="36"/>
        <v>-0.16044399596367317</v>
      </c>
      <c r="BG28">
        <f t="shared" si="37"/>
        <v>1.0498136308656794</v>
      </c>
      <c r="BH28">
        <f t="shared" si="38"/>
        <v>0.35243530107578247</v>
      </c>
      <c r="BI28">
        <f t="shared" si="39"/>
        <v>1000.00051612903</v>
      </c>
      <c r="BJ28">
        <f t="shared" si="40"/>
        <v>841.20013261958627</v>
      </c>
      <c r="BK28">
        <f t="shared" si="41"/>
        <v>0.84119969845200193</v>
      </c>
      <c r="BL28">
        <f t="shared" si="42"/>
        <v>0.19239939690400401</v>
      </c>
      <c r="BM28">
        <v>0.78651427542566699</v>
      </c>
      <c r="BN28">
        <v>0.5</v>
      </c>
      <c r="BO28" t="s">
        <v>254</v>
      </c>
      <c r="BP28">
        <v>1685094238.25806</v>
      </c>
      <c r="BQ28">
        <v>400.02132258064501</v>
      </c>
      <c r="BR28">
        <v>402.45451612903202</v>
      </c>
      <c r="BS28">
        <v>15.9013516129032</v>
      </c>
      <c r="BT28">
        <v>15.190916129032299</v>
      </c>
      <c r="BU28">
        <v>500.013225806452</v>
      </c>
      <c r="BV28">
        <v>95.884361290322602</v>
      </c>
      <c r="BW28">
        <v>0.20003470967741899</v>
      </c>
      <c r="BX28">
        <v>28.112903225806399</v>
      </c>
      <c r="BY28">
        <v>27.982900000000001</v>
      </c>
      <c r="BZ28">
        <v>999.9</v>
      </c>
      <c r="CA28">
        <v>9997.5806451612898</v>
      </c>
      <c r="CB28">
        <v>0</v>
      </c>
      <c r="CC28">
        <v>75.560100000000006</v>
      </c>
      <c r="CD28">
        <v>1000.00051612903</v>
      </c>
      <c r="CE28">
        <v>0.96001099999999995</v>
      </c>
      <c r="CF28">
        <v>3.9988999999999997E-2</v>
      </c>
      <c r="CG28">
        <v>0</v>
      </c>
      <c r="CH28">
        <v>2.3297419354838702</v>
      </c>
      <c r="CI28">
        <v>0</v>
      </c>
      <c r="CJ28">
        <v>557.66993548387097</v>
      </c>
      <c r="CK28">
        <v>8120.8977419354896</v>
      </c>
      <c r="CL28">
        <v>39.125</v>
      </c>
      <c r="CM28">
        <v>41.936999999999998</v>
      </c>
      <c r="CN28">
        <v>40.370935483871001</v>
      </c>
      <c r="CO28">
        <v>40.561999999999998</v>
      </c>
      <c r="CP28">
        <v>39.186999999999998</v>
      </c>
      <c r="CQ28">
        <v>960.01129032257995</v>
      </c>
      <c r="CR28">
        <v>39.99</v>
      </c>
      <c r="CS28">
        <v>0</v>
      </c>
      <c r="CT28">
        <v>59.600000143051098</v>
      </c>
      <c r="CU28">
        <v>2.3307192307692302</v>
      </c>
      <c r="CV28">
        <v>2.47829083176473E-2</v>
      </c>
      <c r="CW28">
        <v>-0.32270085730787601</v>
      </c>
      <c r="CX28">
        <v>557.67342307692297</v>
      </c>
      <c r="CY28">
        <v>15</v>
      </c>
      <c r="CZ28">
        <v>1685093501.7</v>
      </c>
      <c r="DA28" t="s">
        <v>255</v>
      </c>
      <c r="DB28">
        <v>2</v>
      </c>
      <c r="DC28">
        <v>-3.7629999999999999</v>
      </c>
      <c r="DD28">
        <v>0.35799999999999998</v>
      </c>
      <c r="DE28">
        <v>402</v>
      </c>
      <c r="DF28">
        <v>15</v>
      </c>
      <c r="DG28">
        <v>1.46</v>
      </c>
      <c r="DH28">
        <v>0.33</v>
      </c>
      <c r="DI28">
        <v>-2.45908923076923</v>
      </c>
      <c r="DJ28">
        <v>0.13339862985175099</v>
      </c>
      <c r="DK28">
        <v>0.106193602730799</v>
      </c>
      <c r="DL28">
        <v>1</v>
      </c>
      <c r="DM28">
        <v>2.3523279069767402</v>
      </c>
      <c r="DN28">
        <v>-0.24292858265346001</v>
      </c>
      <c r="DO28">
        <v>0.19722800089612</v>
      </c>
      <c r="DP28">
        <v>1</v>
      </c>
      <c r="DQ28">
        <v>0.71241651923076899</v>
      </c>
      <c r="DR28">
        <v>-1.3638616091937599E-2</v>
      </c>
      <c r="DS28">
        <v>6.3658710186865397E-3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-3.7629999999999999</v>
      </c>
      <c r="EA28">
        <v>0.35799999999999998</v>
      </c>
      <c r="EB28">
        <v>2</v>
      </c>
      <c r="EC28">
        <v>516.11900000000003</v>
      </c>
      <c r="ED28">
        <v>422.904</v>
      </c>
      <c r="EE28">
        <v>26.848400000000002</v>
      </c>
      <c r="EF28">
        <v>30.1053</v>
      </c>
      <c r="EG28">
        <v>30</v>
      </c>
      <c r="EH28">
        <v>30.302800000000001</v>
      </c>
      <c r="EI28">
        <v>30.3432</v>
      </c>
      <c r="EJ28">
        <v>20.0337</v>
      </c>
      <c r="EK28">
        <v>30.671700000000001</v>
      </c>
      <c r="EL28">
        <v>0</v>
      </c>
      <c r="EM28">
        <v>26.860900000000001</v>
      </c>
      <c r="EN28">
        <v>402.54500000000002</v>
      </c>
      <c r="EO28">
        <v>15.2897</v>
      </c>
      <c r="EP28">
        <v>100.404</v>
      </c>
      <c r="EQ28">
        <v>90.199399999999997</v>
      </c>
    </row>
    <row r="29" spans="1:147" x14ac:dyDescent="0.3">
      <c r="A29">
        <v>13</v>
      </c>
      <c r="B29">
        <v>1685094306.3</v>
      </c>
      <c r="C29">
        <v>720.09999990463302</v>
      </c>
      <c r="D29" t="s">
        <v>291</v>
      </c>
      <c r="E29" t="s">
        <v>292</v>
      </c>
      <c r="F29">
        <v>1685094298.3</v>
      </c>
      <c r="G29">
        <f t="shared" si="0"/>
        <v>4.5752551025397183E-3</v>
      </c>
      <c r="H29">
        <f t="shared" si="1"/>
        <v>13.640451765764485</v>
      </c>
      <c r="I29">
        <f t="shared" si="2"/>
        <v>400.02725806451599</v>
      </c>
      <c r="J29">
        <f t="shared" si="3"/>
        <v>272.37781702078468</v>
      </c>
      <c r="K29">
        <f t="shared" si="4"/>
        <v>26.171609531420287</v>
      </c>
      <c r="L29">
        <f t="shared" si="5"/>
        <v>38.436893703389622</v>
      </c>
      <c r="M29">
        <f t="shared" si="6"/>
        <v>0.19548922485466561</v>
      </c>
      <c r="N29">
        <f t="shared" si="7"/>
        <v>3.3724196922370537</v>
      </c>
      <c r="O29">
        <f t="shared" si="8"/>
        <v>0.1894049628417025</v>
      </c>
      <c r="P29">
        <f t="shared" si="9"/>
        <v>0.11890897458723101</v>
      </c>
      <c r="Q29">
        <f t="shared" si="10"/>
        <v>161.84587771973787</v>
      </c>
      <c r="R29">
        <f t="shared" si="11"/>
        <v>27.912719716473266</v>
      </c>
      <c r="S29">
        <f t="shared" si="12"/>
        <v>27.987516129032301</v>
      </c>
      <c r="T29">
        <f t="shared" si="13"/>
        <v>3.7920787978025428</v>
      </c>
      <c r="U29">
        <f t="shared" si="14"/>
        <v>40.180293103742144</v>
      </c>
      <c r="V29">
        <f t="shared" si="15"/>
        <v>1.5353835598008601</v>
      </c>
      <c r="W29">
        <f t="shared" si="16"/>
        <v>3.8212353400126489</v>
      </c>
      <c r="X29">
        <f t="shared" si="17"/>
        <v>2.2566952380016829</v>
      </c>
      <c r="Y29">
        <f t="shared" si="18"/>
        <v>-201.76875002200157</v>
      </c>
      <c r="Z29">
        <f t="shared" si="19"/>
        <v>23.897383161898144</v>
      </c>
      <c r="AA29">
        <f t="shared" si="20"/>
        <v>1.545431841203474</v>
      </c>
      <c r="AB29">
        <f t="shared" si="21"/>
        <v>-14.480057299162073</v>
      </c>
      <c r="AC29">
        <v>-3.97867108358008E-2</v>
      </c>
      <c r="AD29">
        <v>4.4664068420489401E-2</v>
      </c>
      <c r="AE29">
        <v>3.3619030113630899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50544.507003755571</v>
      </c>
      <c r="AK29" t="s">
        <v>251</v>
      </c>
      <c r="AL29">
        <v>2.3074346153846199</v>
      </c>
      <c r="AM29">
        <v>1.5855999999999999</v>
      </c>
      <c r="AN29">
        <f t="shared" si="25"/>
        <v>-0.72183461538462002</v>
      </c>
      <c r="AO29">
        <f t="shared" si="26"/>
        <v>-0.45524382907708127</v>
      </c>
      <c r="AP29">
        <v>-0.47008060321599399</v>
      </c>
      <c r="AQ29" t="s">
        <v>293</v>
      </c>
      <c r="AR29">
        <v>2.2364076923076901</v>
      </c>
      <c r="AS29">
        <v>1.4944900000000001</v>
      </c>
      <c r="AT29">
        <f t="shared" si="27"/>
        <v>-0.4964353674549109</v>
      </c>
      <c r="AU29">
        <v>0.5</v>
      </c>
      <c r="AV29">
        <f t="shared" si="28"/>
        <v>841.19732252966776</v>
      </c>
      <c r="AW29">
        <f t="shared" si="29"/>
        <v>13.640451765764485</v>
      </c>
      <c r="AX29">
        <f t="shared" si="30"/>
        <v>-208.80005095605142</v>
      </c>
      <c r="AY29">
        <f t="shared" si="31"/>
        <v>1</v>
      </c>
      <c r="AZ29">
        <f t="shared" si="32"/>
        <v>1.6774342940782269E-2</v>
      </c>
      <c r="BA29">
        <f t="shared" si="33"/>
        <v>6.0963940876151597E-2</v>
      </c>
      <c r="BB29" t="s">
        <v>253</v>
      </c>
      <c r="BC29">
        <v>0</v>
      </c>
      <c r="BD29">
        <f t="shared" si="34"/>
        <v>1.4944900000000001</v>
      </c>
      <c r="BE29">
        <f t="shared" si="35"/>
        <v>-0.49643536745491101</v>
      </c>
      <c r="BF29">
        <f t="shared" si="36"/>
        <v>5.7460898082744578E-2</v>
      </c>
      <c r="BG29">
        <f t="shared" si="37"/>
        <v>0.91263005900675587</v>
      </c>
      <c r="BH29">
        <f t="shared" si="38"/>
        <v>-0.12622004827442784</v>
      </c>
      <c r="BI29">
        <f t="shared" si="39"/>
        <v>999.99716129032299</v>
      </c>
      <c r="BJ29">
        <f t="shared" si="40"/>
        <v>841.19732252966776</v>
      </c>
      <c r="BK29">
        <f t="shared" si="41"/>
        <v>0.84119971045142616</v>
      </c>
      <c r="BL29">
        <f t="shared" si="42"/>
        <v>0.1923994209028522</v>
      </c>
      <c r="BM29">
        <v>0.78651427542566699</v>
      </c>
      <c r="BN29">
        <v>0.5</v>
      </c>
      <c r="BO29" t="s">
        <v>254</v>
      </c>
      <c r="BP29">
        <v>1685094298.3</v>
      </c>
      <c r="BQ29">
        <v>400.02725806451599</v>
      </c>
      <c r="BR29">
        <v>402.46083870967698</v>
      </c>
      <c r="BS29">
        <v>15.9793161290323</v>
      </c>
      <c r="BT29">
        <v>15.271116129032301</v>
      </c>
      <c r="BU29">
        <v>500.000258064516</v>
      </c>
      <c r="BV29">
        <v>95.885725806451603</v>
      </c>
      <c r="BW29">
        <v>0.199960677419355</v>
      </c>
      <c r="BX29">
        <v>28.118954838709701</v>
      </c>
      <c r="BY29">
        <v>27.987516129032301</v>
      </c>
      <c r="BZ29">
        <v>999.9</v>
      </c>
      <c r="CA29">
        <v>10006.4516129032</v>
      </c>
      <c r="CB29">
        <v>0</v>
      </c>
      <c r="CC29">
        <v>75.527248387096805</v>
      </c>
      <c r="CD29">
        <v>999.99716129032299</v>
      </c>
      <c r="CE29">
        <v>0.96001138709677403</v>
      </c>
      <c r="CF29">
        <v>3.99886225806452E-2</v>
      </c>
      <c r="CG29">
        <v>0</v>
      </c>
      <c r="CH29">
        <v>2.25629677419355</v>
      </c>
      <c r="CI29">
        <v>0</v>
      </c>
      <c r="CJ29">
        <v>556.65058064516097</v>
      </c>
      <c r="CK29">
        <v>8120.8706451612898</v>
      </c>
      <c r="CL29">
        <v>39.203258064516099</v>
      </c>
      <c r="CM29">
        <v>42.045999999999999</v>
      </c>
      <c r="CN29">
        <v>40.436999999999998</v>
      </c>
      <c r="CO29">
        <v>40.625</v>
      </c>
      <c r="CP29">
        <v>39.274000000000001</v>
      </c>
      <c r="CQ29">
        <v>960.00903225806496</v>
      </c>
      <c r="CR29">
        <v>39.990322580645199</v>
      </c>
      <c r="CS29">
        <v>0</v>
      </c>
      <c r="CT29">
        <v>59.399999856948902</v>
      </c>
      <c r="CU29">
        <v>2.2364076923076901</v>
      </c>
      <c r="CV29">
        <v>-0.181005122260056</v>
      </c>
      <c r="CW29">
        <v>0.72095725394640697</v>
      </c>
      <c r="CX29">
        <v>556.67453846153796</v>
      </c>
      <c r="CY29">
        <v>15</v>
      </c>
      <c r="CZ29">
        <v>1685093501.7</v>
      </c>
      <c r="DA29" t="s">
        <v>255</v>
      </c>
      <c r="DB29">
        <v>2</v>
      </c>
      <c r="DC29">
        <v>-3.7629999999999999</v>
      </c>
      <c r="DD29">
        <v>0.35799999999999998</v>
      </c>
      <c r="DE29">
        <v>402</v>
      </c>
      <c r="DF29">
        <v>15</v>
      </c>
      <c r="DG29">
        <v>1.46</v>
      </c>
      <c r="DH29">
        <v>0.33</v>
      </c>
      <c r="DI29">
        <v>-2.4450946153846198</v>
      </c>
      <c r="DJ29">
        <v>6.6604559036949701E-2</v>
      </c>
      <c r="DK29">
        <v>9.6862815332215205E-2</v>
      </c>
      <c r="DL29">
        <v>1</v>
      </c>
      <c r="DM29">
        <v>2.2460069767441899</v>
      </c>
      <c r="DN29">
        <v>-3.36331776497375E-2</v>
      </c>
      <c r="DO29">
        <v>0.19801282715714899</v>
      </c>
      <c r="DP29">
        <v>1</v>
      </c>
      <c r="DQ29">
        <v>0.70557619230769197</v>
      </c>
      <c r="DR29">
        <v>2.4777669256383701E-2</v>
      </c>
      <c r="DS29">
        <v>4.1282089291868104E-3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-3.7629999999999999</v>
      </c>
      <c r="EA29">
        <v>0.35799999999999998</v>
      </c>
      <c r="EB29">
        <v>2</v>
      </c>
      <c r="EC29">
        <v>515.86699999999996</v>
      </c>
      <c r="ED29">
        <v>422.791</v>
      </c>
      <c r="EE29">
        <v>26.873899999999999</v>
      </c>
      <c r="EF29">
        <v>30.087199999999999</v>
      </c>
      <c r="EG29">
        <v>29.9999</v>
      </c>
      <c r="EH29">
        <v>30.287199999999999</v>
      </c>
      <c r="EI29">
        <v>30.3277</v>
      </c>
      <c r="EJ29">
        <v>20.031600000000001</v>
      </c>
      <c r="EK29">
        <v>30.399000000000001</v>
      </c>
      <c r="EL29">
        <v>0</v>
      </c>
      <c r="EM29">
        <v>26.871600000000001</v>
      </c>
      <c r="EN29">
        <v>402.46100000000001</v>
      </c>
      <c r="EO29">
        <v>15.2805</v>
      </c>
      <c r="EP29">
        <v>100.41</v>
      </c>
      <c r="EQ29">
        <v>90.207899999999995</v>
      </c>
    </row>
    <row r="30" spans="1:147" x14ac:dyDescent="0.3">
      <c r="A30">
        <v>14</v>
      </c>
      <c r="B30">
        <v>1685094366.3</v>
      </c>
      <c r="C30">
        <v>780.09999990463302</v>
      </c>
      <c r="D30" t="s">
        <v>294</v>
      </c>
      <c r="E30" t="s">
        <v>295</v>
      </c>
      <c r="F30">
        <v>1685094358.3</v>
      </c>
      <c r="G30">
        <f t="shared" si="0"/>
        <v>4.6394205456646654E-3</v>
      </c>
      <c r="H30">
        <f t="shared" si="1"/>
        <v>13.991672714756289</v>
      </c>
      <c r="I30">
        <f t="shared" si="2"/>
        <v>399.97709677419402</v>
      </c>
      <c r="J30">
        <f t="shared" si="3"/>
        <v>271.1343906843062</v>
      </c>
      <c r="K30">
        <f t="shared" si="4"/>
        <v>26.053417617239397</v>
      </c>
      <c r="L30">
        <f t="shared" si="5"/>
        <v>38.433967425852735</v>
      </c>
      <c r="M30">
        <f t="shared" si="6"/>
        <v>0.19847851484300177</v>
      </c>
      <c r="N30">
        <f t="shared" si="7"/>
        <v>3.3722939428531329</v>
      </c>
      <c r="O30">
        <f t="shared" si="8"/>
        <v>0.19220974266994853</v>
      </c>
      <c r="P30">
        <f t="shared" si="9"/>
        <v>0.12067782025303081</v>
      </c>
      <c r="Q30">
        <f t="shared" si="10"/>
        <v>161.84494332527032</v>
      </c>
      <c r="R30">
        <f t="shared" si="11"/>
        <v>27.900305826410765</v>
      </c>
      <c r="S30">
        <f t="shared" si="12"/>
        <v>27.974490322580699</v>
      </c>
      <c r="T30">
        <f t="shared" si="13"/>
        <v>3.7891999322146468</v>
      </c>
      <c r="U30">
        <f t="shared" si="14"/>
        <v>40.141083034921529</v>
      </c>
      <c r="V30">
        <f t="shared" si="15"/>
        <v>1.5340832535708966</v>
      </c>
      <c r="W30">
        <f t="shared" si="16"/>
        <v>3.8217286071636143</v>
      </c>
      <c r="X30">
        <f t="shared" si="17"/>
        <v>2.2551166786437502</v>
      </c>
      <c r="Y30">
        <f t="shared" si="18"/>
        <v>-204.59844606381174</v>
      </c>
      <c r="Z30">
        <f t="shared" si="19"/>
        <v>26.667584343282435</v>
      </c>
      <c r="AA30">
        <f t="shared" si="20"/>
        <v>1.7245508104494787</v>
      </c>
      <c r="AB30">
        <f t="shared" si="21"/>
        <v>-14.361367584809507</v>
      </c>
      <c r="AC30">
        <v>-3.9784846474888801E-2</v>
      </c>
      <c r="AD30">
        <v>4.4661975512038703E-2</v>
      </c>
      <c r="AE30">
        <v>3.3617777547791099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50541.967072414453</v>
      </c>
      <c r="AK30" t="s">
        <v>251</v>
      </c>
      <c r="AL30">
        <v>2.3074346153846199</v>
      </c>
      <c r="AM30">
        <v>1.5855999999999999</v>
      </c>
      <c r="AN30">
        <f t="shared" si="25"/>
        <v>-0.72183461538462002</v>
      </c>
      <c r="AO30">
        <f t="shared" si="26"/>
        <v>-0.45524382907708127</v>
      </c>
      <c r="AP30">
        <v>-0.47008060321599399</v>
      </c>
      <c r="AQ30" t="s">
        <v>296</v>
      </c>
      <c r="AR30">
        <v>2.24747692307692</v>
      </c>
      <c r="AS30">
        <v>1.2884</v>
      </c>
      <c r="AT30">
        <f t="shared" si="27"/>
        <v>-0.74439376209012731</v>
      </c>
      <c r="AU30">
        <v>0.5</v>
      </c>
      <c r="AV30">
        <f t="shared" si="28"/>
        <v>841.1924897038482</v>
      </c>
      <c r="AW30">
        <f t="shared" si="29"/>
        <v>13.991672714756289</v>
      </c>
      <c r="AX30">
        <f t="shared" si="30"/>
        <v>-313.08922102630413</v>
      </c>
      <c r="AY30">
        <f t="shared" si="31"/>
        <v>1</v>
      </c>
      <c r="AZ30">
        <f t="shared" si="32"/>
        <v>1.7191966755508856E-2</v>
      </c>
      <c r="BA30">
        <f t="shared" si="33"/>
        <v>0.23067370381868979</v>
      </c>
      <c r="BB30" t="s">
        <v>253</v>
      </c>
      <c r="BC30">
        <v>0</v>
      </c>
      <c r="BD30">
        <f t="shared" si="34"/>
        <v>1.2884</v>
      </c>
      <c r="BE30">
        <f t="shared" si="35"/>
        <v>-0.74439376209012731</v>
      </c>
      <c r="BF30">
        <f t="shared" si="36"/>
        <v>0.18743693239152368</v>
      </c>
      <c r="BG30">
        <f t="shared" si="37"/>
        <v>0.94116226141634085</v>
      </c>
      <c r="BH30">
        <f t="shared" si="38"/>
        <v>-0.41172866147689635</v>
      </c>
      <c r="BI30">
        <f t="shared" si="39"/>
        <v>999.99141935483897</v>
      </c>
      <c r="BJ30">
        <f t="shared" si="40"/>
        <v>841.1924897038482</v>
      </c>
      <c r="BK30">
        <f t="shared" si="41"/>
        <v>0.84119970774004993</v>
      </c>
      <c r="BL30">
        <f t="shared" si="42"/>
        <v>0.19239941548009987</v>
      </c>
      <c r="BM30">
        <v>0.78651427542566699</v>
      </c>
      <c r="BN30">
        <v>0.5</v>
      </c>
      <c r="BO30" t="s">
        <v>254</v>
      </c>
      <c r="BP30">
        <v>1685094358.3</v>
      </c>
      <c r="BQ30">
        <v>399.97709677419402</v>
      </c>
      <c r="BR30">
        <v>402.46993548387098</v>
      </c>
      <c r="BS30">
        <v>15.9649967741935</v>
      </c>
      <c r="BT30">
        <v>15.2468516129032</v>
      </c>
      <c r="BU30">
        <v>499.99845161290301</v>
      </c>
      <c r="BV30">
        <v>95.890506451612893</v>
      </c>
      <c r="BW30">
        <v>0.199914064516129</v>
      </c>
      <c r="BX30">
        <v>28.1211709677419</v>
      </c>
      <c r="BY30">
        <v>27.974490322580699</v>
      </c>
      <c r="BZ30">
        <v>999.9</v>
      </c>
      <c r="CA30">
        <v>10005.483870967701</v>
      </c>
      <c r="CB30">
        <v>0</v>
      </c>
      <c r="CC30">
        <v>75.5531838709677</v>
      </c>
      <c r="CD30">
        <v>999.99141935483897</v>
      </c>
      <c r="CE30">
        <v>0.96001216129032296</v>
      </c>
      <c r="CF30">
        <v>3.9987867741935502E-2</v>
      </c>
      <c r="CG30">
        <v>0</v>
      </c>
      <c r="CH30">
        <v>2.2458645161290298</v>
      </c>
      <c r="CI30">
        <v>0</v>
      </c>
      <c r="CJ30">
        <v>555.60658064516099</v>
      </c>
      <c r="CK30">
        <v>8120.8287096774202</v>
      </c>
      <c r="CL30">
        <v>39.295999999999999</v>
      </c>
      <c r="CM30">
        <v>42.100612903225802</v>
      </c>
      <c r="CN30">
        <v>40.514000000000003</v>
      </c>
      <c r="CO30">
        <v>40.686999999999998</v>
      </c>
      <c r="CP30">
        <v>39.350612903225802</v>
      </c>
      <c r="CQ30">
        <v>960.003548387097</v>
      </c>
      <c r="CR30">
        <v>39.99</v>
      </c>
      <c r="CS30">
        <v>0</v>
      </c>
      <c r="CT30">
        <v>59.400000095367403</v>
      </c>
      <c r="CU30">
        <v>2.24747692307692</v>
      </c>
      <c r="CV30">
        <v>-0.94840340992629601</v>
      </c>
      <c r="CW30">
        <v>-2.23251283431504</v>
      </c>
      <c r="CX30">
        <v>555.59088461538499</v>
      </c>
      <c r="CY30">
        <v>15</v>
      </c>
      <c r="CZ30">
        <v>1685093501.7</v>
      </c>
      <c r="DA30" t="s">
        <v>255</v>
      </c>
      <c r="DB30">
        <v>2</v>
      </c>
      <c r="DC30">
        <v>-3.7629999999999999</v>
      </c>
      <c r="DD30">
        <v>0.35799999999999998</v>
      </c>
      <c r="DE30">
        <v>402</v>
      </c>
      <c r="DF30">
        <v>15</v>
      </c>
      <c r="DG30">
        <v>1.46</v>
      </c>
      <c r="DH30">
        <v>0.33</v>
      </c>
      <c r="DI30">
        <v>-2.4749515384615401</v>
      </c>
      <c r="DJ30">
        <v>-0.25499031844956399</v>
      </c>
      <c r="DK30">
        <v>0.102279429757304</v>
      </c>
      <c r="DL30">
        <v>1</v>
      </c>
      <c r="DM30">
        <v>2.2695325581395398</v>
      </c>
      <c r="DN30">
        <v>-0.105352786984463</v>
      </c>
      <c r="DO30">
        <v>0.181081008109926</v>
      </c>
      <c r="DP30">
        <v>1</v>
      </c>
      <c r="DQ30">
        <v>0.71745044230769195</v>
      </c>
      <c r="DR30">
        <v>7.4308358234433103E-3</v>
      </c>
      <c r="DS30">
        <v>2.2207870608747099E-3</v>
      </c>
      <c r="DT30">
        <v>1</v>
      </c>
      <c r="DU30">
        <v>3</v>
      </c>
      <c r="DV30">
        <v>3</v>
      </c>
      <c r="DW30" t="s">
        <v>256</v>
      </c>
      <c r="DX30">
        <v>100</v>
      </c>
      <c r="DY30">
        <v>100</v>
      </c>
      <c r="DZ30">
        <v>-3.7629999999999999</v>
      </c>
      <c r="EA30">
        <v>0.35799999999999998</v>
      </c>
      <c r="EB30">
        <v>2</v>
      </c>
      <c r="EC30">
        <v>515.74099999999999</v>
      </c>
      <c r="ED30">
        <v>423.30399999999997</v>
      </c>
      <c r="EE30">
        <v>26.880400000000002</v>
      </c>
      <c r="EF30">
        <v>30.068899999999999</v>
      </c>
      <c r="EG30">
        <v>29.9999</v>
      </c>
      <c r="EH30">
        <v>30.271599999999999</v>
      </c>
      <c r="EI30">
        <v>30.312100000000001</v>
      </c>
      <c r="EJ30">
        <v>20.035799999999998</v>
      </c>
      <c r="EK30">
        <v>30.399000000000001</v>
      </c>
      <c r="EL30">
        <v>0</v>
      </c>
      <c r="EM30">
        <v>26.897600000000001</v>
      </c>
      <c r="EN30">
        <v>402.524</v>
      </c>
      <c r="EO30">
        <v>15.256600000000001</v>
      </c>
      <c r="EP30">
        <v>100.414</v>
      </c>
      <c r="EQ30">
        <v>90.214600000000004</v>
      </c>
    </row>
    <row r="31" spans="1:147" x14ac:dyDescent="0.3">
      <c r="A31">
        <v>15</v>
      </c>
      <c r="B31">
        <v>1685094426.3</v>
      </c>
      <c r="C31">
        <v>840.09999990463302</v>
      </c>
      <c r="D31" t="s">
        <v>297</v>
      </c>
      <c r="E31" t="s">
        <v>298</v>
      </c>
      <c r="F31">
        <v>1685094418.3</v>
      </c>
      <c r="G31">
        <f t="shared" si="0"/>
        <v>4.684073102090517E-3</v>
      </c>
      <c r="H31">
        <f t="shared" si="1"/>
        <v>13.968323421782424</v>
      </c>
      <c r="I31">
        <f t="shared" si="2"/>
        <v>399.99138709677402</v>
      </c>
      <c r="J31">
        <f t="shared" si="3"/>
        <v>272.35252541442776</v>
      </c>
      <c r="K31">
        <f t="shared" si="4"/>
        <v>26.17107942427641</v>
      </c>
      <c r="L31">
        <f t="shared" si="5"/>
        <v>38.436237537386951</v>
      </c>
      <c r="M31">
        <f t="shared" si="6"/>
        <v>0.20033444687990945</v>
      </c>
      <c r="N31">
        <f t="shared" si="7"/>
        <v>3.3699740390898998</v>
      </c>
      <c r="O31">
        <f t="shared" si="8"/>
        <v>0.19394567583610633</v>
      </c>
      <c r="P31">
        <f t="shared" si="9"/>
        <v>0.12177308097935019</v>
      </c>
      <c r="Q31">
        <f t="shared" si="10"/>
        <v>161.84360476872834</v>
      </c>
      <c r="R31">
        <f t="shared" si="11"/>
        <v>27.899013485331889</v>
      </c>
      <c r="S31">
        <f t="shared" si="12"/>
        <v>27.9739838709677</v>
      </c>
      <c r="T31">
        <f t="shared" si="13"/>
        <v>3.7890880386166814</v>
      </c>
      <c r="U31">
        <f t="shared" si="14"/>
        <v>40.08044060880983</v>
      </c>
      <c r="V31">
        <f t="shared" si="15"/>
        <v>1.5325719619154017</v>
      </c>
      <c r="W31">
        <f t="shared" si="16"/>
        <v>3.8237403048372092</v>
      </c>
      <c r="X31">
        <f t="shared" si="17"/>
        <v>2.2565160767012795</v>
      </c>
      <c r="Y31">
        <f t="shared" si="18"/>
        <v>-206.5676238021918</v>
      </c>
      <c r="Z31">
        <f t="shared" si="19"/>
        <v>28.382837207456994</v>
      </c>
      <c r="AA31">
        <f t="shared" si="20"/>
        <v>1.8368151386333165</v>
      </c>
      <c r="AB31">
        <f t="shared" si="21"/>
        <v>-14.504366687373157</v>
      </c>
      <c r="AC31">
        <v>-3.97504566962825E-2</v>
      </c>
      <c r="AD31">
        <v>4.4623369972842997E-2</v>
      </c>
      <c r="AE31">
        <v>3.3594669411446998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50498.595576830514</v>
      </c>
      <c r="AK31" t="s">
        <v>251</v>
      </c>
      <c r="AL31">
        <v>2.3074346153846199</v>
      </c>
      <c r="AM31">
        <v>1.5855999999999999</v>
      </c>
      <c r="AN31">
        <f t="shared" si="25"/>
        <v>-0.72183461538462002</v>
      </c>
      <c r="AO31">
        <f t="shared" si="26"/>
        <v>-0.45524382907708127</v>
      </c>
      <c r="AP31">
        <v>-0.47008060321599399</v>
      </c>
      <c r="AQ31" t="s">
        <v>299</v>
      </c>
      <c r="AR31">
        <v>2.2896461538461499</v>
      </c>
      <c r="AS31">
        <v>1.7447999999999999</v>
      </c>
      <c r="AT31">
        <f t="shared" si="27"/>
        <v>-0.31226854301131945</v>
      </c>
      <c r="AU31">
        <v>0.5</v>
      </c>
      <c r="AV31">
        <f t="shared" si="28"/>
        <v>841.18544454253674</v>
      </c>
      <c r="AW31">
        <f t="shared" si="29"/>
        <v>13.968323421782424</v>
      </c>
      <c r="AX31">
        <f t="shared" si="30"/>
        <v>-131.3378765848135</v>
      </c>
      <c r="AY31">
        <f t="shared" si="31"/>
        <v>1</v>
      </c>
      <c r="AZ31">
        <f t="shared" si="32"/>
        <v>1.7164353138386126E-2</v>
      </c>
      <c r="BA31">
        <f t="shared" si="33"/>
        <v>-9.124254928931684E-2</v>
      </c>
      <c r="BB31" t="s">
        <v>253</v>
      </c>
      <c r="BC31">
        <v>0</v>
      </c>
      <c r="BD31">
        <f t="shared" si="34"/>
        <v>1.7447999999999999</v>
      </c>
      <c r="BE31">
        <f t="shared" si="35"/>
        <v>-0.31226854301131934</v>
      </c>
      <c r="BF31">
        <f t="shared" si="36"/>
        <v>-0.10040363269424825</v>
      </c>
      <c r="BG31">
        <f t="shared" si="37"/>
        <v>0.96838363468570143</v>
      </c>
      <c r="BH31">
        <f t="shared" si="38"/>
        <v>0.22054913494993919</v>
      </c>
      <c r="BI31">
        <f t="shared" si="39"/>
        <v>999.98303225806501</v>
      </c>
      <c r="BJ31">
        <f t="shared" si="40"/>
        <v>841.18544454253674</v>
      </c>
      <c r="BK31">
        <f t="shared" si="41"/>
        <v>0.84119971780226421</v>
      </c>
      <c r="BL31">
        <f t="shared" si="42"/>
        <v>0.19239943560452832</v>
      </c>
      <c r="BM31">
        <v>0.78651427542566699</v>
      </c>
      <c r="BN31">
        <v>0.5</v>
      </c>
      <c r="BO31" t="s">
        <v>254</v>
      </c>
      <c r="BP31">
        <v>1685094418.3</v>
      </c>
      <c r="BQ31">
        <v>399.99138709677402</v>
      </c>
      <c r="BR31">
        <v>402.48325806451601</v>
      </c>
      <c r="BS31">
        <v>15.9488967741935</v>
      </c>
      <c r="BT31">
        <v>15.223861290322599</v>
      </c>
      <c r="BU31">
        <v>500.02148387096798</v>
      </c>
      <c r="BV31">
        <v>95.892638709677399</v>
      </c>
      <c r="BW31">
        <v>0.20002422580645199</v>
      </c>
      <c r="BX31">
        <v>28.130206451612899</v>
      </c>
      <c r="BY31">
        <v>27.9739838709677</v>
      </c>
      <c r="BZ31">
        <v>999.9</v>
      </c>
      <c r="CA31">
        <v>9996.6129032258104</v>
      </c>
      <c r="CB31">
        <v>0</v>
      </c>
      <c r="CC31">
        <v>75.539351612903204</v>
      </c>
      <c r="CD31">
        <v>999.98303225806501</v>
      </c>
      <c r="CE31">
        <v>0.96001216129032296</v>
      </c>
      <c r="CF31">
        <v>3.9987867741935502E-2</v>
      </c>
      <c r="CG31">
        <v>0</v>
      </c>
      <c r="CH31">
        <v>2.30261290322581</v>
      </c>
      <c r="CI31">
        <v>0</v>
      </c>
      <c r="CJ31">
        <v>554.73996774193495</v>
      </c>
      <c r="CK31">
        <v>8120.7570967741904</v>
      </c>
      <c r="CL31">
        <v>39.375</v>
      </c>
      <c r="CM31">
        <v>42.152999999999999</v>
      </c>
      <c r="CN31">
        <v>40.590451612903202</v>
      </c>
      <c r="CO31">
        <v>40.745935483871001</v>
      </c>
      <c r="CP31">
        <v>39.393000000000001</v>
      </c>
      <c r="CQ31">
        <v>959.99516129032304</v>
      </c>
      <c r="CR31">
        <v>39.99</v>
      </c>
      <c r="CS31">
        <v>0</v>
      </c>
      <c r="CT31">
        <v>59.400000095367403</v>
      </c>
      <c r="CU31">
        <v>2.2896461538461499</v>
      </c>
      <c r="CV31">
        <v>-0.52868376567248698</v>
      </c>
      <c r="CW31">
        <v>-1.25425640879704</v>
      </c>
      <c r="CX31">
        <v>554.78780769230798</v>
      </c>
      <c r="CY31">
        <v>15</v>
      </c>
      <c r="CZ31">
        <v>1685093501.7</v>
      </c>
      <c r="DA31" t="s">
        <v>255</v>
      </c>
      <c r="DB31">
        <v>2</v>
      </c>
      <c r="DC31">
        <v>-3.7629999999999999</v>
      </c>
      <c r="DD31">
        <v>0.35799999999999998</v>
      </c>
      <c r="DE31">
        <v>402</v>
      </c>
      <c r="DF31">
        <v>15</v>
      </c>
      <c r="DG31">
        <v>1.46</v>
      </c>
      <c r="DH31">
        <v>0.33</v>
      </c>
      <c r="DI31">
        <v>-2.4977636538461501</v>
      </c>
      <c r="DJ31">
        <v>-6.6156748911704796E-3</v>
      </c>
      <c r="DK31">
        <v>9.6120830489322698E-2</v>
      </c>
      <c r="DL31">
        <v>1</v>
      </c>
      <c r="DM31">
        <v>2.2893511627906999</v>
      </c>
      <c r="DN31">
        <v>9.9942878899580007E-2</v>
      </c>
      <c r="DO31">
        <v>0.195997976226017</v>
      </c>
      <c r="DP31">
        <v>1</v>
      </c>
      <c r="DQ31">
        <v>0.72458523076923098</v>
      </c>
      <c r="DR31">
        <v>7.2605583539636798E-3</v>
      </c>
      <c r="DS31">
        <v>2.74870496510759E-3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-3.7629999999999999</v>
      </c>
      <c r="EA31">
        <v>0.35799999999999998</v>
      </c>
      <c r="EB31">
        <v>2</v>
      </c>
      <c r="EC31">
        <v>515.721</v>
      </c>
      <c r="ED31">
        <v>422.923</v>
      </c>
      <c r="EE31">
        <v>26.968800000000002</v>
      </c>
      <c r="EF31">
        <v>30.048100000000002</v>
      </c>
      <c r="EG31">
        <v>29.9999</v>
      </c>
      <c r="EH31">
        <v>30.253399999999999</v>
      </c>
      <c r="EI31">
        <v>30.294</v>
      </c>
      <c r="EJ31">
        <v>20.033899999999999</v>
      </c>
      <c r="EK31">
        <v>30.399000000000001</v>
      </c>
      <c r="EL31">
        <v>0</v>
      </c>
      <c r="EM31">
        <v>26.978300000000001</v>
      </c>
      <c r="EN31">
        <v>402.48599999999999</v>
      </c>
      <c r="EO31">
        <v>15.2502</v>
      </c>
      <c r="EP31">
        <v>100.419</v>
      </c>
      <c r="EQ31">
        <v>90.219899999999996</v>
      </c>
    </row>
    <row r="32" spans="1:147" x14ac:dyDescent="0.3">
      <c r="A32">
        <v>16</v>
      </c>
      <c r="B32">
        <v>1685094486.3</v>
      </c>
      <c r="C32">
        <v>900.09999990463302</v>
      </c>
      <c r="D32" t="s">
        <v>300</v>
      </c>
      <c r="E32" t="s">
        <v>301</v>
      </c>
      <c r="F32">
        <v>1685094478.3</v>
      </c>
      <c r="G32">
        <f t="shared" si="0"/>
        <v>4.7143427405806626E-3</v>
      </c>
      <c r="H32">
        <f t="shared" si="1"/>
        <v>13.880642116844335</v>
      </c>
      <c r="I32">
        <f t="shared" si="2"/>
        <v>400.010774193548</v>
      </c>
      <c r="J32">
        <f t="shared" si="3"/>
        <v>273.37371177626824</v>
      </c>
      <c r="K32">
        <f t="shared" si="4"/>
        <v>26.268842722678649</v>
      </c>
      <c r="L32">
        <f t="shared" si="5"/>
        <v>38.437566093651824</v>
      </c>
      <c r="M32">
        <f t="shared" si="6"/>
        <v>0.20096232491846491</v>
      </c>
      <c r="N32">
        <f t="shared" si="7"/>
        <v>3.3694606952404698</v>
      </c>
      <c r="O32">
        <f t="shared" si="8"/>
        <v>0.19453319030217117</v>
      </c>
      <c r="P32">
        <f t="shared" si="9"/>
        <v>0.12214374254356866</v>
      </c>
      <c r="Q32">
        <f t="shared" si="10"/>
        <v>161.84827452003393</v>
      </c>
      <c r="R32">
        <f t="shared" si="11"/>
        <v>27.91685180840576</v>
      </c>
      <c r="S32">
        <f t="shared" si="12"/>
        <v>28.001764516129001</v>
      </c>
      <c r="T32">
        <f t="shared" si="13"/>
        <v>3.7952300541070549</v>
      </c>
      <c r="U32">
        <f t="shared" si="14"/>
        <v>39.983750552195261</v>
      </c>
      <c r="V32">
        <f t="shared" si="15"/>
        <v>1.5310795274851243</v>
      </c>
      <c r="W32">
        <f t="shared" si="16"/>
        <v>3.8292544004505902</v>
      </c>
      <c r="X32">
        <f t="shared" si="17"/>
        <v>2.2641505266219308</v>
      </c>
      <c r="Y32">
        <f t="shared" si="18"/>
        <v>-207.90251485960721</v>
      </c>
      <c r="Z32">
        <f t="shared" si="19"/>
        <v>27.827104790987264</v>
      </c>
      <c r="AA32">
        <f t="shared" si="20"/>
        <v>1.8015963011336829</v>
      </c>
      <c r="AB32">
        <f t="shared" si="21"/>
        <v>-16.425539247452335</v>
      </c>
      <c r="AC32">
        <v>-3.9742848305334401E-2</v>
      </c>
      <c r="AD32">
        <v>4.4614828887472098E-2</v>
      </c>
      <c r="AE32">
        <v>3.3589556083944001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50485.146730898545</v>
      </c>
      <c r="AK32" t="s">
        <v>251</v>
      </c>
      <c r="AL32">
        <v>2.3074346153846199</v>
      </c>
      <c r="AM32">
        <v>1.5855999999999999</v>
      </c>
      <c r="AN32">
        <f t="shared" si="25"/>
        <v>-0.72183461538462002</v>
      </c>
      <c r="AO32">
        <f t="shared" si="26"/>
        <v>-0.45524382907708127</v>
      </c>
      <c r="AP32">
        <v>-0.47008060321599399</v>
      </c>
      <c r="AQ32" t="s">
        <v>302</v>
      </c>
      <c r="AR32">
        <v>2.2740499999999999</v>
      </c>
      <c r="AS32">
        <v>2.2456700000000001</v>
      </c>
      <c r="AT32">
        <f t="shared" si="27"/>
        <v>-1.2637653795971815E-2</v>
      </c>
      <c r="AU32">
        <v>0.5</v>
      </c>
      <c r="AV32">
        <f t="shared" si="28"/>
        <v>841.20985099418283</v>
      </c>
      <c r="AW32">
        <f t="shared" si="29"/>
        <v>13.880642116844335</v>
      </c>
      <c r="AX32">
        <f t="shared" si="30"/>
        <v>-5.3154594333127596</v>
      </c>
      <c r="AY32">
        <f t="shared" si="31"/>
        <v>1</v>
      </c>
      <c r="AZ32">
        <f t="shared" si="32"/>
        <v>1.7059622760123346E-2</v>
      </c>
      <c r="BA32">
        <f t="shared" si="33"/>
        <v>-0.29393009658587421</v>
      </c>
      <c r="BB32" t="s">
        <v>253</v>
      </c>
      <c r="BC32">
        <v>0</v>
      </c>
      <c r="BD32">
        <f t="shared" si="34"/>
        <v>2.2456700000000001</v>
      </c>
      <c r="BE32">
        <f t="shared" si="35"/>
        <v>-1.2637653795971737E-2</v>
      </c>
      <c r="BF32">
        <f t="shared" si="36"/>
        <v>-0.41629036326942492</v>
      </c>
      <c r="BG32">
        <f t="shared" si="37"/>
        <v>0.45948638752580684</v>
      </c>
      <c r="BH32">
        <f t="shared" si="38"/>
        <v>0.91443384112064308</v>
      </c>
      <c r="BI32">
        <f t="shared" si="39"/>
        <v>1000.01206451613</v>
      </c>
      <c r="BJ32">
        <f t="shared" si="40"/>
        <v>841.20985099418283</v>
      </c>
      <c r="BK32">
        <f t="shared" si="41"/>
        <v>0.84119970232680563</v>
      </c>
      <c r="BL32">
        <f t="shared" si="42"/>
        <v>0.19239940465361138</v>
      </c>
      <c r="BM32">
        <v>0.78651427542566699</v>
      </c>
      <c r="BN32">
        <v>0.5</v>
      </c>
      <c r="BO32" t="s">
        <v>254</v>
      </c>
      <c r="BP32">
        <v>1685094478.3</v>
      </c>
      <c r="BQ32">
        <v>400.010774193548</v>
      </c>
      <c r="BR32">
        <v>402.49087096774201</v>
      </c>
      <c r="BS32">
        <v>15.9335870967742</v>
      </c>
      <c r="BT32">
        <v>15.203825806451601</v>
      </c>
      <c r="BU32">
        <v>500.00154838709699</v>
      </c>
      <c r="BV32">
        <v>95.891303225806496</v>
      </c>
      <c r="BW32">
        <v>0.200023741935484</v>
      </c>
      <c r="BX32">
        <v>28.154951612903201</v>
      </c>
      <c r="BY32">
        <v>28.001764516129001</v>
      </c>
      <c r="BZ32">
        <v>999.9</v>
      </c>
      <c r="CA32">
        <v>9994.8387096774204</v>
      </c>
      <c r="CB32">
        <v>0</v>
      </c>
      <c r="CC32">
        <v>75.539351612903204</v>
      </c>
      <c r="CD32">
        <v>1000.01206451613</v>
      </c>
      <c r="CE32">
        <v>0.96001332258064498</v>
      </c>
      <c r="CF32">
        <v>3.9986735483871001E-2</v>
      </c>
      <c r="CG32">
        <v>0</v>
      </c>
      <c r="CH32">
        <v>2.2906451612903198</v>
      </c>
      <c r="CI32">
        <v>0</v>
      </c>
      <c r="CJ32">
        <v>553.63512903225796</v>
      </c>
      <c r="CK32">
        <v>8120.9967741935498</v>
      </c>
      <c r="CL32">
        <v>39.436999999999998</v>
      </c>
      <c r="CM32">
        <v>42.1991935483871</v>
      </c>
      <c r="CN32">
        <v>40.645000000000003</v>
      </c>
      <c r="CO32">
        <v>40.804000000000002</v>
      </c>
      <c r="CP32">
        <v>39.436999999999998</v>
      </c>
      <c r="CQ32">
        <v>960.02354838709698</v>
      </c>
      <c r="CR32">
        <v>39.990645161290303</v>
      </c>
      <c r="CS32">
        <v>0</v>
      </c>
      <c r="CT32">
        <v>59.199999809265101</v>
      </c>
      <c r="CU32">
        <v>2.2740499999999999</v>
      </c>
      <c r="CV32">
        <v>-0.71352136406779698</v>
      </c>
      <c r="CW32">
        <v>0.109333340719917</v>
      </c>
      <c r="CX32">
        <v>553.66915384615402</v>
      </c>
      <c r="CY32">
        <v>15</v>
      </c>
      <c r="CZ32">
        <v>1685093501.7</v>
      </c>
      <c r="DA32" t="s">
        <v>255</v>
      </c>
      <c r="DB32">
        <v>2</v>
      </c>
      <c r="DC32">
        <v>-3.7629999999999999</v>
      </c>
      <c r="DD32">
        <v>0.35799999999999998</v>
      </c>
      <c r="DE32">
        <v>402</v>
      </c>
      <c r="DF32">
        <v>15</v>
      </c>
      <c r="DG32">
        <v>1.46</v>
      </c>
      <c r="DH32">
        <v>0.33</v>
      </c>
      <c r="DI32">
        <v>-2.5093151923076902</v>
      </c>
      <c r="DJ32">
        <v>0.19964755399981901</v>
      </c>
      <c r="DK32">
        <v>8.5289432217830696E-2</v>
      </c>
      <c r="DL32">
        <v>1</v>
      </c>
      <c r="DM32">
        <v>2.3049627906976702</v>
      </c>
      <c r="DN32">
        <v>-0.26158673845453601</v>
      </c>
      <c r="DO32">
        <v>0.14272173124285001</v>
      </c>
      <c r="DP32">
        <v>1</v>
      </c>
      <c r="DQ32">
        <v>0.72955901923076905</v>
      </c>
      <c r="DR32">
        <v>3.2254776743796099E-3</v>
      </c>
      <c r="DS32">
        <v>2.8781816942324602E-3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-3.7629999999999999</v>
      </c>
      <c r="EA32">
        <v>0.35799999999999998</v>
      </c>
      <c r="EB32">
        <v>2</v>
      </c>
      <c r="EC32">
        <v>515.72299999999996</v>
      </c>
      <c r="ED32">
        <v>422.81</v>
      </c>
      <c r="EE32">
        <v>26.9344</v>
      </c>
      <c r="EF32">
        <v>30.03</v>
      </c>
      <c r="EG32">
        <v>30.000299999999999</v>
      </c>
      <c r="EH32">
        <v>30.2378</v>
      </c>
      <c r="EI32">
        <v>30.278400000000001</v>
      </c>
      <c r="EJ32">
        <v>20.029699999999998</v>
      </c>
      <c r="EK32">
        <v>30.399000000000001</v>
      </c>
      <c r="EL32">
        <v>0</v>
      </c>
      <c r="EM32">
        <v>26.9298</v>
      </c>
      <c r="EN32">
        <v>402.47</v>
      </c>
      <c r="EO32">
        <v>15.25</v>
      </c>
      <c r="EP32">
        <v>100.42400000000001</v>
      </c>
      <c r="EQ32">
        <v>90.224500000000006</v>
      </c>
    </row>
    <row r="33" spans="1:147" x14ac:dyDescent="0.3">
      <c r="A33">
        <v>17</v>
      </c>
      <c r="B33">
        <v>1685094546.3</v>
      </c>
      <c r="C33">
        <v>960.09999990463302</v>
      </c>
      <c r="D33" t="s">
        <v>303</v>
      </c>
      <c r="E33" t="s">
        <v>304</v>
      </c>
      <c r="F33">
        <v>1685094538.3</v>
      </c>
      <c r="G33">
        <f t="shared" si="0"/>
        <v>4.6471764457299159E-3</v>
      </c>
      <c r="H33">
        <f t="shared" si="1"/>
        <v>13.793516176390073</v>
      </c>
      <c r="I33">
        <f t="shared" si="2"/>
        <v>400.01603225806502</v>
      </c>
      <c r="J33">
        <f t="shared" si="3"/>
        <v>272.98110484447716</v>
      </c>
      <c r="K33">
        <f t="shared" si="4"/>
        <v>26.231345333374428</v>
      </c>
      <c r="L33">
        <f t="shared" si="5"/>
        <v>38.438406522772333</v>
      </c>
      <c r="M33">
        <f t="shared" si="6"/>
        <v>0.1988370800011896</v>
      </c>
      <c r="N33">
        <f t="shared" si="7"/>
        <v>3.3726446823838536</v>
      </c>
      <c r="O33">
        <f t="shared" si="8"/>
        <v>0.19254665576189192</v>
      </c>
      <c r="P33">
        <f t="shared" si="9"/>
        <v>0.12089025208149749</v>
      </c>
      <c r="Q33">
        <f t="shared" si="10"/>
        <v>161.84452453013881</v>
      </c>
      <c r="R33">
        <f t="shared" si="11"/>
        <v>27.932308160799572</v>
      </c>
      <c r="S33">
        <f t="shared" si="12"/>
        <v>27.996735483870999</v>
      </c>
      <c r="T33">
        <f t="shared" si="13"/>
        <v>3.7941175432445964</v>
      </c>
      <c r="U33">
        <f t="shared" si="14"/>
        <v>40.197547918444563</v>
      </c>
      <c r="V33">
        <f t="shared" si="15"/>
        <v>1.5392631921009847</v>
      </c>
      <c r="W33">
        <f t="shared" si="16"/>
        <v>3.8292464884274615</v>
      </c>
      <c r="X33">
        <f t="shared" si="17"/>
        <v>2.2548543511436119</v>
      </c>
      <c r="Y33">
        <f t="shared" si="18"/>
        <v>-204.94048125668928</v>
      </c>
      <c r="Z33">
        <f t="shared" si="19"/>
        <v>28.76135716914931</v>
      </c>
      <c r="AA33">
        <f t="shared" si="20"/>
        <v>1.8602772817922073</v>
      </c>
      <c r="AB33">
        <f t="shared" si="21"/>
        <v>-12.474322275608952</v>
      </c>
      <c r="AC33">
        <v>-3.9790046611994402E-2</v>
      </c>
      <c r="AD33">
        <v>4.4667813121496702E-2</v>
      </c>
      <c r="AE33">
        <v>3.3621271197759399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50542.675213703136</v>
      </c>
      <c r="AK33" t="s">
        <v>251</v>
      </c>
      <c r="AL33">
        <v>2.3074346153846199</v>
      </c>
      <c r="AM33">
        <v>1.5855999999999999</v>
      </c>
      <c r="AN33">
        <f t="shared" si="25"/>
        <v>-0.72183461538462002</v>
      </c>
      <c r="AO33">
        <f t="shared" si="26"/>
        <v>-0.45524382907708127</v>
      </c>
      <c r="AP33">
        <v>-0.47008060321599399</v>
      </c>
      <c r="AQ33" t="s">
        <v>305</v>
      </c>
      <c r="AR33">
        <v>2.3404423076923102</v>
      </c>
      <c r="AS33">
        <v>1.6028</v>
      </c>
      <c r="AT33">
        <f t="shared" si="27"/>
        <v>-0.46022105546063785</v>
      </c>
      <c r="AU33">
        <v>0.5</v>
      </c>
      <c r="AV33">
        <f t="shared" si="28"/>
        <v>841.19012345888484</v>
      </c>
      <c r="AW33">
        <f t="shared" si="29"/>
        <v>13.793516176390073</v>
      </c>
      <c r="AX33">
        <f t="shared" si="30"/>
        <v>-193.56670323065612</v>
      </c>
      <c r="AY33">
        <f t="shared" si="31"/>
        <v>1</v>
      </c>
      <c r="AZ33">
        <f t="shared" si="32"/>
        <v>1.6956448229510427E-2</v>
      </c>
      <c r="BA33">
        <f t="shared" si="33"/>
        <v>-1.073122036436243E-2</v>
      </c>
      <c r="BB33" t="s">
        <v>253</v>
      </c>
      <c r="BC33">
        <v>0</v>
      </c>
      <c r="BD33">
        <f t="shared" si="34"/>
        <v>1.6028</v>
      </c>
      <c r="BE33">
        <f t="shared" si="35"/>
        <v>-0.46022105546063774</v>
      </c>
      <c r="BF33">
        <f t="shared" si="36"/>
        <v>-1.0847628657921358E-2</v>
      </c>
      <c r="BG33">
        <f t="shared" si="37"/>
        <v>1.0468436996806825</v>
      </c>
      <c r="BH33">
        <f t="shared" si="38"/>
        <v>2.3828172871475983E-2</v>
      </c>
      <c r="BI33">
        <f t="shared" si="39"/>
        <v>999.98858064516105</v>
      </c>
      <c r="BJ33">
        <f t="shared" si="40"/>
        <v>841.19012345888484</v>
      </c>
      <c r="BK33">
        <f t="shared" si="41"/>
        <v>0.84119972941708543</v>
      </c>
      <c r="BL33">
        <f t="shared" si="42"/>
        <v>0.19239945883417087</v>
      </c>
      <c r="BM33">
        <v>0.78651427542566699</v>
      </c>
      <c r="BN33">
        <v>0.5</v>
      </c>
      <c r="BO33" t="s">
        <v>254</v>
      </c>
      <c r="BP33">
        <v>1685094538.3</v>
      </c>
      <c r="BQ33">
        <v>400.01603225806502</v>
      </c>
      <c r="BR33">
        <v>402.47816129032299</v>
      </c>
      <c r="BS33">
        <v>16.018612903225801</v>
      </c>
      <c r="BT33">
        <v>15.2993225806452</v>
      </c>
      <c r="BU33">
        <v>500.00970967741898</v>
      </c>
      <c r="BV33">
        <v>95.892219354838701</v>
      </c>
      <c r="BW33">
        <v>0.199945516129032</v>
      </c>
      <c r="BX33">
        <v>28.154916129032198</v>
      </c>
      <c r="BY33">
        <v>27.996735483870999</v>
      </c>
      <c r="BZ33">
        <v>999.9</v>
      </c>
      <c r="CA33">
        <v>10006.6129032258</v>
      </c>
      <c r="CB33">
        <v>0</v>
      </c>
      <c r="CC33">
        <v>75.560100000000006</v>
      </c>
      <c r="CD33">
        <v>999.98858064516105</v>
      </c>
      <c r="CE33">
        <v>0.96001293548387101</v>
      </c>
      <c r="CF33">
        <v>3.9987112903225798E-2</v>
      </c>
      <c r="CG33">
        <v>0</v>
      </c>
      <c r="CH33">
        <v>2.32484516129032</v>
      </c>
      <c r="CI33">
        <v>0</v>
      </c>
      <c r="CJ33">
        <v>552.87638709677401</v>
      </c>
      <c r="CK33">
        <v>8120.8025806451597</v>
      </c>
      <c r="CL33">
        <v>39.495935483871001</v>
      </c>
      <c r="CM33">
        <v>42.25</v>
      </c>
      <c r="CN33">
        <v>40.691064516129003</v>
      </c>
      <c r="CO33">
        <v>40.8445161290323</v>
      </c>
      <c r="CP33">
        <v>39.5</v>
      </c>
      <c r="CQ33">
        <v>960.00096774193503</v>
      </c>
      <c r="CR33">
        <v>39.990645161290303</v>
      </c>
      <c r="CS33">
        <v>0</v>
      </c>
      <c r="CT33">
        <v>59.599999904632597</v>
      </c>
      <c r="CU33">
        <v>2.3404423076923102</v>
      </c>
      <c r="CV33">
        <v>0.28794871419392398</v>
      </c>
      <c r="CW33">
        <v>0.84235896666919596</v>
      </c>
      <c r="CX33">
        <v>552.88334615384599</v>
      </c>
      <c r="CY33">
        <v>15</v>
      </c>
      <c r="CZ33">
        <v>1685093501.7</v>
      </c>
      <c r="DA33" t="s">
        <v>255</v>
      </c>
      <c r="DB33">
        <v>2</v>
      </c>
      <c r="DC33">
        <v>-3.7629999999999999</v>
      </c>
      <c r="DD33">
        <v>0.35799999999999998</v>
      </c>
      <c r="DE33">
        <v>402</v>
      </c>
      <c r="DF33">
        <v>15</v>
      </c>
      <c r="DG33">
        <v>1.46</v>
      </c>
      <c r="DH33">
        <v>0.33</v>
      </c>
      <c r="DI33">
        <v>-2.49212173076923</v>
      </c>
      <c r="DJ33">
        <v>0.24387185178852</v>
      </c>
      <c r="DK33">
        <v>0.107732727862863</v>
      </c>
      <c r="DL33">
        <v>1</v>
      </c>
      <c r="DM33">
        <v>2.3156953488372101</v>
      </c>
      <c r="DN33">
        <v>0.28628264742780501</v>
      </c>
      <c r="DO33">
        <v>0.189239735924529</v>
      </c>
      <c r="DP33">
        <v>1</v>
      </c>
      <c r="DQ33">
        <v>0.71700590384615404</v>
      </c>
      <c r="DR33">
        <v>2.2017776829164101E-2</v>
      </c>
      <c r="DS33">
        <v>3.6138930013725999E-3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-3.7629999999999999</v>
      </c>
      <c r="EA33">
        <v>0.35799999999999998</v>
      </c>
      <c r="EB33">
        <v>2</v>
      </c>
      <c r="EC33">
        <v>515.85199999999998</v>
      </c>
      <c r="ED33">
        <v>423.19799999999998</v>
      </c>
      <c r="EE33">
        <v>26.881499999999999</v>
      </c>
      <c r="EF33">
        <v>30.016999999999999</v>
      </c>
      <c r="EG33">
        <v>29.9999</v>
      </c>
      <c r="EH33">
        <v>30.222200000000001</v>
      </c>
      <c r="EI33">
        <v>30.262899999999998</v>
      </c>
      <c r="EJ33">
        <v>20.031700000000001</v>
      </c>
      <c r="EK33">
        <v>29.8203</v>
      </c>
      <c r="EL33">
        <v>0</v>
      </c>
      <c r="EM33">
        <v>26.8751</v>
      </c>
      <c r="EN33">
        <v>402.43099999999998</v>
      </c>
      <c r="EO33">
        <v>15.2758</v>
      </c>
      <c r="EP33">
        <v>100.425</v>
      </c>
      <c r="EQ33">
        <v>90.228899999999996</v>
      </c>
    </row>
    <row r="34" spans="1:147" x14ac:dyDescent="0.3">
      <c r="A34">
        <v>18</v>
      </c>
      <c r="B34">
        <v>1685094606.3</v>
      </c>
      <c r="C34">
        <v>1020.09999990463</v>
      </c>
      <c r="D34" t="s">
        <v>306</v>
      </c>
      <c r="E34" t="s">
        <v>307</v>
      </c>
      <c r="F34">
        <v>1685094598.3</v>
      </c>
      <c r="G34">
        <f t="shared" si="0"/>
        <v>4.7409910334661725E-3</v>
      </c>
      <c r="H34">
        <f t="shared" si="1"/>
        <v>13.991016456367385</v>
      </c>
      <c r="I34">
        <f t="shared" si="2"/>
        <v>399.98864516128998</v>
      </c>
      <c r="J34">
        <f t="shared" si="3"/>
        <v>273.48531656187066</v>
      </c>
      <c r="K34">
        <f t="shared" si="4"/>
        <v>26.278894959445569</v>
      </c>
      <c r="L34">
        <f t="shared" si="5"/>
        <v>38.434456823156424</v>
      </c>
      <c r="M34">
        <f t="shared" si="6"/>
        <v>0.20277533904890757</v>
      </c>
      <c r="N34">
        <f t="shared" si="7"/>
        <v>3.3722492574205178</v>
      </c>
      <c r="O34">
        <f t="shared" si="8"/>
        <v>0.19623693415522292</v>
      </c>
      <c r="P34">
        <f t="shared" si="9"/>
        <v>0.12321797090910819</v>
      </c>
      <c r="Q34">
        <f t="shared" si="10"/>
        <v>161.84932986159734</v>
      </c>
      <c r="R34">
        <f t="shared" si="11"/>
        <v>27.909161235972686</v>
      </c>
      <c r="S34">
        <f t="shared" si="12"/>
        <v>27.997080645161301</v>
      </c>
      <c r="T34">
        <f t="shared" si="13"/>
        <v>3.7941938899306882</v>
      </c>
      <c r="U34">
        <f t="shared" si="14"/>
        <v>40.146082655556448</v>
      </c>
      <c r="V34">
        <f t="shared" si="15"/>
        <v>1.5371336492617413</v>
      </c>
      <c r="W34">
        <f t="shared" si="16"/>
        <v>3.8288509054543911</v>
      </c>
      <c r="X34">
        <f t="shared" si="17"/>
        <v>2.2570602406689471</v>
      </c>
      <c r="Y34">
        <f t="shared" si="18"/>
        <v>-209.07770457585821</v>
      </c>
      <c r="Z34">
        <f t="shared" si="19"/>
        <v>28.372676375538425</v>
      </c>
      <c r="AA34">
        <f t="shared" si="20"/>
        <v>1.8353396218534606</v>
      </c>
      <c r="AB34">
        <f t="shared" si="21"/>
        <v>-17.020358716868991</v>
      </c>
      <c r="AC34">
        <v>-3.9784183975351703E-2</v>
      </c>
      <c r="AD34">
        <v>4.4661231798270001E-2</v>
      </c>
      <c r="AE34">
        <v>3.36173324446266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50535.75990647656</v>
      </c>
      <c r="AK34" t="s">
        <v>251</v>
      </c>
      <c r="AL34">
        <v>2.3074346153846199</v>
      </c>
      <c r="AM34">
        <v>1.5855999999999999</v>
      </c>
      <c r="AN34">
        <f t="shared" si="25"/>
        <v>-0.72183461538462002</v>
      </c>
      <c r="AO34">
        <f t="shared" si="26"/>
        <v>-0.45524382907708127</v>
      </c>
      <c r="AP34">
        <v>-0.47008060321599399</v>
      </c>
      <c r="AQ34" t="s">
        <v>308</v>
      </c>
      <c r="AR34">
        <v>2.2686500000000001</v>
      </c>
      <c r="AS34">
        <v>1.5871999999999999</v>
      </c>
      <c r="AT34">
        <f t="shared" si="27"/>
        <v>-0.42934097782258074</v>
      </c>
      <c r="AU34">
        <v>0.5</v>
      </c>
      <c r="AV34">
        <f t="shared" si="28"/>
        <v>841.21533274938338</v>
      </c>
      <c r="AW34">
        <f t="shared" si="29"/>
        <v>13.991016456367385</v>
      </c>
      <c r="AX34">
        <f t="shared" si="30"/>
        <v>-180.58410676098393</v>
      </c>
      <c r="AY34">
        <f t="shared" si="31"/>
        <v>1</v>
      </c>
      <c r="AZ34">
        <f t="shared" si="32"/>
        <v>1.7190719779583068E-2</v>
      </c>
      <c r="BA34">
        <f t="shared" si="33"/>
        <v>-1.0080645161290611E-3</v>
      </c>
      <c r="BB34" t="s">
        <v>253</v>
      </c>
      <c r="BC34">
        <v>0</v>
      </c>
      <c r="BD34">
        <f t="shared" si="34"/>
        <v>1.5871999999999999</v>
      </c>
      <c r="BE34">
        <f t="shared" si="35"/>
        <v>-0.42934097782258074</v>
      </c>
      <c r="BF34">
        <f t="shared" si="36"/>
        <v>-1.0090817356206143E-3</v>
      </c>
      <c r="BG34">
        <f t="shared" si="37"/>
        <v>0.94615002589967423</v>
      </c>
      <c r="BH34">
        <f t="shared" si="38"/>
        <v>2.2165742206024671E-3</v>
      </c>
      <c r="BI34">
        <f t="shared" si="39"/>
        <v>1000.01858064516</v>
      </c>
      <c r="BJ34">
        <f t="shared" si="40"/>
        <v>841.21533274938338</v>
      </c>
      <c r="BK34">
        <f t="shared" si="41"/>
        <v>0.84119970271619848</v>
      </c>
      <c r="BL34">
        <f t="shared" si="42"/>
        <v>0.19239940543239697</v>
      </c>
      <c r="BM34">
        <v>0.78651427542566699</v>
      </c>
      <c r="BN34">
        <v>0.5</v>
      </c>
      <c r="BO34" t="s">
        <v>254</v>
      </c>
      <c r="BP34">
        <v>1685094598.3</v>
      </c>
      <c r="BQ34">
        <v>399.98864516128998</v>
      </c>
      <c r="BR34">
        <v>402.48777419354798</v>
      </c>
      <c r="BS34">
        <v>15.997</v>
      </c>
      <c r="BT34">
        <v>15.2631580645161</v>
      </c>
      <c r="BU34">
        <v>499.99958064516102</v>
      </c>
      <c r="BV34">
        <v>95.888909677419306</v>
      </c>
      <c r="BW34">
        <v>0.19996006451612899</v>
      </c>
      <c r="BX34">
        <v>28.153141935483902</v>
      </c>
      <c r="BY34">
        <v>27.997080645161301</v>
      </c>
      <c r="BZ34">
        <v>999.9</v>
      </c>
      <c r="CA34">
        <v>10005.483870967701</v>
      </c>
      <c r="CB34">
        <v>0</v>
      </c>
      <c r="CC34">
        <v>75.528977419354803</v>
      </c>
      <c r="CD34">
        <v>1000.01858064516</v>
      </c>
      <c r="CE34">
        <v>0.96001409677419403</v>
      </c>
      <c r="CF34">
        <v>3.9985980645161297E-2</v>
      </c>
      <c r="CG34">
        <v>0</v>
      </c>
      <c r="CH34">
        <v>2.2622483870967698</v>
      </c>
      <c r="CI34">
        <v>0</v>
      </c>
      <c r="CJ34">
        <v>552.02916129032303</v>
      </c>
      <c r="CK34">
        <v>8121.0451612903198</v>
      </c>
      <c r="CL34">
        <v>39.512</v>
      </c>
      <c r="CM34">
        <v>42.311999999999998</v>
      </c>
      <c r="CN34">
        <v>40.76</v>
      </c>
      <c r="CO34">
        <v>40.895000000000003</v>
      </c>
      <c r="CP34">
        <v>39.561999999999998</v>
      </c>
      <c r="CQ34">
        <v>960.03096774193602</v>
      </c>
      <c r="CR34">
        <v>39.990967741935499</v>
      </c>
      <c r="CS34">
        <v>0</v>
      </c>
      <c r="CT34">
        <v>59.299999952316298</v>
      </c>
      <c r="CU34">
        <v>2.2686500000000001</v>
      </c>
      <c r="CV34">
        <v>-1.3384618474325E-2</v>
      </c>
      <c r="CW34">
        <v>2.3890598180998999</v>
      </c>
      <c r="CX34">
        <v>551.98423076923098</v>
      </c>
      <c r="CY34">
        <v>15</v>
      </c>
      <c r="CZ34">
        <v>1685093501.7</v>
      </c>
      <c r="DA34" t="s">
        <v>255</v>
      </c>
      <c r="DB34">
        <v>2</v>
      </c>
      <c r="DC34">
        <v>-3.7629999999999999</v>
      </c>
      <c r="DD34">
        <v>0.35799999999999998</v>
      </c>
      <c r="DE34">
        <v>402</v>
      </c>
      <c r="DF34">
        <v>15</v>
      </c>
      <c r="DG34">
        <v>1.46</v>
      </c>
      <c r="DH34">
        <v>0.33</v>
      </c>
      <c r="DI34">
        <v>-2.4872709615384601</v>
      </c>
      <c r="DJ34">
        <v>-0.197831008281385</v>
      </c>
      <c r="DK34">
        <v>8.6078256261372596E-2</v>
      </c>
      <c r="DL34">
        <v>1</v>
      </c>
      <c r="DM34">
        <v>2.2504441860465101</v>
      </c>
      <c r="DN34">
        <v>0.124905717479508</v>
      </c>
      <c r="DO34">
        <v>0.18732564768379001</v>
      </c>
      <c r="DP34">
        <v>1</v>
      </c>
      <c r="DQ34">
        <v>0.73632215384615396</v>
      </c>
      <c r="DR34">
        <v>-2.41848407752079E-2</v>
      </c>
      <c r="DS34">
        <v>4.4388961049091303E-3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-3.7629999999999999</v>
      </c>
      <c r="EA34">
        <v>0.35799999999999998</v>
      </c>
      <c r="EB34">
        <v>2</v>
      </c>
      <c r="EC34">
        <v>516.00099999999998</v>
      </c>
      <c r="ED34">
        <v>422.97800000000001</v>
      </c>
      <c r="EE34">
        <v>26.838899999999999</v>
      </c>
      <c r="EF34">
        <v>30.005600000000001</v>
      </c>
      <c r="EG34">
        <v>30.0002</v>
      </c>
      <c r="EH34">
        <v>30.209199999999999</v>
      </c>
      <c r="EI34">
        <v>30.2499</v>
      </c>
      <c r="EJ34">
        <v>20.033100000000001</v>
      </c>
      <c r="EK34">
        <v>30.0959</v>
      </c>
      <c r="EL34">
        <v>0</v>
      </c>
      <c r="EM34">
        <v>26.821100000000001</v>
      </c>
      <c r="EN34">
        <v>402.50400000000002</v>
      </c>
      <c r="EO34">
        <v>15.2357</v>
      </c>
      <c r="EP34">
        <v>100.429</v>
      </c>
      <c r="EQ34">
        <v>90.233800000000002</v>
      </c>
    </row>
    <row r="35" spans="1:147" x14ac:dyDescent="0.3">
      <c r="A35">
        <v>19</v>
      </c>
      <c r="B35">
        <v>1685094666.3</v>
      </c>
      <c r="C35">
        <v>1080.0999999046301</v>
      </c>
      <c r="D35" t="s">
        <v>309</v>
      </c>
      <c r="E35" t="s">
        <v>310</v>
      </c>
      <c r="F35">
        <v>1685094658.3</v>
      </c>
      <c r="G35">
        <f t="shared" si="0"/>
        <v>4.753854177556493E-3</v>
      </c>
      <c r="H35">
        <f t="shared" si="1"/>
        <v>14.275309403027256</v>
      </c>
      <c r="I35">
        <f t="shared" si="2"/>
        <v>399.98990322580602</v>
      </c>
      <c r="J35">
        <f t="shared" si="3"/>
        <v>271.37737210358483</v>
      </c>
      <c r="K35">
        <f t="shared" si="4"/>
        <v>26.077343365076192</v>
      </c>
      <c r="L35">
        <f t="shared" si="5"/>
        <v>38.436049284910716</v>
      </c>
      <c r="M35">
        <f t="shared" si="6"/>
        <v>0.20308792029508313</v>
      </c>
      <c r="N35">
        <f t="shared" si="7"/>
        <v>3.3720481790284049</v>
      </c>
      <c r="O35">
        <f t="shared" si="8"/>
        <v>0.19652931513116023</v>
      </c>
      <c r="P35">
        <f t="shared" si="9"/>
        <v>0.12340244241981788</v>
      </c>
      <c r="Q35">
        <f t="shared" si="10"/>
        <v>161.84024847140932</v>
      </c>
      <c r="R35">
        <f t="shared" si="11"/>
        <v>27.91231932150356</v>
      </c>
      <c r="S35">
        <f t="shared" si="12"/>
        <v>28.006287096774201</v>
      </c>
      <c r="T35">
        <f t="shared" si="13"/>
        <v>3.7962307719598511</v>
      </c>
      <c r="U35">
        <f t="shared" si="14"/>
        <v>40.110985366014049</v>
      </c>
      <c r="V35">
        <f t="shared" si="15"/>
        <v>1.5363397588643928</v>
      </c>
      <c r="W35">
        <f t="shared" si="16"/>
        <v>3.8302219325834121</v>
      </c>
      <c r="X35">
        <f t="shared" si="17"/>
        <v>2.2598910130954586</v>
      </c>
      <c r="Y35">
        <f t="shared" si="18"/>
        <v>-209.64496923024134</v>
      </c>
      <c r="Z35">
        <f t="shared" si="19"/>
        <v>27.81504723025148</v>
      </c>
      <c r="AA35">
        <f t="shared" si="20"/>
        <v>1.7995132811276464</v>
      </c>
      <c r="AB35">
        <f t="shared" si="21"/>
        <v>-18.190160247452894</v>
      </c>
      <c r="AC35">
        <v>-3.9781202861846499E-2</v>
      </c>
      <c r="AD35">
        <v>4.4657885237200601E-2</v>
      </c>
      <c r="AE35">
        <v>3.3615329540577599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50531.175251657303</v>
      </c>
      <c r="AK35" t="s">
        <v>251</v>
      </c>
      <c r="AL35">
        <v>2.3074346153846199</v>
      </c>
      <c r="AM35">
        <v>1.5855999999999999</v>
      </c>
      <c r="AN35">
        <f t="shared" si="25"/>
        <v>-0.72183461538462002</v>
      </c>
      <c r="AO35">
        <f t="shared" si="26"/>
        <v>-0.45524382907708127</v>
      </c>
      <c r="AP35">
        <v>-0.47008060321599399</v>
      </c>
      <c r="AQ35" t="s">
        <v>311</v>
      </c>
      <c r="AR35">
        <v>2.3113538461538501</v>
      </c>
      <c r="AS35">
        <v>1.35</v>
      </c>
      <c r="AT35">
        <f t="shared" si="27"/>
        <v>-0.712113960113963</v>
      </c>
      <c r="AU35">
        <v>0.5</v>
      </c>
      <c r="AV35">
        <f t="shared" si="28"/>
        <v>841.16962830895181</v>
      </c>
      <c r="AW35">
        <f t="shared" si="29"/>
        <v>14.275309403027256</v>
      </c>
      <c r="AX35">
        <f t="shared" si="30"/>
        <v>-299.50431757133902</v>
      </c>
      <c r="AY35">
        <f t="shared" si="31"/>
        <v>1</v>
      </c>
      <c r="AZ35">
        <f t="shared" si="32"/>
        <v>1.7529627211917642E-2</v>
      </c>
      <c r="BA35">
        <f t="shared" si="33"/>
        <v>0.17451851851851838</v>
      </c>
      <c r="BB35" t="s">
        <v>253</v>
      </c>
      <c r="BC35">
        <v>0</v>
      </c>
      <c r="BD35">
        <f t="shared" si="34"/>
        <v>1.35</v>
      </c>
      <c r="BE35">
        <f t="shared" si="35"/>
        <v>-0.71211396011396288</v>
      </c>
      <c r="BF35">
        <f t="shared" si="36"/>
        <v>0.14858728557013107</v>
      </c>
      <c r="BG35">
        <f t="shared" si="37"/>
        <v>1.0040934709339455</v>
      </c>
      <c r="BH35">
        <f t="shared" si="38"/>
        <v>-0.3263905539837037</v>
      </c>
      <c r="BI35">
        <f t="shared" si="39"/>
        <v>999.96445161290296</v>
      </c>
      <c r="BJ35">
        <f t="shared" si="40"/>
        <v>841.16962830895181</v>
      </c>
      <c r="BK35">
        <f t="shared" si="41"/>
        <v>0.84119953159552685</v>
      </c>
      <c r="BL35">
        <f t="shared" si="42"/>
        <v>0.19239906319105388</v>
      </c>
      <c r="BM35">
        <v>0.78651427542566699</v>
      </c>
      <c r="BN35">
        <v>0.5</v>
      </c>
      <c r="BO35" t="s">
        <v>254</v>
      </c>
      <c r="BP35">
        <v>1685094658.3</v>
      </c>
      <c r="BQ35">
        <v>399.98990322580602</v>
      </c>
      <c r="BR35">
        <v>402.534548387097</v>
      </c>
      <c r="BS35">
        <v>15.988125806451601</v>
      </c>
      <c r="BT35">
        <v>15.252290322580601</v>
      </c>
      <c r="BU35">
        <v>500.00238709677399</v>
      </c>
      <c r="BV35">
        <v>95.8925451612903</v>
      </c>
      <c r="BW35">
        <v>0.20000361290322599</v>
      </c>
      <c r="BX35">
        <v>28.159290322580599</v>
      </c>
      <c r="BY35">
        <v>28.006287096774201</v>
      </c>
      <c r="BZ35">
        <v>999.9</v>
      </c>
      <c r="CA35">
        <v>10004.3548387097</v>
      </c>
      <c r="CB35">
        <v>0</v>
      </c>
      <c r="CC35">
        <v>75.5531838709677</v>
      </c>
      <c r="CD35">
        <v>999.96445161290296</v>
      </c>
      <c r="CE35">
        <v>0.96001370967741995</v>
      </c>
      <c r="CF35">
        <v>3.99863580645161E-2</v>
      </c>
      <c r="CG35">
        <v>0</v>
      </c>
      <c r="CH35">
        <v>2.2941741935483901</v>
      </c>
      <c r="CI35">
        <v>0</v>
      </c>
      <c r="CJ35">
        <v>551.01467741935505</v>
      </c>
      <c r="CK35">
        <v>8120.6083870967695</v>
      </c>
      <c r="CL35">
        <v>39.578258064516099</v>
      </c>
      <c r="CM35">
        <v>42.375</v>
      </c>
      <c r="CN35">
        <v>40.811999999999998</v>
      </c>
      <c r="CO35">
        <v>40.936999999999998</v>
      </c>
      <c r="CP35">
        <v>39.625</v>
      </c>
      <c r="CQ35">
        <v>959.98</v>
      </c>
      <c r="CR35">
        <v>39.982903225806503</v>
      </c>
      <c r="CS35">
        <v>0</v>
      </c>
      <c r="CT35">
        <v>59.199999809265101</v>
      </c>
      <c r="CU35">
        <v>2.3113538461538501</v>
      </c>
      <c r="CV35">
        <v>-0.97143932676757705</v>
      </c>
      <c r="CW35">
        <v>0.93206836114151603</v>
      </c>
      <c r="CX35">
        <v>551.03657692307695</v>
      </c>
      <c r="CY35">
        <v>15</v>
      </c>
      <c r="CZ35">
        <v>1685093501.7</v>
      </c>
      <c r="DA35" t="s">
        <v>255</v>
      </c>
      <c r="DB35">
        <v>2</v>
      </c>
      <c r="DC35">
        <v>-3.7629999999999999</v>
      </c>
      <c r="DD35">
        <v>0.35799999999999998</v>
      </c>
      <c r="DE35">
        <v>402</v>
      </c>
      <c r="DF35">
        <v>15</v>
      </c>
      <c r="DG35">
        <v>1.46</v>
      </c>
      <c r="DH35">
        <v>0.33</v>
      </c>
      <c r="DI35">
        <v>-2.5216186538461498</v>
      </c>
      <c r="DJ35">
        <v>-0.22706672927517499</v>
      </c>
      <c r="DK35">
        <v>8.8917905634459393E-2</v>
      </c>
      <c r="DL35">
        <v>1</v>
      </c>
      <c r="DM35">
        <v>2.2973372093023299</v>
      </c>
      <c r="DN35">
        <v>-0.22783912175454901</v>
      </c>
      <c r="DO35">
        <v>0.203688302712697</v>
      </c>
      <c r="DP35">
        <v>1</v>
      </c>
      <c r="DQ35">
        <v>0.73498982692307702</v>
      </c>
      <c r="DR35">
        <v>9.7587005890914305E-3</v>
      </c>
      <c r="DS35">
        <v>2.9038682538002599E-3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-3.7629999999999999</v>
      </c>
      <c r="EA35">
        <v>0.35799999999999998</v>
      </c>
      <c r="EB35">
        <v>2</v>
      </c>
      <c r="EC35">
        <v>515.91800000000001</v>
      </c>
      <c r="ED35">
        <v>422.88499999999999</v>
      </c>
      <c r="EE35">
        <v>26.7728</v>
      </c>
      <c r="EF35">
        <v>29.996300000000002</v>
      </c>
      <c r="EG35">
        <v>30.0002</v>
      </c>
      <c r="EH35">
        <v>30.198899999999998</v>
      </c>
      <c r="EI35">
        <v>30.236999999999998</v>
      </c>
      <c r="EJ35">
        <v>20.032299999999999</v>
      </c>
      <c r="EK35">
        <v>30.0959</v>
      </c>
      <c r="EL35">
        <v>0</v>
      </c>
      <c r="EM35">
        <v>26.745999999999999</v>
      </c>
      <c r="EN35">
        <v>402.47399999999999</v>
      </c>
      <c r="EO35">
        <v>15.2281</v>
      </c>
      <c r="EP35">
        <v>100.43300000000001</v>
      </c>
      <c r="EQ35">
        <v>90.237099999999998</v>
      </c>
    </row>
    <row r="36" spans="1:147" x14ac:dyDescent="0.3">
      <c r="A36">
        <v>20</v>
      </c>
      <c r="B36">
        <v>1685094726.3</v>
      </c>
      <c r="C36">
        <v>1140.0999999046301</v>
      </c>
      <c r="D36" t="s">
        <v>312</v>
      </c>
      <c r="E36" t="s">
        <v>313</v>
      </c>
      <c r="F36">
        <v>1685094718.3</v>
      </c>
      <c r="G36">
        <f t="shared" si="0"/>
        <v>4.7640690755083332E-3</v>
      </c>
      <c r="H36">
        <f t="shared" si="1"/>
        <v>13.689962984754688</v>
      </c>
      <c r="I36">
        <f t="shared" si="2"/>
        <v>399.99970967741899</v>
      </c>
      <c r="J36">
        <f t="shared" si="3"/>
        <v>276.32190197203465</v>
      </c>
      <c r="K36">
        <f t="shared" si="4"/>
        <v>26.551929251162736</v>
      </c>
      <c r="L36">
        <f t="shared" si="5"/>
        <v>38.436200373705248</v>
      </c>
      <c r="M36">
        <f t="shared" si="6"/>
        <v>0.20361620102302883</v>
      </c>
      <c r="N36">
        <f t="shared" si="7"/>
        <v>3.3739838142904</v>
      </c>
      <c r="O36">
        <f t="shared" si="8"/>
        <v>0.19702767665436607</v>
      </c>
      <c r="P36">
        <f t="shared" si="9"/>
        <v>0.12371649131089114</v>
      </c>
      <c r="Q36">
        <f t="shared" si="10"/>
        <v>161.84380173399759</v>
      </c>
      <c r="R36">
        <f t="shared" si="11"/>
        <v>27.894903713880307</v>
      </c>
      <c r="S36">
        <f t="shared" si="12"/>
        <v>27.999822580645201</v>
      </c>
      <c r="T36">
        <f t="shared" si="13"/>
        <v>3.7948004299133822</v>
      </c>
      <c r="U36">
        <f t="shared" si="14"/>
        <v>40.132645888112343</v>
      </c>
      <c r="V36">
        <f t="shared" si="15"/>
        <v>1.535805982080126</v>
      </c>
      <c r="W36">
        <f t="shared" si="16"/>
        <v>3.8268246413701963</v>
      </c>
      <c r="X36">
        <f t="shared" si="17"/>
        <v>2.2589944478332562</v>
      </c>
      <c r="Y36">
        <f t="shared" si="18"/>
        <v>-210.09544622991748</v>
      </c>
      <c r="Z36">
        <f t="shared" si="19"/>
        <v>26.235003576025782</v>
      </c>
      <c r="AA36">
        <f t="shared" si="20"/>
        <v>1.69613414122191</v>
      </c>
      <c r="AB36">
        <f t="shared" si="21"/>
        <v>-20.320506778672204</v>
      </c>
      <c r="AC36">
        <v>-3.9809902904719398E-2</v>
      </c>
      <c r="AD36">
        <v>4.4690103549587197E-2</v>
      </c>
      <c r="AE36">
        <v>3.3634610031387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50568.650140172431</v>
      </c>
      <c r="AK36" t="s">
        <v>251</v>
      </c>
      <c r="AL36">
        <v>2.3074346153846199</v>
      </c>
      <c r="AM36">
        <v>1.5855999999999999</v>
      </c>
      <c r="AN36">
        <f t="shared" si="25"/>
        <v>-0.72183461538462002</v>
      </c>
      <c r="AO36">
        <f t="shared" si="26"/>
        <v>-0.45524382907708127</v>
      </c>
      <c r="AP36">
        <v>-0.47008060321599399</v>
      </c>
      <c r="AQ36" t="s">
        <v>314</v>
      </c>
      <c r="AR36">
        <v>2.2970000000000002</v>
      </c>
      <c r="AS36">
        <v>2.83182</v>
      </c>
      <c r="AT36">
        <f t="shared" si="27"/>
        <v>0.18886087392560258</v>
      </c>
      <c r="AU36">
        <v>0.5</v>
      </c>
      <c r="AV36">
        <f t="shared" si="28"/>
        <v>841.18873954655146</v>
      </c>
      <c r="AW36">
        <f t="shared" si="29"/>
        <v>13.689962984754688</v>
      </c>
      <c r="AX36">
        <f t="shared" si="30"/>
        <v>79.433820243568903</v>
      </c>
      <c r="AY36">
        <f t="shared" si="31"/>
        <v>1</v>
      </c>
      <c r="AZ36">
        <f t="shared" si="32"/>
        <v>1.6833372728697903E-2</v>
      </c>
      <c r="BA36">
        <f t="shared" si="33"/>
        <v>-0.4400774060498196</v>
      </c>
      <c r="BB36" t="s">
        <v>253</v>
      </c>
      <c r="BC36">
        <v>0</v>
      </c>
      <c r="BD36">
        <f t="shared" si="34"/>
        <v>2.83182</v>
      </c>
      <c r="BE36">
        <f t="shared" si="35"/>
        <v>0.18886087392560255</v>
      </c>
      <c r="BF36">
        <f t="shared" si="36"/>
        <v>-0.78596115035317871</v>
      </c>
      <c r="BG36">
        <f t="shared" si="37"/>
        <v>1.0198987532657364</v>
      </c>
      <c r="BH36">
        <f t="shared" si="38"/>
        <v>1.726461953249455</v>
      </c>
      <c r="BI36">
        <f t="shared" si="39"/>
        <v>999.98725806451603</v>
      </c>
      <c r="BJ36">
        <f t="shared" si="40"/>
        <v>841.18873954655146</v>
      </c>
      <c r="BK36">
        <f t="shared" si="41"/>
        <v>0.84119945805577512</v>
      </c>
      <c r="BL36">
        <f t="shared" si="42"/>
        <v>0.19239891611155019</v>
      </c>
      <c r="BM36">
        <v>0.78651427542566699</v>
      </c>
      <c r="BN36">
        <v>0.5</v>
      </c>
      <c r="BO36" t="s">
        <v>254</v>
      </c>
      <c r="BP36">
        <v>1685094718.3</v>
      </c>
      <c r="BQ36">
        <v>399.99970967741899</v>
      </c>
      <c r="BR36">
        <v>402.45293548387099</v>
      </c>
      <c r="BS36">
        <v>15.982900000000001</v>
      </c>
      <c r="BT36">
        <v>15.245477419354801</v>
      </c>
      <c r="BU36">
        <v>500.00099999999998</v>
      </c>
      <c r="BV36">
        <v>95.890612903225801</v>
      </c>
      <c r="BW36">
        <v>0.19995777419354799</v>
      </c>
      <c r="BX36">
        <v>28.144051612903201</v>
      </c>
      <c r="BY36">
        <v>27.999822580645201</v>
      </c>
      <c r="BZ36">
        <v>999.9</v>
      </c>
      <c r="CA36">
        <v>10011.774193548399</v>
      </c>
      <c r="CB36">
        <v>0</v>
      </c>
      <c r="CC36">
        <v>75.560100000000006</v>
      </c>
      <c r="CD36">
        <v>999.98725806451603</v>
      </c>
      <c r="CE36">
        <v>0.96001448387096799</v>
      </c>
      <c r="CF36">
        <v>3.99856032258065E-2</v>
      </c>
      <c r="CG36">
        <v>0</v>
      </c>
      <c r="CH36">
        <v>2.2938612903225799</v>
      </c>
      <c r="CI36">
        <v>0</v>
      </c>
      <c r="CJ36">
        <v>550.76396774193597</v>
      </c>
      <c r="CK36">
        <v>8120.7951612903198</v>
      </c>
      <c r="CL36">
        <v>39.625</v>
      </c>
      <c r="CM36">
        <v>42.433</v>
      </c>
      <c r="CN36">
        <v>40.875</v>
      </c>
      <c r="CO36">
        <v>41</v>
      </c>
      <c r="CP36">
        <v>39.662999999999997</v>
      </c>
      <c r="CQ36">
        <v>960.00258064516095</v>
      </c>
      <c r="CR36">
        <v>39.981290322580598</v>
      </c>
      <c r="CS36">
        <v>0</v>
      </c>
      <c r="CT36">
        <v>59.599999904632597</v>
      </c>
      <c r="CU36">
        <v>2.2970000000000002</v>
      </c>
      <c r="CV36">
        <v>-0.14955897572633201</v>
      </c>
      <c r="CW36">
        <v>-2.0987692415912602</v>
      </c>
      <c r="CX36">
        <v>550.72880769230801</v>
      </c>
      <c r="CY36">
        <v>15</v>
      </c>
      <c r="CZ36">
        <v>1685093501.7</v>
      </c>
      <c r="DA36" t="s">
        <v>255</v>
      </c>
      <c r="DB36">
        <v>2</v>
      </c>
      <c r="DC36">
        <v>-3.7629999999999999</v>
      </c>
      <c r="DD36">
        <v>0.35799999999999998</v>
      </c>
      <c r="DE36">
        <v>402</v>
      </c>
      <c r="DF36">
        <v>15</v>
      </c>
      <c r="DG36">
        <v>1.46</v>
      </c>
      <c r="DH36">
        <v>0.33</v>
      </c>
      <c r="DI36">
        <v>-2.4546653846153799</v>
      </c>
      <c r="DJ36">
        <v>-4.8094151797135803E-2</v>
      </c>
      <c r="DK36">
        <v>9.6094254059821901E-2</v>
      </c>
      <c r="DL36">
        <v>1</v>
      </c>
      <c r="DM36">
        <v>2.2833720930232602</v>
      </c>
      <c r="DN36">
        <v>-6.5736473694926606E-2</v>
      </c>
      <c r="DO36">
        <v>0.18134755315458301</v>
      </c>
      <c r="DP36">
        <v>1</v>
      </c>
      <c r="DQ36">
        <v>0.73727849999999995</v>
      </c>
      <c r="DR36">
        <v>3.6561120122942199E-3</v>
      </c>
      <c r="DS36">
        <v>2.9326391205769702E-3</v>
      </c>
      <c r="DT36">
        <v>1</v>
      </c>
      <c r="DU36">
        <v>3</v>
      </c>
      <c r="DV36">
        <v>3</v>
      </c>
      <c r="DW36" t="s">
        <v>256</v>
      </c>
      <c r="DX36">
        <v>100</v>
      </c>
      <c r="DY36">
        <v>100</v>
      </c>
      <c r="DZ36">
        <v>-3.7629999999999999</v>
      </c>
      <c r="EA36">
        <v>0.35799999999999998</v>
      </c>
      <c r="EB36">
        <v>2</v>
      </c>
      <c r="EC36">
        <v>516.08900000000006</v>
      </c>
      <c r="ED36">
        <v>422.32900000000001</v>
      </c>
      <c r="EE36">
        <v>26.6906</v>
      </c>
      <c r="EF36">
        <v>29.991099999999999</v>
      </c>
      <c r="EG36">
        <v>30.000299999999999</v>
      </c>
      <c r="EH36">
        <v>30.188500000000001</v>
      </c>
      <c r="EI36">
        <v>30.229299999999999</v>
      </c>
      <c r="EJ36">
        <v>20.029199999999999</v>
      </c>
      <c r="EK36">
        <v>30.0959</v>
      </c>
      <c r="EL36">
        <v>0</v>
      </c>
      <c r="EM36">
        <v>26.674199999999999</v>
      </c>
      <c r="EN36">
        <v>402.423</v>
      </c>
      <c r="EO36">
        <v>15.2409</v>
      </c>
      <c r="EP36">
        <v>100.435</v>
      </c>
      <c r="EQ36">
        <v>90.242000000000004</v>
      </c>
    </row>
    <row r="37" spans="1:147" x14ac:dyDescent="0.3">
      <c r="A37">
        <v>21</v>
      </c>
      <c r="B37">
        <v>1685094786.3</v>
      </c>
      <c r="C37">
        <v>1200.0999999046301</v>
      </c>
      <c r="D37" t="s">
        <v>315</v>
      </c>
      <c r="E37" t="s">
        <v>316</v>
      </c>
      <c r="F37">
        <v>1685094778.3</v>
      </c>
      <c r="G37">
        <f t="shared" si="0"/>
        <v>4.927687930351015E-3</v>
      </c>
      <c r="H37">
        <f t="shared" si="1"/>
        <v>1.3597715328417996</v>
      </c>
      <c r="I37">
        <f t="shared" si="2"/>
        <v>400.12822580645201</v>
      </c>
      <c r="J37">
        <f t="shared" si="3"/>
        <v>375.45603698250989</v>
      </c>
      <c r="K37">
        <f t="shared" si="4"/>
        <v>36.076403882181673</v>
      </c>
      <c r="L37">
        <f t="shared" si="5"/>
        <v>38.447077838641313</v>
      </c>
      <c r="M37">
        <f t="shared" si="6"/>
        <v>0.21863547313899337</v>
      </c>
      <c r="N37">
        <f t="shared" si="7"/>
        <v>3.3700318679290824</v>
      </c>
      <c r="O37">
        <f t="shared" si="8"/>
        <v>0.21105003473982298</v>
      </c>
      <c r="P37">
        <f t="shared" si="9"/>
        <v>0.13256586845775023</v>
      </c>
      <c r="Q37">
        <f t="shared" si="10"/>
        <v>16.516368915176876</v>
      </c>
      <c r="R37">
        <f t="shared" si="11"/>
        <v>27.26581759970766</v>
      </c>
      <c r="S37">
        <f t="shared" si="12"/>
        <v>27.6457032258065</v>
      </c>
      <c r="T37">
        <f t="shared" si="13"/>
        <v>3.7171626068009975</v>
      </c>
      <c r="U37">
        <f t="shared" si="14"/>
        <v>39.740669653745357</v>
      </c>
      <c r="V37">
        <f t="shared" si="15"/>
        <v>1.5349989569806091</v>
      </c>
      <c r="W37">
        <f t="shared" si="16"/>
        <v>3.8625392333718342</v>
      </c>
      <c r="X37">
        <f t="shared" si="17"/>
        <v>2.1821636498203887</v>
      </c>
      <c r="Y37">
        <f t="shared" si="18"/>
        <v>-217.31103772847976</v>
      </c>
      <c r="Z37">
        <f t="shared" si="19"/>
        <v>119.54180103210049</v>
      </c>
      <c r="AA37">
        <f t="shared" si="20"/>
        <v>7.7301409807741974</v>
      </c>
      <c r="AB37">
        <f t="shared" si="21"/>
        <v>-73.522726800428188</v>
      </c>
      <c r="AC37">
        <v>-3.9751313821039101E-2</v>
      </c>
      <c r="AD37">
        <v>4.4624332170470501E-2</v>
      </c>
      <c r="AE37">
        <v>3.3595245434231198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50470.446085587078</v>
      </c>
      <c r="AK37" t="s">
        <v>251</v>
      </c>
      <c r="AL37">
        <v>2.3074346153846199</v>
      </c>
      <c r="AM37">
        <v>1.5855999999999999</v>
      </c>
      <c r="AN37">
        <f t="shared" si="25"/>
        <v>-0.72183461538462002</v>
      </c>
      <c r="AO37">
        <f t="shared" si="26"/>
        <v>-0.45524382907708127</v>
      </c>
      <c r="AP37">
        <v>-0.47008060321599399</v>
      </c>
      <c r="AQ37" t="s">
        <v>317</v>
      </c>
      <c r="AR37">
        <v>2.3292115384615402</v>
      </c>
      <c r="AS37">
        <v>1.2412000000000001</v>
      </c>
      <c r="AT37">
        <f t="shared" si="27"/>
        <v>-0.87658035647884303</v>
      </c>
      <c r="AU37">
        <v>0.5</v>
      </c>
      <c r="AV37">
        <f t="shared" si="28"/>
        <v>84.268545207343792</v>
      </c>
      <c r="AW37">
        <f t="shared" si="29"/>
        <v>1.3597715328417996</v>
      </c>
      <c r="AX37">
        <f t="shared" si="30"/>
        <v>-36.934075698903463</v>
      </c>
      <c r="AY37">
        <f t="shared" si="31"/>
        <v>1</v>
      </c>
      <c r="AZ37">
        <f t="shared" si="32"/>
        <v>2.1714533359457198E-2</v>
      </c>
      <c r="BA37">
        <f t="shared" si="33"/>
        <v>0.27747341282629695</v>
      </c>
      <c r="BB37" t="s">
        <v>253</v>
      </c>
      <c r="BC37">
        <v>0</v>
      </c>
      <c r="BD37">
        <f t="shared" si="34"/>
        <v>1.2412000000000001</v>
      </c>
      <c r="BE37">
        <f t="shared" si="35"/>
        <v>-0.87658035647884303</v>
      </c>
      <c r="BF37">
        <f t="shared" si="36"/>
        <v>0.21720484359233089</v>
      </c>
      <c r="BG37">
        <f t="shared" si="37"/>
        <v>1.0204241381424901</v>
      </c>
      <c r="BH37">
        <f t="shared" si="38"/>
        <v>-0.47711760098466716</v>
      </c>
      <c r="BI37">
        <f t="shared" si="39"/>
        <v>99.962874193548402</v>
      </c>
      <c r="BJ37">
        <f t="shared" si="40"/>
        <v>84.268545207343792</v>
      </c>
      <c r="BK37">
        <f t="shared" si="41"/>
        <v>0.84299842203599307</v>
      </c>
      <c r="BL37">
        <f t="shared" si="42"/>
        <v>0.19599684407198614</v>
      </c>
      <c r="BM37">
        <v>0.78651427542566699</v>
      </c>
      <c r="BN37">
        <v>0.5</v>
      </c>
      <c r="BO37" t="s">
        <v>254</v>
      </c>
      <c r="BP37">
        <v>1685094778.3</v>
      </c>
      <c r="BQ37">
        <v>400.12822580645201</v>
      </c>
      <c r="BR37">
        <v>400.65225806451599</v>
      </c>
      <c r="BS37">
        <v>15.975112903225799</v>
      </c>
      <c r="BT37">
        <v>15.212383870967701</v>
      </c>
      <c r="BU37">
        <v>500.01796774193599</v>
      </c>
      <c r="BV37">
        <v>95.886970967741902</v>
      </c>
      <c r="BW37">
        <v>0.199921580645161</v>
      </c>
      <c r="BX37">
        <v>28.303664516129</v>
      </c>
      <c r="BY37">
        <v>27.6457032258065</v>
      </c>
      <c r="BZ37">
        <v>999.9</v>
      </c>
      <c r="CA37">
        <v>9997.4193548387102</v>
      </c>
      <c r="CB37">
        <v>0</v>
      </c>
      <c r="CC37">
        <v>75.560100000000006</v>
      </c>
      <c r="CD37">
        <v>99.962874193548402</v>
      </c>
      <c r="CE37">
        <v>0.90007112903225805</v>
      </c>
      <c r="CF37">
        <v>9.9928835483871006E-2</v>
      </c>
      <c r="CG37">
        <v>0</v>
      </c>
      <c r="CH37">
        <v>2.3457387096774198</v>
      </c>
      <c r="CI37">
        <v>0</v>
      </c>
      <c r="CJ37">
        <v>44.973122580645203</v>
      </c>
      <c r="CK37">
        <v>795.19867741935502</v>
      </c>
      <c r="CL37">
        <v>39.084451612903202</v>
      </c>
      <c r="CM37">
        <v>42.481709677419403</v>
      </c>
      <c r="CN37">
        <v>40.852645161290297</v>
      </c>
      <c r="CO37">
        <v>41</v>
      </c>
      <c r="CP37">
        <v>39.457387096774198</v>
      </c>
      <c r="CQ37">
        <v>89.974193548387106</v>
      </c>
      <c r="CR37">
        <v>9.9912903225806495</v>
      </c>
      <c r="CS37">
        <v>0</v>
      </c>
      <c r="CT37">
        <v>59.400000095367403</v>
      </c>
      <c r="CU37">
        <v>2.3292115384615402</v>
      </c>
      <c r="CV37">
        <v>2.8136765596301402E-3</v>
      </c>
      <c r="CW37">
        <v>-3.72896069709117</v>
      </c>
      <c r="CX37">
        <v>44.976896153846099</v>
      </c>
      <c r="CY37">
        <v>15</v>
      </c>
      <c r="CZ37">
        <v>1685093501.7</v>
      </c>
      <c r="DA37" t="s">
        <v>255</v>
      </c>
      <c r="DB37">
        <v>2</v>
      </c>
      <c r="DC37">
        <v>-3.7629999999999999</v>
      </c>
      <c r="DD37">
        <v>0.35799999999999998</v>
      </c>
      <c r="DE37">
        <v>402</v>
      </c>
      <c r="DF37">
        <v>15</v>
      </c>
      <c r="DG37">
        <v>1.46</v>
      </c>
      <c r="DH37">
        <v>0.33</v>
      </c>
      <c r="DI37">
        <v>-0.51786511538461499</v>
      </c>
      <c r="DJ37">
        <v>-0.144668826090671</v>
      </c>
      <c r="DK37">
        <v>8.3735373269157601E-2</v>
      </c>
      <c r="DL37">
        <v>1</v>
      </c>
      <c r="DM37">
        <v>2.2908325581395301</v>
      </c>
      <c r="DN37">
        <v>0.245866388757528</v>
      </c>
      <c r="DO37">
        <v>0.204110982944505</v>
      </c>
      <c r="DP37">
        <v>1</v>
      </c>
      <c r="DQ37">
        <v>0.75515076923076896</v>
      </c>
      <c r="DR37">
        <v>8.8535770511399006E-2</v>
      </c>
      <c r="DS37">
        <v>1.3531230896046799E-2</v>
      </c>
      <c r="DT37">
        <v>1</v>
      </c>
      <c r="DU37">
        <v>3</v>
      </c>
      <c r="DV37">
        <v>3</v>
      </c>
      <c r="DW37" t="s">
        <v>256</v>
      </c>
      <c r="DX37">
        <v>100</v>
      </c>
      <c r="DY37">
        <v>100</v>
      </c>
      <c r="DZ37">
        <v>-3.7629999999999999</v>
      </c>
      <c r="EA37">
        <v>0.35799999999999998</v>
      </c>
      <c r="EB37">
        <v>2</v>
      </c>
      <c r="EC37">
        <v>515.41099999999994</v>
      </c>
      <c r="ED37">
        <v>423.02199999999999</v>
      </c>
      <c r="EE37">
        <v>30.215399999999999</v>
      </c>
      <c r="EF37">
        <v>29.9833</v>
      </c>
      <c r="EG37">
        <v>30.0001</v>
      </c>
      <c r="EH37">
        <v>30.183399999999999</v>
      </c>
      <c r="EI37">
        <v>30.221499999999999</v>
      </c>
      <c r="EJ37">
        <v>19.954899999999999</v>
      </c>
      <c r="EK37">
        <v>30.3811</v>
      </c>
      <c r="EL37">
        <v>0</v>
      </c>
      <c r="EM37">
        <v>30.155100000000001</v>
      </c>
      <c r="EN37">
        <v>400.63</v>
      </c>
      <c r="EO37">
        <v>15.2456</v>
      </c>
      <c r="EP37">
        <v>100.43600000000001</v>
      </c>
      <c r="EQ37">
        <v>90.242599999999996</v>
      </c>
    </row>
    <row r="38" spans="1:147" x14ac:dyDescent="0.3">
      <c r="A38">
        <v>22</v>
      </c>
      <c r="B38">
        <v>1685094846.3</v>
      </c>
      <c r="C38">
        <v>1260.0999999046301</v>
      </c>
      <c r="D38" t="s">
        <v>318</v>
      </c>
      <c r="E38" t="s">
        <v>319</v>
      </c>
      <c r="F38">
        <v>1685094838.3</v>
      </c>
      <c r="G38">
        <f t="shared" si="0"/>
        <v>4.2846638754032267E-3</v>
      </c>
      <c r="H38">
        <f t="shared" si="1"/>
        <v>1.6456792946187258</v>
      </c>
      <c r="I38">
        <f t="shared" si="2"/>
        <v>400.02454838709701</v>
      </c>
      <c r="J38">
        <f t="shared" si="3"/>
        <v>370.57151200509821</v>
      </c>
      <c r="K38">
        <f t="shared" si="4"/>
        <v>35.607423553580297</v>
      </c>
      <c r="L38">
        <f t="shared" si="5"/>
        <v>38.437502789078607</v>
      </c>
      <c r="M38">
        <f t="shared" si="6"/>
        <v>0.18371648324019496</v>
      </c>
      <c r="N38">
        <f t="shared" si="7"/>
        <v>3.369451437497561</v>
      </c>
      <c r="O38">
        <f t="shared" si="8"/>
        <v>0.17832751007338155</v>
      </c>
      <c r="P38">
        <f t="shared" si="9"/>
        <v>0.11192570447095762</v>
      </c>
      <c r="Q38">
        <f t="shared" si="10"/>
        <v>16.522934273297242</v>
      </c>
      <c r="R38">
        <f t="shared" si="11"/>
        <v>27.888952095600583</v>
      </c>
      <c r="S38">
        <f t="shared" si="12"/>
        <v>28.093583870967699</v>
      </c>
      <c r="T38">
        <f t="shared" si="13"/>
        <v>3.8155922132626494</v>
      </c>
      <c r="U38">
        <f t="shared" si="14"/>
        <v>39.578530115028407</v>
      </c>
      <c r="V38">
        <f t="shared" si="15"/>
        <v>1.5716142774757418</v>
      </c>
      <c r="W38">
        <f t="shared" si="16"/>
        <v>3.9708758079395738</v>
      </c>
      <c r="X38">
        <f t="shared" si="17"/>
        <v>2.2439779357869076</v>
      </c>
      <c r="Y38">
        <f t="shared" si="18"/>
        <v>-188.95367690528229</v>
      </c>
      <c r="Z38">
        <f t="shared" si="19"/>
        <v>124.70479295902676</v>
      </c>
      <c r="AA38">
        <f t="shared" si="20"/>
        <v>8.1026049839811574</v>
      </c>
      <c r="AB38">
        <f t="shared" si="21"/>
        <v>-39.623344688977127</v>
      </c>
      <c r="AC38">
        <v>-3.97427110984978E-2</v>
      </c>
      <c r="AD38">
        <v>4.4614674860778102E-2</v>
      </c>
      <c r="AE38">
        <v>3.3589463869188898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50380.327960706709</v>
      </c>
      <c r="AK38" t="s">
        <v>251</v>
      </c>
      <c r="AL38">
        <v>2.3074346153846199</v>
      </c>
      <c r="AM38">
        <v>1.5855999999999999</v>
      </c>
      <c r="AN38">
        <f t="shared" si="25"/>
        <v>-0.72183461538462002</v>
      </c>
      <c r="AO38">
        <f t="shared" si="26"/>
        <v>-0.45524382907708127</v>
      </c>
      <c r="AP38">
        <v>-0.47008060321599399</v>
      </c>
      <c r="AQ38" t="s">
        <v>320</v>
      </c>
      <c r="AR38">
        <v>2.3063230769230798</v>
      </c>
      <c r="AS38">
        <v>1.2964</v>
      </c>
      <c r="AT38">
        <f t="shared" si="27"/>
        <v>-0.77902119478793574</v>
      </c>
      <c r="AU38">
        <v>0.5</v>
      </c>
      <c r="AV38">
        <f t="shared" si="28"/>
        <v>84.30052690590972</v>
      </c>
      <c r="AW38">
        <f t="shared" si="29"/>
        <v>1.6456792946187258</v>
      </c>
      <c r="AX38">
        <f t="shared" si="30"/>
        <v>-32.835948595747155</v>
      </c>
      <c r="AY38">
        <f t="shared" si="31"/>
        <v>1</v>
      </c>
      <c r="AZ38">
        <f t="shared" si="32"/>
        <v>2.509782531010964E-2</v>
      </c>
      <c r="BA38">
        <f t="shared" si="33"/>
        <v>0.2230792965134217</v>
      </c>
      <c r="BB38" t="s">
        <v>253</v>
      </c>
      <c r="BC38">
        <v>0</v>
      </c>
      <c r="BD38">
        <f t="shared" si="34"/>
        <v>1.2964</v>
      </c>
      <c r="BE38">
        <f t="shared" si="35"/>
        <v>-0.77902119478793563</v>
      </c>
      <c r="BF38">
        <f t="shared" si="36"/>
        <v>0.18239152371342074</v>
      </c>
      <c r="BG38">
        <f t="shared" si="37"/>
        <v>0.99890059307107182</v>
      </c>
      <c r="BH38">
        <f t="shared" si="38"/>
        <v>-0.40064579037388437</v>
      </c>
      <c r="BI38">
        <f t="shared" si="39"/>
        <v>100.000603225806</v>
      </c>
      <c r="BJ38">
        <f t="shared" si="40"/>
        <v>84.30052690590972</v>
      </c>
      <c r="BK38">
        <f t="shared" si="41"/>
        <v>0.84300018386444353</v>
      </c>
      <c r="BL38">
        <f t="shared" si="42"/>
        <v>0.19600036772888704</v>
      </c>
      <c r="BM38">
        <v>0.78651427542566699</v>
      </c>
      <c r="BN38">
        <v>0.5</v>
      </c>
      <c r="BO38" t="s">
        <v>254</v>
      </c>
      <c r="BP38">
        <v>1685094838.3</v>
      </c>
      <c r="BQ38">
        <v>400.02454838709701</v>
      </c>
      <c r="BR38">
        <v>400.553032258065</v>
      </c>
      <c r="BS38">
        <v>16.3560129032258</v>
      </c>
      <c r="BT38">
        <v>15.6930451612903</v>
      </c>
      <c r="BU38">
        <v>499.99874193548402</v>
      </c>
      <c r="BV38">
        <v>95.887877419354894</v>
      </c>
      <c r="BW38">
        <v>0.199982548387097</v>
      </c>
      <c r="BX38">
        <v>28.780080645161298</v>
      </c>
      <c r="BY38">
        <v>28.093583870967699</v>
      </c>
      <c r="BZ38">
        <v>999.9</v>
      </c>
      <c r="CA38">
        <v>9995.1612903225796</v>
      </c>
      <c r="CB38">
        <v>0</v>
      </c>
      <c r="CC38">
        <v>75.560100000000006</v>
      </c>
      <c r="CD38">
        <v>100.000603225806</v>
      </c>
      <c r="CE38">
        <v>0.900021806451613</v>
      </c>
      <c r="CF38">
        <v>9.9978135483870995E-2</v>
      </c>
      <c r="CG38">
        <v>0</v>
      </c>
      <c r="CH38">
        <v>2.31403548387097</v>
      </c>
      <c r="CI38">
        <v>0</v>
      </c>
      <c r="CJ38">
        <v>44.333535483871003</v>
      </c>
      <c r="CK38">
        <v>795.48538709677405</v>
      </c>
      <c r="CL38">
        <v>38.717483870967698</v>
      </c>
      <c r="CM38">
        <v>42.436999999999998</v>
      </c>
      <c r="CN38">
        <v>40.658999999999999</v>
      </c>
      <c r="CO38">
        <v>40.9491935483871</v>
      </c>
      <c r="CP38">
        <v>39.173032258064502</v>
      </c>
      <c r="CQ38">
        <v>90.002580645161302</v>
      </c>
      <c r="CR38">
        <v>10.000967741935501</v>
      </c>
      <c r="CS38">
        <v>0</v>
      </c>
      <c r="CT38">
        <v>59.199999809265101</v>
      </c>
      <c r="CU38">
        <v>2.3063230769230798</v>
      </c>
      <c r="CV38">
        <v>-0.58481366386661504</v>
      </c>
      <c r="CW38">
        <v>-2.0262153986951099</v>
      </c>
      <c r="CX38">
        <v>44.318046153846197</v>
      </c>
      <c r="CY38">
        <v>15</v>
      </c>
      <c r="CZ38">
        <v>1685093501.7</v>
      </c>
      <c r="DA38" t="s">
        <v>255</v>
      </c>
      <c r="DB38">
        <v>2</v>
      </c>
      <c r="DC38">
        <v>-3.7629999999999999</v>
      </c>
      <c r="DD38">
        <v>0.35799999999999998</v>
      </c>
      <c r="DE38">
        <v>402</v>
      </c>
      <c r="DF38">
        <v>15</v>
      </c>
      <c r="DG38">
        <v>1.46</v>
      </c>
      <c r="DH38">
        <v>0.33</v>
      </c>
      <c r="DI38">
        <v>-0.535108673076923</v>
      </c>
      <c r="DJ38">
        <v>0.123407634252525</v>
      </c>
      <c r="DK38">
        <v>8.9738170110160206E-2</v>
      </c>
      <c r="DL38">
        <v>1</v>
      </c>
      <c r="DM38">
        <v>2.2658930232558099</v>
      </c>
      <c r="DN38">
        <v>0.42523353655852397</v>
      </c>
      <c r="DO38">
        <v>0.14575562280485799</v>
      </c>
      <c r="DP38">
        <v>1</v>
      </c>
      <c r="DQ38">
        <v>0.657749865384615</v>
      </c>
      <c r="DR38">
        <v>1.4994185947240401E-2</v>
      </c>
      <c r="DS38">
        <v>1.7203841519834201E-2</v>
      </c>
      <c r="DT38">
        <v>1</v>
      </c>
      <c r="DU38">
        <v>3</v>
      </c>
      <c r="DV38">
        <v>3</v>
      </c>
      <c r="DW38" t="s">
        <v>256</v>
      </c>
      <c r="DX38">
        <v>100</v>
      </c>
      <c r="DY38">
        <v>100</v>
      </c>
      <c r="DZ38">
        <v>-3.7629999999999999</v>
      </c>
      <c r="EA38">
        <v>0.35799999999999998</v>
      </c>
      <c r="EB38">
        <v>2</v>
      </c>
      <c r="EC38">
        <v>515.98400000000004</v>
      </c>
      <c r="ED38">
        <v>422.96600000000001</v>
      </c>
      <c r="EE38">
        <v>30.222799999999999</v>
      </c>
      <c r="EF38">
        <v>29.9678</v>
      </c>
      <c r="EG38">
        <v>30.0001</v>
      </c>
      <c r="EH38">
        <v>30.175599999999999</v>
      </c>
      <c r="EI38">
        <v>30.213699999999999</v>
      </c>
      <c r="EJ38">
        <v>19.9588</v>
      </c>
      <c r="EK38">
        <v>27.256</v>
      </c>
      <c r="EL38">
        <v>0</v>
      </c>
      <c r="EM38">
        <v>30.22</v>
      </c>
      <c r="EN38">
        <v>400.46100000000001</v>
      </c>
      <c r="EO38">
        <v>15.798</v>
      </c>
      <c r="EP38">
        <v>100.438</v>
      </c>
      <c r="EQ38">
        <v>90.2423</v>
      </c>
    </row>
    <row r="39" spans="1:147" x14ac:dyDescent="0.3">
      <c r="A39">
        <v>23</v>
      </c>
      <c r="B39">
        <v>1685094906.3</v>
      </c>
      <c r="C39">
        <v>1320.0999999046301</v>
      </c>
      <c r="D39" t="s">
        <v>321</v>
      </c>
      <c r="E39" t="s">
        <v>322</v>
      </c>
      <c r="F39">
        <v>1685094898.3</v>
      </c>
      <c r="G39">
        <f t="shared" si="0"/>
        <v>4.400742792450809E-3</v>
      </c>
      <c r="H39">
        <f t="shared" si="1"/>
        <v>1.7045049609575293</v>
      </c>
      <c r="I39">
        <f t="shared" si="2"/>
        <v>400.02219354838701</v>
      </c>
      <c r="J39">
        <f t="shared" si="3"/>
        <v>370.93490960246106</v>
      </c>
      <c r="K39">
        <f t="shared" si="4"/>
        <v>35.642014079606177</v>
      </c>
      <c r="L39">
        <f t="shared" si="5"/>
        <v>38.436923259357634</v>
      </c>
      <c r="M39">
        <f t="shared" si="6"/>
        <v>0.19213528053025755</v>
      </c>
      <c r="N39">
        <f t="shared" si="7"/>
        <v>3.3701201185854068</v>
      </c>
      <c r="O39">
        <f t="shared" si="8"/>
        <v>0.18625073849109122</v>
      </c>
      <c r="P39">
        <f t="shared" si="9"/>
        <v>0.11692040153249832</v>
      </c>
      <c r="Q39">
        <f t="shared" si="10"/>
        <v>16.524227346985068</v>
      </c>
      <c r="R39">
        <f t="shared" si="11"/>
        <v>27.795388188037354</v>
      </c>
      <c r="S39">
        <f t="shared" si="12"/>
        <v>28.023858064516102</v>
      </c>
      <c r="T39">
        <f t="shared" si="13"/>
        <v>3.8001209099735869</v>
      </c>
      <c r="U39">
        <f t="shared" si="14"/>
        <v>40.2862619979038</v>
      </c>
      <c r="V39">
        <f t="shared" si="15"/>
        <v>1.59349278627657</v>
      </c>
      <c r="W39">
        <f t="shared" si="16"/>
        <v>3.9554247707555583</v>
      </c>
      <c r="X39">
        <f t="shared" si="17"/>
        <v>2.2066281236970169</v>
      </c>
      <c r="Y39">
        <f t="shared" si="18"/>
        <v>-194.07275714708067</v>
      </c>
      <c r="Z39">
        <f t="shared" si="19"/>
        <v>125.17966323703885</v>
      </c>
      <c r="AA39">
        <f t="shared" si="20"/>
        <v>8.1263041662417361</v>
      </c>
      <c r="AB39">
        <f t="shared" si="21"/>
        <v>-44.242562396815003</v>
      </c>
      <c r="AC39">
        <v>-3.9752621862085398E-2</v>
      </c>
      <c r="AD39">
        <v>4.4625800561135701E-2</v>
      </c>
      <c r="AE39">
        <v>3.3596124483295702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50403.59274055656</v>
      </c>
      <c r="AK39" t="s">
        <v>251</v>
      </c>
      <c r="AL39">
        <v>2.3074346153846199</v>
      </c>
      <c r="AM39">
        <v>1.5855999999999999</v>
      </c>
      <c r="AN39">
        <f t="shared" si="25"/>
        <v>-0.72183461538462002</v>
      </c>
      <c r="AO39">
        <f t="shared" si="26"/>
        <v>-0.45524382907708127</v>
      </c>
      <c r="AP39">
        <v>-0.47008060321599399</v>
      </c>
      <c r="AQ39" t="s">
        <v>323</v>
      </c>
      <c r="AR39">
        <v>2.35954615384615</v>
      </c>
      <c r="AS39">
        <v>1.1912</v>
      </c>
      <c r="AT39">
        <f t="shared" si="27"/>
        <v>-0.98081443405486057</v>
      </c>
      <c r="AU39">
        <v>0.5</v>
      </c>
      <c r="AV39">
        <f t="shared" si="28"/>
        <v>84.307781837575789</v>
      </c>
      <c r="AW39">
        <f t="shared" si="29"/>
        <v>1.7045049609575293</v>
      </c>
      <c r="AX39">
        <f t="shared" si="30"/>
        <v>-41.345144664721275</v>
      </c>
      <c r="AY39">
        <f t="shared" si="31"/>
        <v>1</v>
      </c>
      <c r="AZ39">
        <f t="shared" si="32"/>
        <v>2.5793414519705887E-2</v>
      </c>
      <c r="BA39">
        <f t="shared" si="33"/>
        <v>0.33109469442578898</v>
      </c>
      <c r="BB39" t="s">
        <v>253</v>
      </c>
      <c r="BC39">
        <v>0</v>
      </c>
      <c r="BD39">
        <f t="shared" si="34"/>
        <v>1.1912</v>
      </c>
      <c r="BE39">
        <f t="shared" si="35"/>
        <v>-0.98081443405486057</v>
      </c>
      <c r="BF39">
        <f t="shared" si="36"/>
        <v>0.2487386478304742</v>
      </c>
      <c r="BG39">
        <f t="shared" si="37"/>
        <v>1.0466851123798684</v>
      </c>
      <c r="BH39">
        <f t="shared" si="38"/>
        <v>-0.54638554537849238</v>
      </c>
      <c r="BI39">
        <f t="shared" si="39"/>
        <v>100.0093</v>
      </c>
      <c r="BJ39">
        <f t="shared" si="40"/>
        <v>84.307781837575789</v>
      </c>
      <c r="BK39">
        <f t="shared" si="41"/>
        <v>0.84299941942975098</v>
      </c>
      <c r="BL39">
        <f t="shared" si="42"/>
        <v>0.19599883885950201</v>
      </c>
      <c r="BM39">
        <v>0.78651427542566699</v>
      </c>
      <c r="BN39">
        <v>0.5</v>
      </c>
      <c r="BO39" t="s">
        <v>254</v>
      </c>
      <c r="BP39">
        <v>1685094898.3</v>
      </c>
      <c r="BQ39">
        <v>400.02219354838701</v>
      </c>
      <c r="BR39">
        <v>400.56722580645197</v>
      </c>
      <c r="BS39">
        <v>16.5838580645161</v>
      </c>
      <c r="BT39">
        <v>15.9030967741935</v>
      </c>
      <c r="BU39">
        <v>500.00583870967699</v>
      </c>
      <c r="BV39">
        <v>95.887032258064494</v>
      </c>
      <c r="BW39">
        <v>0.19994461290322599</v>
      </c>
      <c r="BX39">
        <v>28.712832258064498</v>
      </c>
      <c r="BY39">
        <v>28.023858064516102</v>
      </c>
      <c r="BZ39">
        <v>999.9</v>
      </c>
      <c r="CA39">
        <v>9997.7419354838694</v>
      </c>
      <c r="CB39">
        <v>0</v>
      </c>
      <c r="CC39">
        <v>75.570448387096803</v>
      </c>
      <c r="CD39">
        <v>100.0093</v>
      </c>
      <c r="CE39">
        <v>0.90004793548387096</v>
      </c>
      <c r="CF39">
        <v>9.9951990322580703E-2</v>
      </c>
      <c r="CG39">
        <v>0</v>
      </c>
      <c r="CH39">
        <v>2.3782774193548399</v>
      </c>
      <c r="CI39">
        <v>0</v>
      </c>
      <c r="CJ39">
        <v>42.8749580645161</v>
      </c>
      <c r="CK39">
        <v>795.561838709678</v>
      </c>
      <c r="CL39">
        <v>38.405000000000001</v>
      </c>
      <c r="CM39">
        <v>42.375</v>
      </c>
      <c r="CN39">
        <v>40.441064516129003</v>
      </c>
      <c r="CO39">
        <v>40.884999999999998</v>
      </c>
      <c r="CP39">
        <v>38.955290322580602</v>
      </c>
      <c r="CQ39">
        <v>90.013548387096805</v>
      </c>
      <c r="CR39">
        <v>9.9993548387096798</v>
      </c>
      <c r="CS39">
        <v>0</v>
      </c>
      <c r="CT39">
        <v>59.599999904632597</v>
      </c>
      <c r="CU39">
        <v>2.35954615384615</v>
      </c>
      <c r="CV39">
        <v>-7.3210254029980396E-2</v>
      </c>
      <c r="CW39">
        <v>-0.38721367587602101</v>
      </c>
      <c r="CX39">
        <v>42.8384230769231</v>
      </c>
      <c r="CY39">
        <v>15</v>
      </c>
      <c r="CZ39">
        <v>1685093501.7</v>
      </c>
      <c r="DA39" t="s">
        <v>255</v>
      </c>
      <c r="DB39">
        <v>2</v>
      </c>
      <c r="DC39">
        <v>-3.7629999999999999</v>
      </c>
      <c r="DD39">
        <v>0.35799999999999998</v>
      </c>
      <c r="DE39">
        <v>402</v>
      </c>
      <c r="DF39">
        <v>15</v>
      </c>
      <c r="DG39">
        <v>1.46</v>
      </c>
      <c r="DH39">
        <v>0.33</v>
      </c>
      <c r="DI39">
        <v>-0.55320326923076901</v>
      </c>
      <c r="DJ39">
        <v>7.8718215540809502E-2</v>
      </c>
      <c r="DK39">
        <v>0.11525940992556299</v>
      </c>
      <c r="DL39">
        <v>1</v>
      </c>
      <c r="DM39">
        <v>2.3128348837209298</v>
      </c>
      <c r="DN39">
        <v>0.51736030613760997</v>
      </c>
      <c r="DO39">
        <v>0.20219331859745401</v>
      </c>
      <c r="DP39">
        <v>1</v>
      </c>
      <c r="DQ39">
        <v>0.65906207692307694</v>
      </c>
      <c r="DR39">
        <v>0.18514588887155001</v>
      </c>
      <c r="DS39">
        <v>3.0110622705697299E-2</v>
      </c>
      <c r="DT39">
        <v>0</v>
      </c>
      <c r="DU39">
        <v>2</v>
      </c>
      <c r="DV39">
        <v>3</v>
      </c>
      <c r="DW39" t="s">
        <v>260</v>
      </c>
      <c r="DX39">
        <v>100</v>
      </c>
      <c r="DY39">
        <v>100</v>
      </c>
      <c r="DZ39">
        <v>-3.7629999999999999</v>
      </c>
      <c r="EA39">
        <v>0.35799999999999998</v>
      </c>
      <c r="EB39">
        <v>2</v>
      </c>
      <c r="EC39">
        <v>515.54</v>
      </c>
      <c r="ED39">
        <v>423.05399999999997</v>
      </c>
      <c r="EE39">
        <v>28.077999999999999</v>
      </c>
      <c r="EF39">
        <v>29.970400000000001</v>
      </c>
      <c r="EG39">
        <v>30</v>
      </c>
      <c r="EH39">
        <v>30.1678</v>
      </c>
      <c r="EI39">
        <v>30.208600000000001</v>
      </c>
      <c r="EJ39">
        <v>19.957699999999999</v>
      </c>
      <c r="EK39">
        <v>26.865200000000002</v>
      </c>
      <c r="EL39">
        <v>0</v>
      </c>
      <c r="EM39">
        <v>28.092700000000001</v>
      </c>
      <c r="EN39">
        <v>400.57</v>
      </c>
      <c r="EO39">
        <v>15.852499999999999</v>
      </c>
      <c r="EP39">
        <v>100.44199999999999</v>
      </c>
      <c r="EQ39">
        <v>90.239199999999997</v>
      </c>
    </row>
    <row r="40" spans="1:147" x14ac:dyDescent="0.3">
      <c r="A40">
        <v>24</v>
      </c>
      <c r="B40">
        <v>1685094966.3</v>
      </c>
      <c r="C40">
        <v>1380.0999999046301</v>
      </c>
      <c r="D40" t="s">
        <v>324</v>
      </c>
      <c r="E40" t="s">
        <v>325</v>
      </c>
      <c r="F40">
        <v>1685094958.3</v>
      </c>
      <c r="G40">
        <f t="shared" si="0"/>
        <v>4.2924608472149637E-3</v>
      </c>
      <c r="H40">
        <f t="shared" si="1"/>
        <v>1.7981348085624138</v>
      </c>
      <c r="I40">
        <f t="shared" si="2"/>
        <v>400.02783870967698</v>
      </c>
      <c r="J40">
        <f t="shared" si="3"/>
        <v>369.80249126189443</v>
      </c>
      <c r="K40">
        <f t="shared" si="4"/>
        <v>35.532578052907844</v>
      </c>
      <c r="L40">
        <f t="shared" si="5"/>
        <v>38.436789200052331</v>
      </c>
      <c r="M40">
        <f t="shared" si="6"/>
        <v>0.18746604451066687</v>
      </c>
      <c r="N40">
        <f t="shared" si="7"/>
        <v>3.3733610483271557</v>
      </c>
      <c r="O40">
        <f t="shared" si="8"/>
        <v>0.18186475826586207</v>
      </c>
      <c r="P40">
        <f t="shared" si="9"/>
        <v>0.1141547864660301</v>
      </c>
      <c r="Q40">
        <f t="shared" si="10"/>
        <v>16.521220889224242</v>
      </c>
      <c r="R40">
        <f t="shared" si="11"/>
        <v>27.719297990443419</v>
      </c>
      <c r="S40">
        <f t="shared" si="12"/>
        <v>27.957641935483899</v>
      </c>
      <c r="T40">
        <f t="shared" si="13"/>
        <v>3.7854790570855315</v>
      </c>
      <c r="U40">
        <f t="shared" si="14"/>
        <v>40.20539390574374</v>
      </c>
      <c r="V40">
        <f t="shared" si="15"/>
        <v>1.5809578466377798</v>
      </c>
      <c r="W40">
        <f t="shared" si="16"/>
        <v>3.9322033514809669</v>
      </c>
      <c r="X40">
        <f t="shared" si="17"/>
        <v>2.2045212104477514</v>
      </c>
      <c r="Y40">
        <f t="shared" si="18"/>
        <v>-189.2975233621799</v>
      </c>
      <c r="Z40">
        <f t="shared" si="19"/>
        <v>118.88315573501413</v>
      </c>
      <c r="AA40">
        <f t="shared" si="20"/>
        <v>7.7037029829592525</v>
      </c>
      <c r="AB40">
        <f t="shared" si="21"/>
        <v>-46.189443754982278</v>
      </c>
      <c r="AC40">
        <v>-3.9800668292977202E-2</v>
      </c>
      <c r="AD40">
        <v>4.46797368889102E-2</v>
      </c>
      <c r="AE40">
        <v>3.3628406781277902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50478.96097943627</v>
      </c>
      <c r="AK40" t="s">
        <v>251</v>
      </c>
      <c r="AL40">
        <v>2.3074346153846199</v>
      </c>
      <c r="AM40">
        <v>1.5855999999999999</v>
      </c>
      <c r="AN40">
        <f t="shared" si="25"/>
        <v>-0.72183461538462002</v>
      </c>
      <c r="AO40">
        <f t="shared" si="26"/>
        <v>-0.45524382907708127</v>
      </c>
      <c r="AP40">
        <v>-0.47008060321599399</v>
      </c>
      <c r="AQ40" t="s">
        <v>326</v>
      </c>
      <c r="AR40">
        <v>2.28263461538462</v>
      </c>
      <c r="AS40">
        <v>1.6763999999999999</v>
      </c>
      <c r="AT40">
        <f t="shared" si="27"/>
        <v>-0.36162885670759959</v>
      </c>
      <c r="AU40">
        <v>0.5</v>
      </c>
      <c r="AV40">
        <f t="shared" si="28"/>
        <v>84.292975557828399</v>
      </c>
      <c r="AW40">
        <f t="shared" si="29"/>
        <v>1.7981348085624138</v>
      </c>
      <c r="AX40">
        <f t="shared" si="30"/>
        <v>-15.24138618972956</v>
      </c>
      <c r="AY40">
        <f t="shared" si="31"/>
        <v>1</v>
      </c>
      <c r="AZ40">
        <f t="shared" si="32"/>
        <v>2.6908712105225423E-2</v>
      </c>
      <c r="BA40">
        <f t="shared" si="33"/>
        <v>-5.4163684084943924E-2</v>
      </c>
      <c r="BB40" t="s">
        <v>253</v>
      </c>
      <c r="BC40">
        <v>0</v>
      </c>
      <c r="BD40">
        <f t="shared" si="34"/>
        <v>1.6763999999999999</v>
      </c>
      <c r="BE40">
        <f t="shared" si="35"/>
        <v>-0.3616288567075997</v>
      </c>
      <c r="BF40">
        <f t="shared" si="36"/>
        <v>-5.7265388496468214E-2</v>
      </c>
      <c r="BG40">
        <f t="shared" si="37"/>
        <v>0.9606994618117991</v>
      </c>
      <c r="BH40">
        <f t="shared" si="38"/>
        <v>0.12579058701918641</v>
      </c>
      <c r="BI40">
        <f t="shared" si="39"/>
        <v>99.991809677419397</v>
      </c>
      <c r="BJ40">
        <f t="shared" si="40"/>
        <v>84.292975557828399</v>
      </c>
      <c r="BK40">
        <f t="shared" si="41"/>
        <v>0.84299879989934634</v>
      </c>
      <c r="BL40">
        <f t="shared" si="42"/>
        <v>0.19599759979869277</v>
      </c>
      <c r="BM40">
        <v>0.78651427542566699</v>
      </c>
      <c r="BN40">
        <v>0.5</v>
      </c>
      <c r="BO40" t="s">
        <v>254</v>
      </c>
      <c r="BP40">
        <v>1685094958.3</v>
      </c>
      <c r="BQ40">
        <v>400.02783870967698</v>
      </c>
      <c r="BR40">
        <v>400.580806451613</v>
      </c>
      <c r="BS40">
        <v>16.453693548387101</v>
      </c>
      <c r="BT40">
        <v>15.7895741935484</v>
      </c>
      <c r="BU40">
        <v>499.99035483871</v>
      </c>
      <c r="BV40">
        <v>95.885361290322606</v>
      </c>
      <c r="BW40">
        <v>0.19992448387096801</v>
      </c>
      <c r="BX40">
        <v>28.6113322580645</v>
      </c>
      <c r="BY40">
        <v>27.957641935483899</v>
      </c>
      <c r="BZ40">
        <v>999.9</v>
      </c>
      <c r="CA40">
        <v>10010</v>
      </c>
      <c r="CB40">
        <v>0</v>
      </c>
      <c r="CC40">
        <v>75.577358064516105</v>
      </c>
      <c r="CD40">
        <v>99.991809677419397</v>
      </c>
      <c r="CE40">
        <v>0.90003854838709696</v>
      </c>
      <c r="CF40">
        <v>9.9961393548387095E-2</v>
      </c>
      <c r="CG40">
        <v>0</v>
      </c>
      <c r="CH40">
        <v>2.2775129032258099</v>
      </c>
      <c r="CI40">
        <v>0</v>
      </c>
      <c r="CJ40">
        <v>41.3208451612903</v>
      </c>
      <c r="CK40">
        <v>795.41887096774201</v>
      </c>
      <c r="CL40">
        <v>38.162999999999997</v>
      </c>
      <c r="CM40">
        <v>42.245935483871001</v>
      </c>
      <c r="CN40">
        <v>40.213419354838699</v>
      </c>
      <c r="CO40">
        <v>40.811999999999998</v>
      </c>
      <c r="CP40">
        <v>38.735741935483901</v>
      </c>
      <c r="CQ40">
        <v>89.996451612903201</v>
      </c>
      <c r="CR40">
        <v>9.9951612903225797</v>
      </c>
      <c r="CS40">
        <v>0</v>
      </c>
      <c r="CT40">
        <v>59.400000095367403</v>
      </c>
      <c r="CU40">
        <v>2.28263461538462</v>
      </c>
      <c r="CV40">
        <v>0.85439658558932396</v>
      </c>
      <c r="CW40">
        <v>-0.59390085268450898</v>
      </c>
      <c r="CX40">
        <v>41.314276923076903</v>
      </c>
      <c r="CY40">
        <v>15</v>
      </c>
      <c r="CZ40">
        <v>1685093501.7</v>
      </c>
      <c r="DA40" t="s">
        <v>255</v>
      </c>
      <c r="DB40">
        <v>2</v>
      </c>
      <c r="DC40">
        <v>-3.7629999999999999</v>
      </c>
      <c r="DD40">
        <v>0.35799999999999998</v>
      </c>
      <c r="DE40">
        <v>402</v>
      </c>
      <c r="DF40">
        <v>15</v>
      </c>
      <c r="DG40">
        <v>1.46</v>
      </c>
      <c r="DH40">
        <v>0.33</v>
      </c>
      <c r="DI40">
        <v>-0.55623221153846203</v>
      </c>
      <c r="DJ40">
        <v>5.9404558097224301E-2</v>
      </c>
      <c r="DK40">
        <v>9.3261714254180006E-2</v>
      </c>
      <c r="DL40">
        <v>1</v>
      </c>
      <c r="DM40">
        <v>2.2798395348837199</v>
      </c>
      <c r="DN40">
        <v>0.18339579645014101</v>
      </c>
      <c r="DO40">
        <v>0.20876455096428301</v>
      </c>
      <c r="DP40">
        <v>1</v>
      </c>
      <c r="DQ40">
        <v>0.66809098076923101</v>
      </c>
      <c r="DR40">
        <v>-5.1566567546809397E-2</v>
      </c>
      <c r="DS40">
        <v>9.4447801710997696E-3</v>
      </c>
      <c r="DT40">
        <v>1</v>
      </c>
      <c r="DU40">
        <v>3</v>
      </c>
      <c r="DV40">
        <v>3</v>
      </c>
      <c r="DW40" t="s">
        <v>256</v>
      </c>
      <c r="DX40">
        <v>100</v>
      </c>
      <c r="DY40">
        <v>100</v>
      </c>
      <c r="DZ40">
        <v>-3.7629999999999999</v>
      </c>
      <c r="EA40">
        <v>0.35799999999999998</v>
      </c>
      <c r="EB40">
        <v>2</v>
      </c>
      <c r="EC40">
        <v>515.81500000000005</v>
      </c>
      <c r="ED40">
        <v>422.78500000000003</v>
      </c>
      <c r="EE40">
        <v>28.099</v>
      </c>
      <c r="EF40">
        <v>29.985900000000001</v>
      </c>
      <c r="EG40">
        <v>30</v>
      </c>
      <c r="EH40">
        <v>30.170400000000001</v>
      </c>
      <c r="EI40">
        <v>30.206</v>
      </c>
      <c r="EJ40">
        <v>19.958600000000001</v>
      </c>
      <c r="EK40">
        <v>27.460599999999999</v>
      </c>
      <c r="EL40">
        <v>0</v>
      </c>
      <c r="EM40">
        <v>28.123200000000001</v>
      </c>
      <c r="EN40">
        <v>400.54199999999997</v>
      </c>
      <c r="EO40">
        <v>15.7682</v>
      </c>
      <c r="EP40">
        <v>100.44199999999999</v>
      </c>
      <c r="EQ40">
        <v>90.238600000000005</v>
      </c>
    </row>
    <row r="41" spans="1:147" x14ac:dyDescent="0.3">
      <c r="A41">
        <v>25</v>
      </c>
      <c r="B41">
        <v>1685095026.3</v>
      </c>
      <c r="C41">
        <v>1440.0999999046301</v>
      </c>
      <c r="D41" t="s">
        <v>327</v>
      </c>
      <c r="E41" t="s">
        <v>328</v>
      </c>
      <c r="F41">
        <v>1685095018.3</v>
      </c>
      <c r="G41">
        <f t="shared" si="0"/>
        <v>4.0614402703127448E-3</v>
      </c>
      <c r="H41">
        <f t="shared" si="1"/>
        <v>1.8597784520155876</v>
      </c>
      <c r="I41">
        <f t="shared" si="2"/>
        <v>400.00693548387102</v>
      </c>
      <c r="J41">
        <f t="shared" si="3"/>
        <v>368.29099433578909</v>
      </c>
      <c r="K41">
        <f t="shared" si="4"/>
        <v>35.387815390005322</v>
      </c>
      <c r="L41">
        <f t="shared" si="5"/>
        <v>38.435291129380282</v>
      </c>
      <c r="M41">
        <f t="shared" si="6"/>
        <v>0.1768249736249361</v>
      </c>
      <c r="N41">
        <f t="shared" si="7"/>
        <v>3.3725758197329023</v>
      </c>
      <c r="O41">
        <f t="shared" si="8"/>
        <v>0.17183128428647229</v>
      </c>
      <c r="P41">
        <f t="shared" si="9"/>
        <v>0.10783146910039465</v>
      </c>
      <c r="Q41">
        <f t="shared" si="10"/>
        <v>16.525446264260339</v>
      </c>
      <c r="R41">
        <f t="shared" si="11"/>
        <v>27.739942784953147</v>
      </c>
      <c r="S41">
        <f t="shared" si="12"/>
        <v>27.953916129032301</v>
      </c>
      <c r="T41">
        <f t="shared" si="13"/>
        <v>3.7846566634413787</v>
      </c>
      <c r="U41">
        <f t="shared" si="14"/>
        <v>40.176176822082475</v>
      </c>
      <c r="V41">
        <f t="shared" si="15"/>
        <v>1.5768979528145997</v>
      </c>
      <c r="W41">
        <f t="shared" si="16"/>
        <v>3.9249577175991313</v>
      </c>
      <c r="X41">
        <f t="shared" si="17"/>
        <v>2.2077587106267789</v>
      </c>
      <c r="Y41">
        <f t="shared" si="18"/>
        <v>-179.10951592079203</v>
      </c>
      <c r="Z41">
        <f t="shared" si="19"/>
        <v>113.75507391332725</v>
      </c>
      <c r="AA41">
        <f t="shared" si="20"/>
        <v>7.3718124149087272</v>
      </c>
      <c r="AB41">
        <f t="shared" si="21"/>
        <v>-41.457183328295727</v>
      </c>
      <c r="AC41">
        <v>-3.9789025622495103E-2</v>
      </c>
      <c r="AD41">
        <v>4.4666666971340099E-2</v>
      </c>
      <c r="AE41">
        <v>3.3620585269995402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50470.146830484468</v>
      </c>
      <c r="AK41" t="s">
        <v>251</v>
      </c>
      <c r="AL41">
        <v>2.3074346153846199</v>
      </c>
      <c r="AM41">
        <v>1.5855999999999999</v>
      </c>
      <c r="AN41">
        <f t="shared" si="25"/>
        <v>-0.72183461538462002</v>
      </c>
      <c r="AO41">
        <f t="shared" si="26"/>
        <v>-0.45524382907708127</v>
      </c>
      <c r="AP41">
        <v>-0.47008060321599399</v>
      </c>
      <c r="AQ41" t="s">
        <v>329</v>
      </c>
      <c r="AR41">
        <v>2.2463730769230801</v>
      </c>
      <c r="AS41">
        <v>1.474</v>
      </c>
      <c r="AT41">
        <f t="shared" si="27"/>
        <v>-0.52399801690846681</v>
      </c>
      <c r="AU41">
        <v>0.5</v>
      </c>
      <c r="AV41">
        <f t="shared" si="28"/>
        <v>84.31625685422614</v>
      </c>
      <c r="AW41">
        <f t="shared" si="29"/>
        <v>1.8597784520155876</v>
      </c>
      <c r="AX41">
        <f t="shared" si="30"/>
        <v>-22.090775692379708</v>
      </c>
      <c r="AY41">
        <f t="shared" si="31"/>
        <v>1</v>
      </c>
      <c r="AZ41">
        <f t="shared" si="32"/>
        <v>2.7632382439126305E-2</v>
      </c>
      <c r="BA41">
        <f t="shared" si="33"/>
        <v>7.5712347354138343E-2</v>
      </c>
      <c r="BB41" t="s">
        <v>253</v>
      </c>
      <c r="BC41">
        <v>0</v>
      </c>
      <c r="BD41">
        <f t="shared" si="34"/>
        <v>1.474</v>
      </c>
      <c r="BE41">
        <f t="shared" si="35"/>
        <v>-0.52399801690846681</v>
      </c>
      <c r="BF41">
        <f t="shared" si="36"/>
        <v>7.0383451059535779E-2</v>
      </c>
      <c r="BG41">
        <f t="shared" si="37"/>
        <v>0.92673505835444492</v>
      </c>
      <c r="BH41">
        <f t="shared" si="38"/>
        <v>-0.15460605188701756</v>
      </c>
      <c r="BI41">
        <f t="shared" si="39"/>
        <v>100.019664516129</v>
      </c>
      <c r="BJ41">
        <f t="shared" si="40"/>
        <v>84.31625685422614</v>
      </c>
      <c r="BK41">
        <f t="shared" si="41"/>
        <v>0.84299679730108912</v>
      </c>
      <c r="BL41">
        <f t="shared" si="42"/>
        <v>0.19599359460217836</v>
      </c>
      <c r="BM41">
        <v>0.78651427542566699</v>
      </c>
      <c r="BN41">
        <v>0.5</v>
      </c>
      <c r="BO41" t="s">
        <v>254</v>
      </c>
      <c r="BP41">
        <v>1685095018.3</v>
      </c>
      <c r="BQ41">
        <v>400.00693548387102</v>
      </c>
      <c r="BR41">
        <v>400.55503225806399</v>
      </c>
      <c r="BS41">
        <v>16.411222580645202</v>
      </c>
      <c r="BT41">
        <v>15.782838709677399</v>
      </c>
      <c r="BU41">
        <v>500.00599999999997</v>
      </c>
      <c r="BV41">
        <v>95.886667741935497</v>
      </c>
      <c r="BW41">
        <v>0.19989406451612901</v>
      </c>
      <c r="BX41">
        <v>28.579554838709701</v>
      </c>
      <c r="BY41">
        <v>27.953916129032301</v>
      </c>
      <c r="BZ41">
        <v>999.9</v>
      </c>
      <c r="CA41">
        <v>10006.935483871001</v>
      </c>
      <c r="CB41">
        <v>0</v>
      </c>
      <c r="CC41">
        <v>75.580809677419396</v>
      </c>
      <c r="CD41">
        <v>100.019664516129</v>
      </c>
      <c r="CE41">
        <v>0.90007632258064496</v>
      </c>
      <c r="CF41">
        <v>9.9923593548387105E-2</v>
      </c>
      <c r="CG41">
        <v>0</v>
      </c>
      <c r="CH41">
        <v>2.2355903225806499</v>
      </c>
      <c r="CI41">
        <v>0</v>
      </c>
      <c r="CJ41">
        <v>39.993706451612901</v>
      </c>
      <c r="CK41">
        <v>795.65296774193496</v>
      </c>
      <c r="CL41">
        <v>37.951225806451603</v>
      </c>
      <c r="CM41">
        <v>42.1046774193548</v>
      </c>
      <c r="CN41">
        <v>40.026000000000003</v>
      </c>
      <c r="CO41">
        <v>40.686999999999998</v>
      </c>
      <c r="CP41">
        <v>38.554000000000002</v>
      </c>
      <c r="CQ41">
        <v>90.025483870967804</v>
      </c>
      <c r="CR41">
        <v>9.9909677419354903</v>
      </c>
      <c r="CS41">
        <v>0</v>
      </c>
      <c r="CT41">
        <v>59.099999904632597</v>
      </c>
      <c r="CU41">
        <v>2.2463730769230801</v>
      </c>
      <c r="CV41">
        <v>-0.83312479376429605</v>
      </c>
      <c r="CW41">
        <v>-2.0946905852653099</v>
      </c>
      <c r="CX41">
        <v>39.974188461538503</v>
      </c>
      <c r="CY41">
        <v>15</v>
      </c>
      <c r="CZ41">
        <v>1685093501.7</v>
      </c>
      <c r="DA41" t="s">
        <v>255</v>
      </c>
      <c r="DB41">
        <v>2</v>
      </c>
      <c r="DC41">
        <v>-3.7629999999999999</v>
      </c>
      <c r="DD41">
        <v>0.35799999999999998</v>
      </c>
      <c r="DE41">
        <v>402</v>
      </c>
      <c r="DF41">
        <v>15</v>
      </c>
      <c r="DG41">
        <v>1.46</v>
      </c>
      <c r="DH41">
        <v>0.33</v>
      </c>
      <c r="DI41">
        <v>-0.54353744230769196</v>
      </c>
      <c r="DJ41">
        <v>-6.5472753401791497E-2</v>
      </c>
      <c r="DK41">
        <v>9.7393720096755398E-2</v>
      </c>
      <c r="DL41">
        <v>1</v>
      </c>
      <c r="DM41">
        <v>2.25338604651163</v>
      </c>
      <c r="DN41">
        <v>-0.171221722946549</v>
      </c>
      <c r="DO41">
        <v>0.191334190262587</v>
      </c>
      <c r="DP41">
        <v>1</v>
      </c>
      <c r="DQ41">
        <v>0.62988048076923098</v>
      </c>
      <c r="DR41">
        <v>-1.7318556911573701E-2</v>
      </c>
      <c r="DS41">
        <v>3.3526362387873401E-3</v>
      </c>
      <c r="DT41">
        <v>1</v>
      </c>
      <c r="DU41">
        <v>3</v>
      </c>
      <c r="DV41">
        <v>3</v>
      </c>
      <c r="DW41" t="s">
        <v>256</v>
      </c>
      <c r="DX41">
        <v>100</v>
      </c>
      <c r="DY41">
        <v>100</v>
      </c>
      <c r="DZ41">
        <v>-3.7629999999999999</v>
      </c>
      <c r="EA41">
        <v>0.35799999999999998</v>
      </c>
      <c r="EB41">
        <v>2</v>
      </c>
      <c r="EC41">
        <v>514.947</v>
      </c>
      <c r="ED41">
        <v>423.30399999999997</v>
      </c>
      <c r="EE41">
        <v>28.3367</v>
      </c>
      <c r="EF41">
        <v>29.996300000000002</v>
      </c>
      <c r="EG41">
        <v>30.0001</v>
      </c>
      <c r="EH41">
        <v>30.172999999999998</v>
      </c>
      <c r="EI41">
        <v>30.208600000000001</v>
      </c>
      <c r="EJ41">
        <v>19.960599999999999</v>
      </c>
      <c r="EK41">
        <v>27.460599999999999</v>
      </c>
      <c r="EL41">
        <v>0</v>
      </c>
      <c r="EM41">
        <v>28.349900000000002</v>
      </c>
      <c r="EN41">
        <v>400.59100000000001</v>
      </c>
      <c r="EO41">
        <v>15.760999999999999</v>
      </c>
      <c r="EP41">
        <v>100.443</v>
      </c>
      <c r="EQ41">
        <v>90.237099999999998</v>
      </c>
    </row>
    <row r="42" spans="1:147" x14ac:dyDescent="0.3">
      <c r="A42">
        <v>26</v>
      </c>
      <c r="B42">
        <v>1685095086.3</v>
      </c>
      <c r="C42">
        <v>1500.0999999046301</v>
      </c>
      <c r="D42" t="s">
        <v>330</v>
      </c>
      <c r="E42" t="s">
        <v>331</v>
      </c>
      <c r="F42">
        <v>1685095078.3129001</v>
      </c>
      <c r="G42">
        <f t="shared" si="0"/>
        <v>3.9415508277981428E-3</v>
      </c>
      <c r="H42">
        <f t="shared" si="1"/>
        <v>1.8717226242254241</v>
      </c>
      <c r="I42">
        <f t="shared" si="2"/>
        <v>400.00406451612901</v>
      </c>
      <c r="J42">
        <f t="shared" si="3"/>
        <v>367.57087968363862</v>
      </c>
      <c r="K42">
        <f t="shared" si="4"/>
        <v>35.316984473276243</v>
      </c>
      <c r="L42">
        <f t="shared" si="5"/>
        <v>38.433233198240046</v>
      </c>
      <c r="M42">
        <f t="shared" si="6"/>
        <v>0.1709899567565685</v>
      </c>
      <c r="N42">
        <f t="shared" si="7"/>
        <v>3.3650453277389416</v>
      </c>
      <c r="O42">
        <f t="shared" si="8"/>
        <v>0.16630555922161175</v>
      </c>
      <c r="P42">
        <f t="shared" si="9"/>
        <v>0.10435115977845237</v>
      </c>
      <c r="Q42">
        <f t="shared" si="10"/>
        <v>16.52312439651784</v>
      </c>
      <c r="R42">
        <f t="shared" si="11"/>
        <v>27.769545865867638</v>
      </c>
      <c r="S42">
        <f t="shared" si="12"/>
        <v>27.973335483871001</v>
      </c>
      <c r="T42">
        <f t="shared" si="13"/>
        <v>3.7889447905112541</v>
      </c>
      <c r="U42">
        <f t="shared" si="14"/>
        <v>40.126209690949835</v>
      </c>
      <c r="V42">
        <f t="shared" si="15"/>
        <v>1.5753039519344028</v>
      </c>
      <c r="W42">
        <f t="shared" si="16"/>
        <v>3.9258728000160472</v>
      </c>
      <c r="X42">
        <f t="shared" si="17"/>
        <v>2.2136408385768513</v>
      </c>
      <c r="Y42">
        <f t="shared" si="18"/>
        <v>-173.82239150589811</v>
      </c>
      <c r="Z42">
        <f t="shared" si="19"/>
        <v>110.70667808067887</v>
      </c>
      <c r="AA42">
        <f t="shared" si="20"/>
        <v>7.1911570394342172</v>
      </c>
      <c r="AB42">
        <f t="shared" si="21"/>
        <v>-39.401431989267195</v>
      </c>
      <c r="AC42">
        <v>-3.9677426728172802E-2</v>
      </c>
      <c r="AD42">
        <v>4.4541387435863201E-2</v>
      </c>
      <c r="AE42">
        <v>3.3545575335475002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50333.574367137204</v>
      </c>
      <c r="AK42" t="s">
        <v>251</v>
      </c>
      <c r="AL42">
        <v>2.3074346153846199</v>
      </c>
      <c r="AM42">
        <v>1.5855999999999999</v>
      </c>
      <c r="AN42">
        <f t="shared" si="25"/>
        <v>-0.72183461538462002</v>
      </c>
      <c r="AO42">
        <f t="shared" si="26"/>
        <v>-0.45524382907708127</v>
      </c>
      <c r="AP42">
        <v>-0.47008060321599399</v>
      </c>
      <c r="AQ42" t="s">
        <v>332</v>
      </c>
      <c r="AR42">
        <v>2.3077000000000001</v>
      </c>
      <c r="AS42">
        <v>1.5311999999999999</v>
      </c>
      <c r="AT42">
        <f t="shared" si="27"/>
        <v>-0.5071185997910137</v>
      </c>
      <c r="AU42">
        <v>0.5</v>
      </c>
      <c r="AV42">
        <f t="shared" si="28"/>
        <v>84.306092207004923</v>
      </c>
      <c r="AW42">
        <f t="shared" si="29"/>
        <v>1.8717226242254241</v>
      </c>
      <c r="AX42">
        <f t="shared" si="30"/>
        <v>-21.376593716934213</v>
      </c>
      <c r="AY42">
        <f t="shared" si="31"/>
        <v>1</v>
      </c>
      <c r="AZ42">
        <f t="shared" si="32"/>
        <v>2.777739029453959E-2</v>
      </c>
      <c r="BA42">
        <f t="shared" si="33"/>
        <v>3.5527690700104496E-2</v>
      </c>
      <c r="BB42" t="s">
        <v>253</v>
      </c>
      <c r="BC42">
        <v>0</v>
      </c>
      <c r="BD42">
        <f t="shared" si="34"/>
        <v>1.5311999999999999</v>
      </c>
      <c r="BE42">
        <f t="shared" si="35"/>
        <v>-0.5071185997910137</v>
      </c>
      <c r="BF42">
        <f t="shared" si="36"/>
        <v>3.4308779011099903E-2</v>
      </c>
      <c r="BG42">
        <f t="shared" si="37"/>
        <v>1.0003418871177867</v>
      </c>
      <c r="BH42">
        <f t="shared" si="38"/>
        <v>-7.5363523500481727E-2</v>
      </c>
      <c r="BI42">
        <f t="shared" si="39"/>
        <v>100.007838709677</v>
      </c>
      <c r="BJ42">
        <f t="shared" si="40"/>
        <v>84.306092207004923</v>
      </c>
      <c r="BK42">
        <f t="shared" si="41"/>
        <v>0.84299484215178078</v>
      </c>
      <c r="BL42">
        <f t="shared" si="42"/>
        <v>0.19598968430356148</v>
      </c>
      <c r="BM42">
        <v>0.78651427542566699</v>
      </c>
      <c r="BN42">
        <v>0.5</v>
      </c>
      <c r="BO42" t="s">
        <v>254</v>
      </c>
      <c r="BP42">
        <v>1685095078.3129001</v>
      </c>
      <c r="BQ42">
        <v>400.00406451612901</v>
      </c>
      <c r="BR42">
        <v>400.54648387096802</v>
      </c>
      <c r="BS42">
        <v>16.395393548387101</v>
      </c>
      <c r="BT42">
        <v>15.785561290322599</v>
      </c>
      <c r="BU42">
        <v>500.01600000000002</v>
      </c>
      <c r="BV42">
        <v>95.881993548387101</v>
      </c>
      <c r="BW42">
        <v>0.200113129032258</v>
      </c>
      <c r="BX42">
        <v>28.583570967741899</v>
      </c>
      <c r="BY42">
        <v>27.973335483871001</v>
      </c>
      <c r="BZ42">
        <v>999.9</v>
      </c>
      <c r="CA42">
        <v>9979.3548387096798</v>
      </c>
      <c r="CB42">
        <v>0</v>
      </c>
      <c r="CC42">
        <v>75.594616129032303</v>
      </c>
      <c r="CD42">
        <v>100.007838709677</v>
      </c>
      <c r="CE42">
        <v>0.90014212903225799</v>
      </c>
      <c r="CF42">
        <v>9.9857748387096795E-2</v>
      </c>
      <c r="CG42">
        <v>0</v>
      </c>
      <c r="CH42">
        <v>2.3354258064516098</v>
      </c>
      <c r="CI42">
        <v>0</v>
      </c>
      <c r="CJ42">
        <v>38.922451612903203</v>
      </c>
      <c r="CK42">
        <v>795.57603225806395</v>
      </c>
      <c r="CL42">
        <v>37.762</v>
      </c>
      <c r="CM42">
        <v>41.981709677419403</v>
      </c>
      <c r="CN42">
        <v>39.840451612903202</v>
      </c>
      <c r="CO42">
        <v>40.5741935483871</v>
      </c>
      <c r="CP42">
        <v>38.395000000000003</v>
      </c>
      <c r="CQ42">
        <v>90.020967741935493</v>
      </c>
      <c r="CR42">
        <v>9.9832258064516193</v>
      </c>
      <c r="CS42">
        <v>0</v>
      </c>
      <c r="CT42">
        <v>59.600000143051098</v>
      </c>
      <c r="CU42">
        <v>2.3077000000000001</v>
      </c>
      <c r="CV42">
        <v>-0.32527180735813599</v>
      </c>
      <c r="CW42">
        <v>-1.3310222140685599</v>
      </c>
      <c r="CX42">
        <v>38.907530769230803</v>
      </c>
      <c r="CY42">
        <v>15</v>
      </c>
      <c r="CZ42">
        <v>1685093501.7</v>
      </c>
      <c r="DA42" t="s">
        <v>255</v>
      </c>
      <c r="DB42">
        <v>2</v>
      </c>
      <c r="DC42">
        <v>-3.7629999999999999</v>
      </c>
      <c r="DD42">
        <v>0.35799999999999998</v>
      </c>
      <c r="DE42">
        <v>402</v>
      </c>
      <c r="DF42">
        <v>15</v>
      </c>
      <c r="DG42">
        <v>1.46</v>
      </c>
      <c r="DH42">
        <v>0.33</v>
      </c>
      <c r="DI42">
        <v>-0.52489238461538501</v>
      </c>
      <c r="DJ42">
        <v>-5.8208390795949298E-2</v>
      </c>
      <c r="DK42">
        <v>8.54342819110675E-2</v>
      </c>
      <c r="DL42">
        <v>1</v>
      </c>
      <c r="DM42">
        <v>2.3024</v>
      </c>
      <c r="DN42">
        <v>-0.14441672226787899</v>
      </c>
      <c r="DO42">
        <v>0.187258647144084</v>
      </c>
      <c r="DP42">
        <v>1</v>
      </c>
      <c r="DQ42">
        <v>0.61155775000000001</v>
      </c>
      <c r="DR42">
        <v>-1.8330717569215501E-2</v>
      </c>
      <c r="DS42">
        <v>3.90096601879685E-3</v>
      </c>
      <c r="DT42">
        <v>1</v>
      </c>
      <c r="DU42">
        <v>3</v>
      </c>
      <c r="DV42">
        <v>3</v>
      </c>
      <c r="DW42" t="s">
        <v>256</v>
      </c>
      <c r="DX42">
        <v>100</v>
      </c>
      <c r="DY42">
        <v>100</v>
      </c>
      <c r="DZ42">
        <v>-3.7629999999999999</v>
      </c>
      <c r="EA42">
        <v>0.35799999999999998</v>
      </c>
      <c r="EB42">
        <v>2</v>
      </c>
      <c r="EC42">
        <v>515.37</v>
      </c>
      <c r="ED42">
        <v>422.947</v>
      </c>
      <c r="EE42">
        <v>28.482600000000001</v>
      </c>
      <c r="EF42">
        <v>30.004000000000001</v>
      </c>
      <c r="EG42">
        <v>29.9999</v>
      </c>
      <c r="EH42">
        <v>30.1782</v>
      </c>
      <c r="EI42">
        <v>30.211200000000002</v>
      </c>
      <c r="EJ42">
        <v>19.956499999999998</v>
      </c>
      <c r="EK42">
        <v>27.460599999999999</v>
      </c>
      <c r="EL42">
        <v>0</v>
      </c>
      <c r="EM42">
        <v>28.493099999999998</v>
      </c>
      <c r="EN42">
        <v>400.483</v>
      </c>
      <c r="EO42">
        <v>15.760899999999999</v>
      </c>
      <c r="EP42">
        <v>100.443</v>
      </c>
      <c r="EQ42">
        <v>90.236500000000007</v>
      </c>
    </row>
    <row r="43" spans="1:147" x14ac:dyDescent="0.3">
      <c r="A43">
        <v>27</v>
      </c>
      <c r="B43">
        <v>1685095146.3</v>
      </c>
      <c r="C43">
        <v>1560.0999999046301</v>
      </c>
      <c r="D43" t="s">
        <v>333</v>
      </c>
      <c r="E43" t="s">
        <v>334</v>
      </c>
      <c r="F43">
        <v>1685095138.30323</v>
      </c>
      <c r="G43">
        <f t="shared" si="0"/>
        <v>3.7846476172117478E-3</v>
      </c>
      <c r="H43">
        <f t="shared" si="1"/>
        <v>1.8609238476446763</v>
      </c>
      <c r="I43">
        <f t="shared" si="2"/>
        <v>400.00748387096797</v>
      </c>
      <c r="J43">
        <f t="shared" si="3"/>
        <v>366.84268817397754</v>
      </c>
      <c r="K43">
        <f t="shared" si="4"/>
        <v>35.248525418896385</v>
      </c>
      <c r="L43">
        <f t="shared" si="5"/>
        <v>38.435205109738313</v>
      </c>
      <c r="M43">
        <f t="shared" si="6"/>
        <v>0.16346533441956074</v>
      </c>
      <c r="N43">
        <f t="shared" si="7"/>
        <v>3.3712233477028031</v>
      </c>
      <c r="O43">
        <f t="shared" si="8"/>
        <v>0.15918621941667457</v>
      </c>
      <c r="P43">
        <f t="shared" si="9"/>
        <v>9.9866518584928135E-2</v>
      </c>
      <c r="Q43">
        <f t="shared" si="10"/>
        <v>16.521938788687009</v>
      </c>
      <c r="R43">
        <f t="shared" si="11"/>
        <v>27.816756182098949</v>
      </c>
      <c r="S43">
        <f t="shared" si="12"/>
        <v>27.9947290322581</v>
      </c>
      <c r="T43">
        <f t="shared" si="13"/>
        <v>3.7936737600773709</v>
      </c>
      <c r="U43">
        <f t="shared" si="14"/>
        <v>40.044719649325152</v>
      </c>
      <c r="V43">
        <f t="shared" si="15"/>
        <v>1.5730233968711727</v>
      </c>
      <c r="W43">
        <f t="shared" si="16"/>
        <v>3.9281668360929118</v>
      </c>
      <c r="X43">
        <f t="shared" si="17"/>
        <v>2.2206503632061985</v>
      </c>
      <c r="Y43">
        <f t="shared" si="18"/>
        <v>-166.90295991903807</v>
      </c>
      <c r="Z43">
        <f t="shared" si="19"/>
        <v>108.85088411710807</v>
      </c>
      <c r="AA43">
        <f t="shared" si="20"/>
        <v>7.0587582658273842</v>
      </c>
      <c r="AB43">
        <f t="shared" si="21"/>
        <v>-34.471378747415613</v>
      </c>
      <c r="AC43">
        <v>-3.9768974983580098E-2</v>
      </c>
      <c r="AD43">
        <v>4.46441583726256E-2</v>
      </c>
      <c r="AE43">
        <v>3.3607113548840699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50443.391686736031</v>
      </c>
      <c r="AK43" t="s">
        <v>251</v>
      </c>
      <c r="AL43">
        <v>2.3074346153846199</v>
      </c>
      <c r="AM43">
        <v>1.5855999999999999</v>
      </c>
      <c r="AN43">
        <f t="shared" si="25"/>
        <v>-0.72183461538462002</v>
      </c>
      <c r="AO43">
        <f t="shared" si="26"/>
        <v>-0.45524382907708127</v>
      </c>
      <c r="AP43">
        <v>-0.47008060321599399</v>
      </c>
      <c r="AQ43" t="s">
        <v>335</v>
      </c>
      <c r="AR43">
        <v>2.2813807692307702</v>
      </c>
      <c r="AS43">
        <v>2.4357600000000001</v>
      </c>
      <c r="AT43">
        <f t="shared" si="27"/>
        <v>6.3380312826070706E-2</v>
      </c>
      <c r="AU43">
        <v>0.5</v>
      </c>
      <c r="AV43">
        <f t="shared" si="28"/>
        <v>84.298994260534556</v>
      </c>
      <c r="AW43">
        <f t="shared" si="29"/>
        <v>1.8609238476446763</v>
      </c>
      <c r="AX43">
        <f t="shared" si="30"/>
        <v>2.6714483135779097</v>
      </c>
      <c r="AY43">
        <f t="shared" si="31"/>
        <v>1</v>
      </c>
      <c r="AZ43">
        <f t="shared" si="32"/>
        <v>2.7651628246672381E-2</v>
      </c>
      <c r="BA43">
        <f t="shared" si="33"/>
        <v>-0.34903274542647889</v>
      </c>
      <c r="BB43" t="s">
        <v>253</v>
      </c>
      <c r="BC43">
        <v>0</v>
      </c>
      <c r="BD43">
        <f t="shared" si="34"/>
        <v>2.4357600000000001</v>
      </c>
      <c r="BE43">
        <f t="shared" si="35"/>
        <v>6.3380312826070706E-2</v>
      </c>
      <c r="BF43">
        <f t="shared" si="36"/>
        <v>-0.53617558022199818</v>
      </c>
      <c r="BG43">
        <f t="shared" si="37"/>
        <v>1.2030295582743737</v>
      </c>
      <c r="BH43">
        <f t="shared" si="38"/>
        <v>1.1777767121170877</v>
      </c>
      <c r="BI43">
        <f t="shared" si="39"/>
        <v>99.999274193548402</v>
      </c>
      <c r="BJ43">
        <f t="shared" si="40"/>
        <v>84.298994260534556</v>
      </c>
      <c r="BK43">
        <f t="shared" si="41"/>
        <v>0.84299606112514391</v>
      </c>
      <c r="BL43">
        <f t="shared" si="42"/>
        <v>0.19599212225028795</v>
      </c>
      <c r="BM43">
        <v>0.78651427542566699</v>
      </c>
      <c r="BN43">
        <v>0.5</v>
      </c>
      <c r="BO43" t="s">
        <v>254</v>
      </c>
      <c r="BP43">
        <v>1685095138.30323</v>
      </c>
      <c r="BQ43">
        <v>400.00748387096797</v>
      </c>
      <c r="BR43">
        <v>400.53835483871001</v>
      </c>
      <c r="BS43">
        <v>16.370958064516099</v>
      </c>
      <c r="BT43">
        <v>15.785364516129</v>
      </c>
      <c r="BU43">
        <v>499.99667741935502</v>
      </c>
      <c r="BV43">
        <v>95.886258064516099</v>
      </c>
      <c r="BW43">
        <v>0.199956967741935</v>
      </c>
      <c r="BX43">
        <v>28.593635483871001</v>
      </c>
      <c r="BY43">
        <v>27.9947290322581</v>
      </c>
      <c r="BZ43">
        <v>999.9</v>
      </c>
      <c r="CA43">
        <v>10001.935483871001</v>
      </c>
      <c r="CB43">
        <v>0</v>
      </c>
      <c r="CC43">
        <v>75.613600000000005</v>
      </c>
      <c r="CD43">
        <v>99.999274193548402</v>
      </c>
      <c r="CE43">
        <v>0.90011074193548402</v>
      </c>
      <c r="CF43">
        <v>9.9889154838709707E-2</v>
      </c>
      <c r="CG43">
        <v>0</v>
      </c>
      <c r="CH43">
        <v>2.2791000000000001</v>
      </c>
      <c r="CI43">
        <v>0</v>
      </c>
      <c r="CJ43">
        <v>38.322654838709703</v>
      </c>
      <c r="CK43">
        <v>795.49958064516102</v>
      </c>
      <c r="CL43">
        <v>37.5945161290323</v>
      </c>
      <c r="CM43">
        <v>41.836387096774203</v>
      </c>
      <c r="CN43">
        <v>39.679000000000002</v>
      </c>
      <c r="CO43">
        <v>40.461387096774203</v>
      </c>
      <c r="CP43">
        <v>38.231709677419403</v>
      </c>
      <c r="CQ43">
        <v>90.009354838709697</v>
      </c>
      <c r="CR43">
        <v>9.9864516129032292</v>
      </c>
      <c r="CS43">
        <v>0</v>
      </c>
      <c r="CT43">
        <v>59.299999952316298</v>
      </c>
      <c r="CU43">
        <v>2.2813807692307702</v>
      </c>
      <c r="CV43">
        <v>0.50818803691639802</v>
      </c>
      <c r="CW43">
        <v>-2.1500410250973498</v>
      </c>
      <c r="CX43">
        <v>38.283796153846197</v>
      </c>
      <c r="CY43">
        <v>15</v>
      </c>
      <c r="CZ43">
        <v>1685093501.7</v>
      </c>
      <c r="DA43" t="s">
        <v>255</v>
      </c>
      <c r="DB43">
        <v>2</v>
      </c>
      <c r="DC43">
        <v>-3.7629999999999999</v>
      </c>
      <c r="DD43">
        <v>0.35799999999999998</v>
      </c>
      <c r="DE43">
        <v>402</v>
      </c>
      <c r="DF43">
        <v>15</v>
      </c>
      <c r="DG43">
        <v>1.46</v>
      </c>
      <c r="DH43">
        <v>0.33</v>
      </c>
      <c r="DI43">
        <v>-0.52752163461538504</v>
      </c>
      <c r="DJ43">
        <v>-3.8904053154316998E-2</v>
      </c>
      <c r="DK43">
        <v>0.100489452971832</v>
      </c>
      <c r="DL43">
        <v>1</v>
      </c>
      <c r="DM43">
        <v>2.2497255813953498</v>
      </c>
      <c r="DN43">
        <v>7.9006671570621606E-2</v>
      </c>
      <c r="DO43">
        <v>0.17179384494080599</v>
      </c>
      <c r="DP43">
        <v>1</v>
      </c>
      <c r="DQ43">
        <v>0.58890632692307698</v>
      </c>
      <c r="DR43">
        <v>-3.4477752945872499E-2</v>
      </c>
      <c r="DS43">
        <v>4.8751536453939797E-3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-3.7629999999999999</v>
      </c>
      <c r="EA43">
        <v>0.35799999999999998</v>
      </c>
      <c r="EB43">
        <v>2</v>
      </c>
      <c r="EC43">
        <v>515.13599999999997</v>
      </c>
      <c r="ED43">
        <v>423.09100000000001</v>
      </c>
      <c r="EE43">
        <v>28.4438</v>
      </c>
      <c r="EF43">
        <v>30.0092</v>
      </c>
      <c r="EG43">
        <v>30.0002</v>
      </c>
      <c r="EH43">
        <v>30.180700000000002</v>
      </c>
      <c r="EI43">
        <v>30.213699999999999</v>
      </c>
      <c r="EJ43">
        <v>19.955200000000001</v>
      </c>
      <c r="EK43">
        <v>27.460599999999999</v>
      </c>
      <c r="EL43">
        <v>0</v>
      </c>
      <c r="EM43">
        <v>28.442699999999999</v>
      </c>
      <c r="EN43">
        <v>400.65100000000001</v>
      </c>
      <c r="EO43">
        <v>15.7997</v>
      </c>
      <c r="EP43">
        <v>100.44199999999999</v>
      </c>
      <c r="EQ43">
        <v>90.235900000000001</v>
      </c>
    </row>
    <row r="44" spans="1:147" x14ac:dyDescent="0.3">
      <c r="A44">
        <v>28</v>
      </c>
      <c r="B44">
        <v>1685095206.3</v>
      </c>
      <c r="C44">
        <v>1620.0999999046301</v>
      </c>
      <c r="D44" t="s">
        <v>336</v>
      </c>
      <c r="E44" t="s">
        <v>337</v>
      </c>
      <c r="F44">
        <v>1685095198.3387101</v>
      </c>
      <c r="G44">
        <f t="shared" si="0"/>
        <v>3.4890513018045739E-3</v>
      </c>
      <c r="H44">
        <f t="shared" si="1"/>
        <v>1.7738610853745809</v>
      </c>
      <c r="I44">
        <f t="shared" si="2"/>
        <v>400.03161290322601</v>
      </c>
      <c r="J44">
        <f t="shared" si="3"/>
        <v>366.21895480555656</v>
      </c>
      <c r="K44">
        <f t="shared" si="4"/>
        <v>35.18797346791532</v>
      </c>
      <c r="L44">
        <f t="shared" si="5"/>
        <v>38.436846581684662</v>
      </c>
      <c r="M44">
        <f t="shared" si="6"/>
        <v>0.15030847196861039</v>
      </c>
      <c r="N44">
        <f t="shared" si="7"/>
        <v>3.3718682062352969</v>
      </c>
      <c r="O44">
        <f t="shared" si="8"/>
        <v>0.14668290987877053</v>
      </c>
      <c r="P44">
        <f t="shared" si="9"/>
        <v>9.1995277235403017E-2</v>
      </c>
      <c r="Q44">
        <f t="shared" si="10"/>
        <v>16.521046131396787</v>
      </c>
      <c r="R44">
        <f t="shared" si="11"/>
        <v>27.876558269858855</v>
      </c>
      <c r="S44">
        <f t="shared" si="12"/>
        <v>27.9931870967742</v>
      </c>
      <c r="T44">
        <f t="shared" si="13"/>
        <v>3.7933327484822268</v>
      </c>
      <c r="U44">
        <f t="shared" si="14"/>
        <v>40.027272997497306</v>
      </c>
      <c r="V44">
        <f t="shared" si="15"/>
        <v>1.5716390399308893</v>
      </c>
      <c r="W44">
        <f t="shared" si="16"/>
        <v>3.9264204684369965</v>
      </c>
      <c r="X44">
        <f t="shared" si="17"/>
        <v>2.2216937085513377</v>
      </c>
      <c r="Y44">
        <f t="shared" si="18"/>
        <v>-153.86716240958171</v>
      </c>
      <c r="Z44">
        <f t="shared" si="19"/>
        <v>107.75930369579837</v>
      </c>
      <c r="AA44">
        <f t="shared" si="20"/>
        <v>6.986314819093975</v>
      </c>
      <c r="AB44">
        <f t="shared" si="21"/>
        <v>-22.600497763292566</v>
      </c>
      <c r="AC44">
        <v>-3.97785347140613E-2</v>
      </c>
      <c r="AD44">
        <v>4.4654890007569198E-2</v>
      </c>
      <c r="AE44">
        <v>3.3613536865267402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50456.266044789139</v>
      </c>
      <c r="AK44" t="s">
        <v>251</v>
      </c>
      <c r="AL44">
        <v>2.3074346153846199</v>
      </c>
      <c r="AM44">
        <v>1.5855999999999999</v>
      </c>
      <c r="AN44">
        <f t="shared" si="25"/>
        <v>-0.72183461538462002</v>
      </c>
      <c r="AO44">
        <f t="shared" si="26"/>
        <v>-0.45524382907708127</v>
      </c>
      <c r="AP44">
        <v>-0.47008060321599399</v>
      </c>
      <c r="AQ44" t="s">
        <v>338</v>
      </c>
      <c r="AR44">
        <v>2.3171499999999998</v>
      </c>
      <c r="AS44">
        <v>2.0202800000000001</v>
      </c>
      <c r="AT44">
        <f t="shared" si="27"/>
        <v>-0.14694497792385208</v>
      </c>
      <c r="AU44">
        <v>0.5</v>
      </c>
      <c r="AV44">
        <f t="shared" si="28"/>
        <v>84.298727013261129</v>
      </c>
      <c r="AW44">
        <f t="shared" si="29"/>
        <v>1.7738610853745809</v>
      </c>
      <c r="AX44">
        <f t="shared" si="30"/>
        <v>-6.1936372899862446</v>
      </c>
      <c r="AY44">
        <f t="shared" si="31"/>
        <v>1</v>
      </c>
      <c r="AZ44">
        <f t="shared" si="32"/>
        <v>2.6618927332527544E-2</v>
      </c>
      <c r="BA44">
        <f t="shared" si="33"/>
        <v>-0.21515829488981733</v>
      </c>
      <c r="BB44" t="s">
        <v>253</v>
      </c>
      <c r="BC44">
        <v>0</v>
      </c>
      <c r="BD44">
        <f t="shared" si="34"/>
        <v>2.0202800000000001</v>
      </c>
      <c r="BE44">
        <f t="shared" si="35"/>
        <v>-0.146944977923852</v>
      </c>
      <c r="BF44">
        <f t="shared" si="36"/>
        <v>-0.27414228052472261</v>
      </c>
      <c r="BG44">
        <f t="shared" si="37"/>
        <v>1.0338332873471909</v>
      </c>
      <c r="BH44">
        <f t="shared" si="38"/>
        <v>0.60218780138215833</v>
      </c>
      <c r="BI44">
        <f t="shared" si="39"/>
        <v>99.999548387096794</v>
      </c>
      <c r="BJ44">
        <f t="shared" si="40"/>
        <v>84.298727013261129</v>
      </c>
      <c r="BK44">
        <f t="shared" si="41"/>
        <v>0.84299107718908872</v>
      </c>
      <c r="BL44">
        <f t="shared" si="42"/>
        <v>0.19598215437817751</v>
      </c>
      <c r="BM44">
        <v>0.78651427542566699</v>
      </c>
      <c r="BN44">
        <v>0.5</v>
      </c>
      <c r="BO44" t="s">
        <v>254</v>
      </c>
      <c r="BP44">
        <v>1685095198.3387101</v>
      </c>
      <c r="BQ44">
        <v>400.03161290322601</v>
      </c>
      <c r="BR44">
        <v>400.53019354838699</v>
      </c>
      <c r="BS44">
        <v>16.356838709677401</v>
      </c>
      <c r="BT44">
        <v>15.8169838709677</v>
      </c>
      <c r="BU44">
        <v>500.00522580645202</v>
      </c>
      <c r="BV44">
        <v>95.884567741935498</v>
      </c>
      <c r="BW44">
        <v>0.199954935483871</v>
      </c>
      <c r="BX44">
        <v>28.585974193548399</v>
      </c>
      <c r="BY44">
        <v>27.9931870967742</v>
      </c>
      <c r="BZ44">
        <v>999.9</v>
      </c>
      <c r="CA44">
        <v>10004.516129032299</v>
      </c>
      <c r="CB44">
        <v>0</v>
      </c>
      <c r="CC44">
        <v>75.577358064516105</v>
      </c>
      <c r="CD44">
        <v>99.999548387096794</v>
      </c>
      <c r="CE44">
        <v>0.900285</v>
      </c>
      <c r="CF44">
        <v>9.9714800000000006E-2</v>
      </c>
      <c r="CG44">
        <v>0</v>
      </c>
      <c r="CH44">
        <v>2.2824580645161299</v>
      </c>
      <c r="CI44">
        <v>0</v>
      </c>
      <c r="CJ44">
        <v>37.2239516129032</v>
      </c>
      <c r="CK44">
        <v>795.55045161290298</v>
      </c>
      <c r="CL44">
        <v>37.433</v>
      </c>
      <c r="CM44">
        <v>41.6991935483871</v>
      </c>
      <c r="CN44">
        <v>39.520000000000003</v>
      </c>
      <c r="CO44">
        <v>40.375</v>
      </c>
      <c r="CP44">
        <v>38.106709677419303</v>
      </c>
      <c r="CQ44">
        <v>90.027419354838699</v>
      </c>
      <c r="CR44">
        <v>9.9700000000000095</v>
      </c>
      <c r="CS44">
        <v>0</v>
      </c>
      <c r="CT44">
        <v>59.299999952316298</v>
      </c>
      <c r="CU44">
        <v>2.3171499999999998</v>
      </c>
      <c r="CV44">
        <v>-4.7490606599388502E-2</v>
      </c>
      <c r="CW44">
        <v>0.92424616006532101</v>
      </c>
      <c r="CX44">
        <v>37.186884615384599</v>
      </c>
      <c r="CY44">
        <v>15</v>
      </c>
      <c r="CZ44">
        <v>1685093501.7</v>
      </c>
      <c r="DA44" t="s">
        <v>255</v>
      </c>
      <c r="DB44">
        <v>2</v>
      </c>
      <c r="DC44">
        <v>-3.7629999999999999</v>
      </c>
      <c r="DD44">
        <v>0.35799999999999998</v>
      </c>
      <c r="DE44">
        <v>402</v>
      </c>
      <c r="DF44">
        <v>15</v>
      </c>
      <c r="DG44">
        <v>1.46</v>
      </c>
      <c r="DH44">
        <v>0.33</v>
      </c>
      <c r="DI44">
        <v>-0.51207082692307704</v>
      </c>
      <c r="DJ44">
        <v>0.13519258191101799</v>
      </c>
      <c r="DK44">
        <v>9.9132845529025307E-2</v>
      </c>
      <c r="DL44">
        <v>1</v>
      </c>
      <c r="DM44">
        <v>2.29543953488372</v>
      </c>
      <c r="DN44">
        <v>0.114820462699481</v>
      </c>
      <c r="DO44">
        <v>0.181683348534387</v>
      </c>
      <c r="DP44">
        <v>1</v>
      </c>
      <c r="DQ44">
        <v>0.55033425000000002</v>
      </c>
      <c r="DR44">
        <v>-0.109271038517605</v>
      </c>
      <c r="DS44">
        <v>1.49665073026858E-2</v>
      </c>
      <c r="DT44">
        <v>0</v>
      </c>
      <c r="DU44">
        <v>2</v>
      </c>
      <c r="DV44">
        <v>3</v>
      </c>
      <c r="DW44" t="s">
        <v>260</v>
      </c>
      <c r="DX44">
        <v>100</v>
      </c>
      <c r="DY44">
        <v>100</v>
      </c>
      <c r="DZ44">
        <v>-3.7629999999999999</v>
      </c>
      <c r="EA44">
        <v>0.35799999999999998</v>
      </c>
      <c r="EB44">
        <v>2</v>
      </c>
      <c r="EC44">
        <v>515.28499999999997</v>
      </c>
      <c r="ED44">
        <v>423.12799999999999</v>
      </c>
      <c r="EE44">
        <v>28.4194</v>
      </c>
      <c r="EF44">
        <v>30.014399999999998</v>
      </c>
      <c r="EG44">
        <v>30</v>
      </c>
      <c r="EH44">
        <v>30.183399999999999</v>
      </c>
      <c r="EI44">
        <v>30.218900000000001</v>
      </c>
      <c r="EJ44">
        <v>19.952100000000002</v>
      </c>
      <c r="EK44">
        <v>26.9146</v>
      </c>
      <c r="EL44">
        <v>0</v>
      </c>
      <c r="EM44">
        <v>28.419599999999999</v>
      </c>
      <c r="EN44">
        <v>400.536</v>
      </c>
      <c r="EO44">
        <v>15.889200000000001</v>
      </c>
      <c r="EP44">
        <v>100.444</v>
      </c>
      <c r="EQ44">
        <v>90.235299999999995</v>
      </c>
    </row>
    <row r="45" spans="1:147" x14ac:dyDescent="0.3">
      <c r="A45">
        <v>29</v>
      </c>
      <c r="B45">
        <v>1685095266.4000001</v>
      </c>
      <c r="C45">
        <v>1680.2000000476801</v>
      </c>
      <c r="D45" t="s">
        <v>339</v>
      </c>
      <c r="E45" t="s">
        <v>340</v>
      </c>
      <c r="F45">
        <v>1685095258.36129</v>
      </c>
      <c r="G45">
        <f t="shared" si="0"/>
        <v>3.375512657885325E-3</v>
      </c>
      <c r="H45">
        <f t="shared" si="1"/>
        <v>1.7888495844213532</v>
      </c>
      <c r="I45">
        <f t="shared" si="2"/>
        <v>400.00970967741898</v>
      </c>
      <c r="J45">
        <f t="shared" si="3"/>
        <v>365.4160577964343</v>
      </c>
      <c r="K45">
        <f t="shared" si="4"/>
        <v>35.110342455262213</v>
      </c>
      <c r="L45">
        <f t="shared" si="5"/>
        <v>38.434211065864226</v>
      </c>
      <c r="M45">
        <f t="shared" si="6"/>
        <v>0.14540447939034509</v>
      </c>
      <c r="N45">
        <f t="shared" si="7"/>
        <v>3.3718731890623079</v>
      </c>
      <c r="O45">
        <f t="shared" si="8"/>
        <v>0.14200876063019399</v>
      </c>
      <c r="P45">
        <f t="shared" si="9"/>
        <v>8.9053962224339187E-2</v>
      </c>
      <c r="Q45">
        <f t="shared" si="10"/>
        <v>16.521366732149421</v>
      </c>
      <c r="R45">
        <f t="shared" si="11"/>
        <v>27.879261932705859</v>
      </c>
      <c r="S45">
        <f t="shared" si="12"/>
        <v>27.992180645161302</v>
      </c>
      <c r="T45">
        <f t="shared" si="13"/>
        <v>3.7931101779332774</v>
      </c>
      <c r="U45">
        <f t="shared" si="14"/>
        <v>40.116126657233636</v>
      </c>
      <c r="V45">
        <f t="shared" si="15"/>
        <v>1.5730123946088066</v>
      </c>
      <c r="W45">
        <f t="shared" si="16"/>
        <v>3.9211472434743775</v>
      </c>
      <c r="X45">
        <f t="shared" si="17"/>
        <v>2.2200977833244711</v>
      </c>
      <c r="Y45">
        <f t="shared" si="18"/>
        <v>-148.86010821274283</v>
      </c>
      <c r="Z45">
        <f t="shared" si="19"/>
        <v>103.73381747452264</v>
      </c>
      <c r="AA45">
        <f t="shared" si="20"/>
        <v>6.7245128595007788</v>
      </c>
      <c r="AB45">
        <f t="shared" si="21"/>
        <v>-21.880411146569983</v>
      </c>
      <c r="AC45">
        <v>-3.9778608585099698E-2</v>
      </c>
      <c r="AD45">
        <v>4.4654972934281202E-2</v>
      </c>
      <c r="AE45">
        <v>3.3613586498276802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50460.200045985926</v>
      </c>
      <c r="AK45" t="s">
        <v>251</v>
      </c>
      <c r="AL45">
        <v>2.3074346153846199</v>
      </c>
      <c r="AM45">
        <v>1.5855999999999999</v>
      </c>
      <c r="AN45">
        <f t="shared" si="25"/>
        <v>-0.72183461538462002</v>
      </c>
      <c r="AO45">
        <f t="shared" si="26"/>
        <v>-0.45524382907708127</v>
      </c>
      <c r="AP45">
        <v>-0.47008060321599399</v>
      </c>
      <c r="AQ45" t="s">
        <v>341</v>
      </c>
      <c r="AR45">
        <v>2.2853807692307702</v>
      </c>
      <c r="AS45">
        <v>2.84707</v>
      </c>
      <c r="AT45">
        <f t="shared" si="27"/>
        <v>0.19728676526015509</v>
      </c>
      <c r="AU45">
        <v>0.5</v>
      </c>
      <c r="AV45">
        <f t="shared" si="28"/>
        <v>84.297698783939495</v>
      </c>
      <c r="AW45">
        <f t="shared" si="29"/>
        <v>1.7888495844213532</v>
      </c>
      <c r="AX45">
        <f t="shared" si="30"/>
        <v>8.3154101559791656</v>
      </c>
      <c r="AY45">
        <f t="shared" si="31"/>
        <v>1</v>
      </c>
      <c r="AZ45">
        <f t="shared" si="32"/>
        <v>2.6797056387353264E-2</v>
      </c>
      <c r="BA45">
        <f t="shared" si="33"/>
        <v>-0.44307656643496651</v>
      </c>
      <c r="BB45" t="s">
        <v>253</v>
      </c>
      <c r="BC45">
        <v>0</v>
      </c>
      <c r="BD45">
        <f t="shared" si="34"/>
        <v>2.84707</v>
      </c>
      <c r="BE45">
        <f t="shared" si="35"/>
        <v>0.19728676526015512</v>
      </c>
      <c r="BF45">
        <f t="shared" si="36"/>
        <v>-0.79557896064581246</v>
      </c>
      <c r="BG45">
        <f t="shared" si="37"/>
        <v>1.0408680505070445</v>
      </c>
      <c r="BH45">
        <f t="shared" si="38"/>
        <v>1.7475886762895716</v>
      </c>
      <c r="BI45">
        <f t="shared" si="39"/>
        <v>99.997961290322607</v>
      </c>
      <c r="BJ45">
        <f t="shared" si="40"/>
        <v>84.297698783939495</v>
      </c>
      <c r="BK45">
        <f t="shared" si="41"/>
        <v>0.84299417404320109</v>
      </c>
      <c r="BL45">
        <f t="shared" si="42"/>
        <v>0.19598834808640223</v>
      </c>
      <c r="BM45">
        <v>0.78651427542566699</v>
      </c>
      <c r="BN45">
        <v>0.5</v>
      </c>
      <c r="BO45" t="s">
        <v>254</v>
      </c>
      <c r="BP45">
        <v>1685095258.36129</v>
      </c>
      <c r="BQ45">
        <v>400.00970967741898</v>
      </c>
      <c r="BR45">
        <v>400.50348387096801</v>
      </c>
      <c r="BS45">
        <v>16.371358064516102</v>
      </c>
      <c r="BT45">
        <v>15.8490870967742</v>
      </c>
      <c r="BU45">
        <v>500.01338709677401</v>
      </c>
      <c r="BV45">
        <v>95.883200000000002</v>
      </c>
      <c r="BW45">
        <v>0.19999532258064501</v>
      </c>
      <c r="BX45">
        <v>28.5628225806452</v>
      </c>
      <c r="BY45">
        <v>27.992180645161302</v>
      </c>
      <c r="BZ45">
        <v>999.9</v>
      </c>
      <c r="CA45">
        <v>10004.677419354801</v>
      </c>
      <c r="CB45">
        <v>0</v>
      </c>
      <c r="CC45">
        <v>75.568729032258105</v>
      </c>
      <c r="CD45">
        <v>99.997961290322607</v>
      </c>
      <c r="CE45">
        <v>0.90019429032258103</v>
      </c>
      <c r="CF45">
        <v>9.98055612903226E-2</v>
      </c>
      <c r="CG45">
        <v>0</v>
      </c>
      <c r="CH45">
        <v>2.2799903225806402</v>
      </c>
      <c r="CI45">
        <v>0</v>
      </c>
      <c r="CJ45">
        <v>37.1633967741936</v>
      </c>
      <c r="CK45">
        <v>795.51199999999994</v>
      </c>
      <c r="CL45">
        <v>37.305999999999997</v>
      </c>
      <c r="CM45">
        <v>41.586387096774203</v>
      </c>
      <c r="CN45">
        <v>39.375</v>
      </c>
      <c r="CO45">
        <v>40.262</v>
      </c>
      <c r="CP45">
        <v>37.983741935483899</v>
      </c>
      <c r="CQ45">
        <v>90.017096774193604</v>
      </c>
      <c r="CR45">
        <v>9.9803225806451703</v>
      </c>
      <c r="CS45">
        <v>0</v>
      </c>
      <c r="CT45">
        <v>59.400000095367403</v>
      </c>
      <c r="CU45">
        <v>2.2853807692307702</v>
      </c>
      <c r="CV45">
        <v>8.3251286682232903E-2</v>
      </c>
      <c r="CW45">
        <v>1.06877948823511</v>
      </c>
      <c r="CX45">
        <v>37.1306923076923</v>
      </c>
      <c r="CY45">
        <v>15</v>
      </c>
      <c r="CZ45">
        <v>1685093501.7</v>
      </c>
      <c r="DA45" t="s">
        <v>255</v>
      </c>
      <c r="DB45">
        <v>2</v>
      </c>
      <c r="DC45">
        <v>-3.7629999999999999</v>
      </c>
      <c r="DD45">
        <v>0.35799999999999998</v>
      </c>
      <c r="DE45">
        <v>402</v>
      </c>
      <c r="DF45">
        <v>15</v>
      </c>
      <c r="DG45">
        <v>1.46</v>
      </c>
      <c r="DH45">
        <v>0.33</v>
      </c>
      <c r="DI45">
        <v>-0.50333526923076899</v>
      </c>
      <c r="DJ45">
        <v>0.10895949118051999</v>
      </c>
      <c r="DK45">
        <v>7.9861928551506797E-2</v>
      </c>
      <c r="DL45">
        <v>1</v>
      </c>
      <c r="DM45">
        <v>2.2532162790697701</v>
      </c>
      <c r="DN45">
        <v>0.24798301644587001</v>
      </c>
      <c r="DO45">
        <v>0.156335401115578</v>
      </c>
      <c r="DP45">
        <v>1</v>
      </c>
      <c r="DQ45">
        <v>0.52457865384615399</v>
      </c>
      <c r="DR45">
        <v>-2.2357366376501001E-2</v>
      </c>
      <c r="DS45">
        <v>4.0878078001475001E-3</v>
      </c>
      <c r="DT45">
        <v>1</v>
      </c>
      <c r="DU45">
        <v>3</v>
      </c>
      <c r="DV45">
        <v>3</v>
      </c>
      <c r="DW45" t="s">
        <v>256</v>
      </c>
      <c r="DX45">
        <v>100</v>
      </c>
      <c r="DY45">
        <v>100</v>
      </c>
      <c r="DZ45">
        <v>-3.7629999999999999</v>
      </c>
      <c r="EA45">
        <v>0.35799999999999998</v>
      </c>
      <c r="EB45">
        <v>2</v>
      </c>
      <c r="EC45">
        <v>515.32600000000002</v>
      </c>
      <c r="ED45">
        <v>422.77199999999999</v>
      </c>
      <c r="EE45">
        <v>28.364000000000001</v>
      </c>
      <c r="EF45">
        <v>30.019600000000001</v>
      </c>
      <c r="EG45">
        <v>30.0001</v>
      </c>
      <c r="EH45">
        <v>30.188500000000001</v>
      </c>
      <c r="EI45">
        <v>30.221499999999999</v>
      </c>
      <c r="EJ45">
        <v>19.9529</v>
      </c>
      <c r="EK45">
        <v>26.9146</v>
      </c>
      <c r="EL45">
        <v>0</v>
      </c>
      <c r="EM45">
        <v>28.3719</v>
      </c>
      <c r="EN45">
        <v>400.471</v>
      </c>
      <c r="EO45">
        <v>15.867599999999999</v>
      </c>
      <c r="EP45">
        <v>100.444</v>
      </c>
      <c r="EQ45">
        <v>90.235100000000003</v>
      </c>
    </row>
    <row r="46" spans="1:147" x14ac:dyDescent="0.3">
      <c r="A46">
        <v>30</v>
      </c>
      <c r="B46">
        <v>1685095326.3</v>
      </c>
      <c r="C46">
        <v>1740.0999999046301</v>
      </c>
      <c r="D46" t="s">
        <v>342</v>
      </c>
      <c r="E46" t="s">
        <v>343</v>
      </c>
      <c r="F46">
        <v>1685095318.3483901</v>
      </c>
      <c r="G46">
        <f t="shared" si="0"/>
        <v>3.2073210849152718E-3</v>
      </c>
      <c r="H46">
        <f t="shared" si="1"/>
        <v>1.6392633187054737</v>
      </c>
      <c r="I46">
        <f t="shared" si="2"/>
        <v>400.01906451612899</v>
      </c>
      <c r="J46">
        <f t="shared" si="3"/>
        <v>366.06460328203457</v>
      </c>
      <c r="K46">
        <f t="shared" si="4"/>
        <v>35.173525319240419</v>
      </c>
      <c r="L46">
        <f t="shared" si="5"/>
        <v>38.436059011957063</v>
      </c>
      <c r="M46">
        <f t="shared" si="6"/>
        <v>0.13776011729970603</v>
      </c>
      <c r="N46">
        <f t="shared" si="7"/>
        <v>3.3700367898847539</v>
      </c>
      <c r="O46">
        <f t="shared" si="8"/>
        <v>0.13470639917897265</v>
      </c>
      <c r="P46">
        <f t="shared" si="9"/>
        <v>8.4460225983352982E-2</v>
      </c>
      <c r="Q46">
        <f t="shared" si="10"/>
        <v>16.520806636047197</v>
      </c>
      <c r="R46">
        <f t="shared" si="11"/>
        <v>27.908611541257795</v>
      </c>
      <c r="S46">
        <f t="shared" si="12"/>
        <v>27.997067741935499</v>
      </c>
      <c r="T46">
        <f t="shared" si="13"/>
        <v>3.7941910358248485</v>
      </c>
      <c r="U46">
        <f t="shared" si="14"/>
        <v>40.066611607487438</v>
      </c>
      <c r="V46">
        <f t="shared" si="15"/>
        <v>1.5702842836282804</v>
      </c>
      <c r="W46">
        <f t="shared" si="16"/>
        <v>3.9191841301969088</v>
      </c>
      <c r="X46">
        <f t="shared" si="17"/>
        <v>2.2239067521965681</v>
      </c>
      <c r="Y46">
        <f t="shared" si="18"/>
        <v>-141.44285984476349</v>
      </c>
      <c r="Z46">
        <f t="shared" si="19"/>
        <v>101.22222412328981</v>
      </c>
      <c r="AA46">
        <f t="shared" si="20"/>
        <v>6.5651527081033514</v>
      </c>
      <c r="AB46">
        <f t="shared" si="21"/>
        <v>-17.134676377323132</v>
      </c>
      <c r="AC46">
        <v>-3.9751386773328103E-2</v>
      </c>
      <c r="AD46">
        <v>4.4624414065805799E-2</v>
      </c>
      <c r="AE46">
        <v>3.35952944609557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50428.574409883135</v>
      </c>
      <c r="AK46" t="s">
        <v>251</v>
      </c>
      <c r="AL46">
        <v>2.3074346153846199</v>
      </c>
      <c r="AM46">
        <v>1.5855999999999999</v>
      </c>
      <c r="AN46">
        <f t="shared" si="25"/>
        <v>-0.72183461538462002</v>
      </c>
      <c r="AO46">
        <f t="shared" si="26"/>
        <v>-0.45524382907708127</v>
      </c>
      <c r="AP46">
        <v>-0.47008060321599399</v>
      </c>
      <c r="AQ46" t="s">
        <v>344</v>
      </c>
      <c r="AR46">
        <v>2.2262153846153798</v>
      </c>
      <c r="AS46">
        <v>2.2346200000000001</v>
      </c>
      <c r="AT46">
        <f t="shared" si="27"/>
        <v>3.7610937808756351E-3</v>
      </c>
      <c r="AU46">
        <v>0.5</v>
      </c>
      <c r="AV46">
        <f t="shared" si="28"/>
        <v>84.296814061796226</v>
      </c>
      <c r="AW46">
        <f t="shared" si="29"/>
        <v>1.6392633187054737</v>
      </c>
      <c r="AX46">
        <f t="shared" si="30"/>
        <v>0.15852411155772578</v>
      </c>
      <c r="AY46">
        <f t="shared" si="31"/>
        <v>1</v>
      </c>
      <c r="AZ46">
        <f t="shared" si="32"/>
        <v>2.5022819016329037E-2</v>
      </c>
      <c r="BA46">
        <f t="shared" si="33"/>
        <v>-0.2904386428117533</v>
      </c>
      <c r="BB46" t="s">
        <v>253</v>
      </c>
      <c r="BC46">
        <v>0</v>
      </c>
      <c r="BD46">
        <f t="shared" si="34"/>
        <v>2.2346200000000001</v>
      </c>
      <c r="BE46">
        <f t="shared" si="35"/>
        <v>3.7610937808755978E-3</v>
      </c>
      <c r="BF46">
        <f t="shared" si="36"/>
        <v>-0.40932139253279526</v>
      </c>
      <c r="BG46">
        <f t="shared" si="37"/>
        <v>-0.1154248407442042</v>
      </c>
      <c r="BH46">
        <f t="shared" si="38"/>
        <v>0.89912562540960772</v>
      </c>
      <c r="BI46">
        <f t="shared" si="39"/>
        <v>99.997183870967703</v>
      </c>
      <c r="BJ46">
        <f t="shared" si="40"/>
        <v>84.296814061796226</v>
      </c>
      <c r="BK46">
        <f t="shared" si="41"/>
        <v>0.84299188035704486</v>
      </c>
      <c r="BL46">
        <f t="shared" si="42"/>
        <v>0.19598376071408985</v>
      </c>
      <c r="BM46">
        <v>0.78651427542566699</v>
      </c>
      <c r="BN46">
        <v>0.5</v>
      </c>
      <c r="BO46" t="s">
        <v>254</v>
      </c>
      <c r="BP46">
        <v>1685095318.3483901</v>
      </c>
      <c r="BQ46">
        <v>400.01906451612899</v>
      </c>
      <c r="BR46">
        <v>400.47874193548398</v>
      </c>
      <c r="BS46">
        <v>16.3425612903226</v>
      </c>
      <c r="BT46">
        <v>15.8462870967742</v>
      </c>
      <c r="BU46">
        <v>500.00141935483902</v>
      </c>
      <c r="BV46">
        <v>95.885599999999997</v>
      </c>
      <c r="BW46">
        <v>0.19996796774193601</v>
      </c>
      <c r="BX46">
        <v>28.5541967741935</v>
      </c>
      <c r="BY46">
        <v>27.997067741935499</v>
      </c>
      <c r="BZ46">
        <v>999.9</v>
      </c>
      <c r="CA46">
        <v>9997.5806451612898</v>
      </c>
      <c r="CB46">
        <v>0</v>
      </c>
      <c r="CC46">
        <v>75.506500000000003</v>
      </c>
      <c r="CD46">
        <v>99.997183870967703</v>
      </c>
      <c r="CE46">
        <v>0.90026196774193601</v>
      </c>
      <c r="CF46">
        <v>9.9737851612903203E-2</v>
      </c>
      <c r="CG46">
        <v>0</v>
      </c>
      <c r="CH46">
        <v>2.2327806451612902</v>
      </c>
      <c r="CI46">
        <v>0</v>
      </c>
      <c r="CJ46">
        <v>36.2747161290322</v>
      </c>
      <c r="CK46">
        <v>795.52477419354796</v>
      </c>
      <c r="CL46">
        <v>37.186999999999998</v>
      </c>
      <c r="CM46">
        <v>41.5</v>
      </c>
      <c r="CN46">
        <v>39.25</v>
      </c>
      <c r="CO46">
        <v>40.186999999999998</v>
      </c>
      <c r="CP46">
        <v>37.875</v>
      </c>
      <c r="CQ46">
        <v>90.023870967741999</v>
      </c>
      <c r="CR46">
        <v>9.9725806451612993</v>
      </c>
      <c r="CS46">
        <v>0</v>
      </c>
      <c r="CT46">
        <v>59.199999809265101</v>
      </c>
      <c r="CU46">
        <v>2.2262153846153798</v>
      </c>
      <c r="CV46">
        <v>-1.0215389723471399E-2</v>
      </c>
      <c r="CW46">
        <v>-3.2859145384153701</v>
      </c>
      <c r="CX46">
        <v>36.282438461538497</v>
      </c>
      <c r="CY46">
        <v>15</v>
      </c>
      <c r="CZ46">
        <v>1685093501.7</v>
      </c>
      <c r="DA46" t="s">
        <v>255</v>
      </c>
      <c r="DB46">
        <v>2</v>
      </c>
      <c r="DC46">
        <v>-3.7629999999999999</v>
      </c>
      <c r="DD46">
        <v>0.35799999999999998</v>
      </c>
      <c r="DE46">
        <v>402</v>
      </c>
      <c r="DF46">
        <v>15</v>
      </c>
      <c r="DG46">
        <v>1.46</v>
      </c>
      <c r="DH46">
        <v>0.33</v>
      </c>
      <c r="DI46">
        <v>-0.48137840384615399</v>
      </c>
      <c r="DJ46">
        <v>0.28941525184836198</v>
      </c>
      <c r="DK46">
        <v>0.11594616551663101</v>
      </c>
      <c r="DL46">
        <v>1</v>
      </c>
      <c r="DM46">
        <v>2.2341953488372099</v>
      </c>
      <c r="DN46">
        <v>-3.7074427608507999E-3</v>
      </c>
      <c r="DO46">
        <v>0.22052347336269701</v>
      </c>
      <c r="DP46">
        <v>1</v>
      </c>
      <c r="DQ46">
        <v>0.49870001923076901</v>
      </c>
      <c r="DR46">
        <v>-2.7497812484038299E-2</v>
      </c>
      <c r="DS46">
        <v>4.0534713161892002E-3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-3.7629999999999999</v>
      </c>
      <c r="EA46">
        <v>0.35799999999999998</v>
      </c>
      <c r="EB46">
        <v>2</v>
      </c>
      <c r="EC46">
        <v>515.495</v>
      </c>
      <c r="ED46">
        <v>422.68400000000003</v>
      </c>
      <c r="EE46">
        <v>28.299499999999998</v>
      </c>
      <c r="EF46">
        <v>30.0274</v>
      </c>
      <c r="EG46">
        <v>30.0001</v>
      </c>
      <c r="EH46">
        <v>30.1937</v>
      </c>
      <c r="EI46">
        <v>30.226700000000001</v>
      </c>
      <c r="EJ46">
        <v>19.951599999999999</v>
      </c>
      <c r="EK46">
        <v>26.9146</v>
      </c>
      <c r="EL46">
        <v>0</v>
      </c>
      <c r="EM46">
        <v>28.299700000000001</v>
      </c>
      <c r="EN46">
        <v>400.59800000000001</v>
      </c>
      <c r="EO46">
        <v>15.8436</v>
      </c>
      <c r="EP46">
        <v>100.444</v>
      </c>
      <c r="EQ46">
        <v>90.235299999999995</v>
      </c>
    </row>
    <row r="47" spans="1:147" x14ac:dyDescent="0.3">
      <c r="A47">
        <v>31</v>
      </c>
      <c r="B47">
        <v>1685095386.4000001</v>
      </c>
      <c r="C47">
        <v>1800.2000000476801</v>
      </c>
      <c r="D47" t="s">
        <v>345</v>
      </c>
      <c r="E47" t="s">
        <v>346</v>
      </c>
      <c r="F47">
        <v>1685095378.3580599</v>
      </c>
      <c r="G47">
        <f t="shared" si="0"/>
        <v>2.8916926747455211E-3</v>
      </c>
      <c r="H47">
        <f t="shared" si="1"/>
        <v>1.517801114378726</v>
      </c>
      <c r="I47">
        <f t="shared" si="2"/>
        <v>400.022258064516</v>
      </c>
      <c r="J47">
        <f t="shared" si="3"/>
        <v>365.57145686654547</v>
      </c>
      <c r="K47">
        <f t="shared" si="4"/>
        <v>35.125382823444838</v>
      </c>
      <c r="L47">
        <f t="shared" si="5"/>
        <v>38.435536168088646</v>
      </c>
      <c r="M47">
        <f t="shared" si="6"/>
        <v>0.12403342674697836</v>
      </c>
      <c r="N47">
        <f t="shared" si="7"/>
        <v>3.3674668233131597</v>
      </c>
      <c r="O47">
        <f t="shared" si="8"/>
        <v>0.12155018794205577</v>
      </c>
      <c r="P47">
        <f t="shared" si="9"/>
        <v>7.6187835747112423E-2</v>
      </c>
      <c r="Q47">
        <f t="shared" si="10"/>
        <v>16.522278153396897</v>
      </c>
      <c r="R47">
        <f t="shared" si="11"/>
        <v>27.949011055965968</v>
      </c>
      <c r="S47">
        <f t="shared" si="12"/>
        <v>27.978122580645199</v>
      </c>
      <c r="T47">
        <f t="shared" si="13"/>
        <v>3.7900025147324921</v>
      </c>
      <c r="U47">
        <f t="shared" si="14"/>
        <v>40.078073552648767</v>
      </c>
      <c r="V47">
        <f t="shared" si="15"/>
        <v>1.5678978911821642</v>
      </c>
      <c r="W47">
        <f t="shared" si="16"/>
        <v>3.9121089219083522</v>
      </c>
      <c r="X47">
        <f t="shared" si="17"/>
        <v>2.2221046235503277</v>
      </c>
      <c r="Y47">
        <f t="shared" si="18"/>
        <v>-127.52364695627749</v>
      </c>
      <c r="Z47">
        <f t="shared" si="19"/>
        <v>98.934846010280694</v>
      </c>
      <c r="AA47">
        <f t="shared" si="20"/>
        <v>6.4200924389206531</v>
      </c>
      <c r="AB47">
        <f t="shared" si="21"/>
        <v>-5.6464303536792499</v>
      </c>
      <c r="AC47">
        <v>-3.9713301167637202E-2</v>
      </c>
      <c r="AD47">
        <v>4.45816596369355E-2</v>
      </c>
      <c r="AE47">
        <v>3.3569695465577301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50387.378516696182</v>
      </c>
      <c r="AK47" t="s">
        <v>251</v>
      </c>
      <c r="AL47">
        <v>2.3074346153846199</v>
      </c>
      <c r="AM47">
        <v>1.5855999999999999</v>
      </c>
      <c r="AN47">
        <f t="shared" si="25"/>
        <v>-0.72183461538462002</v>
      </c>
      <c r="AO47">
        <f t="shared" si="26"/>
        <v>-0.45524382907708127</v>
      </c>
      <c r="AP47">
        <v>-0.47008060321599399</v>
      </c>
      <c r="AQ47" t="s">
        <v>347</v>
      </c>
      <c r="AR47">
        <v>2.2796153846153802</v>
      </c>
      <c r="AS47">
        <v>1.5504</v>
      </c>
      <c r="AT47">
        <f t="shared" si="27"/>
        <v>-0.47034016035563742</v>
      </c>
      <c r="AU47">
        <v>0.5</v>
      </c>
      <c r="AV47">
        <f t="shared" si="28"/>
        <v>84.300792184661006</v>
      </c>
      <c r="AW47">
        <f t="shared" si="29"/>
        <v>1.517801114378726</v>
      </c>
      <c r="AX47">
        <f t="shared" si="30"/>
        <v>-19.825024057120363</v>
      </c>
      <c r="AY47">
        <f t="shared" si="31"/>
        <v>1</v>
      </c>
      <c r="AZ47">
        <f t="shared" si="32"/>
        <v>2.3580818946994736E-2</v>
      </c>
      <c r="BA47">
        <f t="shared" si="33"/>
        <v>2.2703818369452979E-2</v>
      </c>
      <c r="BB47" t="s">
        <v>253</v>
      </c>
      <c r="BC47">
        <v>0</v>
      </c>
      <c r="BD47">
        <f t="shared" si="34"/>
        <v>1.5504</v>
      </c>
      <c r="BE47">
        <f t="shared" si="35"/>
        <v>-0.47034016035563736</v>
      </c>
      <c r="BF47">
        <f t="shared" si="36"/>
        <v>2.2199798183652811E-2</v>
      </c>
      <c r="BG47">
        <f t="shared" si="37"/>
        <v>0.96325236626715427</v>
      </c>
      <c r="BH47">
        <f t="shared" si="38"/>
        <v>-4.8764632853252741E-2</v>
      </c>
      <c r="BI47">
        <f t="shared" si="39"/>
        <v>100.00141612903199</v>
      </c>
      <c r="BJ47">
        <f t="shared" si="40"/>
        <v>84.300792184661006</v>
      </c>
      <c r="BK47">
        <f t="shared" si="41"/>
        <v>0.84299598393574304</v>
      </c>
      <c r="BL47">
        <f t="shared" si="42"/>
        <v>0.19599196787148598</v>
      </c>
      <c r="BM47">
        <v>0.78651427542566699</v>
      </c>
      <c r="BN47">
        <v>0.5</v>
      </c>
      <c r="BO47" t="s">
        <v>254</v>
      </c>
      <c r="BP47">
        <v>1685095378.3580599</v>
      </c>
      <c r="BQ47">
        <v>400.022258064516</v>
      </c>
      <c r="BR47">
        <v>400.44296774193498</v>
      </c>
      <c r="BS47">
        <v>16.3180774193548</v>
      </c>
      <c r="BT47">
        <v>15.8706322580645</v>
      </c>
      <c r="BU47">
        <v>500.004161290323</v>
      </c>
      <c r="BV47">
        <v>95.883451612903201</v>
      </c>
      <c r="BW47">
        <v>0.20004222580645201</v>
      </c>
      <c r="BX47">
        <v>28.523077419354799</v>
      </c>
      <c r="BY47">
        <v>27.978122580645199</v>
      </c>
      <c r="BZ47">
        <v>999.9</v>
      </c>
      <c r="CA47">
        <v>9988.22580645161</v>
      </c>
      <c r="CB47">
        <v>0</v>
      </c>
      <c r="CC47">
        <v>75.492693548387095</v>
      </c>
      <c r="CD47">
        <v>100.00141612903199</v>
      </c>
      <c r="CE47">
        <v>0.90013690322580597</v>
      </c>
      <c r="CF47">
        <v>9.9863019354838697E-2</v>
      </c>
      <c r="CG47">
        <v>0</v>
      </c>
      <c r="CH47">
        <v>2.2675612903225799</v>
      </c>
      <c r="CI47">
        <v>0</v>
      </c>
      <c r="CJ47">
        <v>36.009980645161299</v>
      </c>
      <c r="CK47">
        <v>795.52364516129001</v>
      </c>
      <c r="CL47">
        <v>37.080290322580602</v>
      </c>
      <c r="CM47">
        <v>41.381</v>
      </c>
      <c r="CN47">
        <v>39.137</v>
      </c>
      <c r="CO47">
        <v>40.096548387096803</v>
      </c>
      <c r="CP47">
        <v>37.787999999999997</v>
      </c>
      <c r="CQ47">
        <v>90.014838709677406</v>
      </c>
      <c r="CR47">
        <v>9.9867741935483902</v>
      </c>
      <c r="CS47">
        <v>0</v>
      </c>
      <c r="CT47">
        <v>59.5</v>
      </c>
      <c r="CU47">
        <v>2.2796153846153802</v>
      </c>
      <c r="CV47">
        <v>-8.19897288720116E-2</v>
      </c>
      <c r="CW47">
        <v>1.49189060239417</v>
      </c>
      <c r="CX47">
        <v>35.988569230769201</v>
      </c>
      <c r="CY47">
        <v>15</v>
      </c>
      <c r="CZ47">
        <v>1685093501.7</v>
      </c>
      <c r="DA47" t="s">
        <v>255</v>
      </c>
      <c r="DB47">
        <v>2</v>
      </c>
      <c r="DC47">
        <v>-3.7629999999999999</v>
      </c>
      <c r="DD47">
        <v>0.35799999999999998</v>
      </c>
      <c r="DE47">
        <v>402</v>
      </c>
      <c r="DF47">
        <v>15</v>
      </c>
      <c r="DG47">
        <v>1.46</v>
      </c>
      <c r="DH47">
        <v>0.33</v>
      </c>
      <c r="DI47">
        <v>-0.42977317307692298</v>
      </c>
      <c r="DJ47">
        <v>3.82598110072256E-2</v>
      </c>
      <c r="DK47">
        <v>0.100901312276425</v>
      </c>
      <c r="DL47">
        <v>1</v>
      </c>
      <c r="DM47">
        <v>2.2487325581395301</v>
      </c>
      <c r="DN47">
        <v>5.7055366827295201E-2</v>
      </c>
      <c r="DO47">
        <v>0.20433723917108301</v>
      </c>
      <c r="DP47">
        <v>1</v>
      </c>
      <c r="DQ47">
        <v>0.45801176923076897</v>
      </c>
      <c r="DR47">
        <v>-0.14725183170164</v>
      </c>
      <c r="DS47">
        <v>2.2327004480272999E-2</v>
      </c>
      <c r="DT47">
        <v>0</v>
      </c>
      <c r="DU47">
        <v>2</v>
      </c>
      <c r="DV47">
        <v>3</v>
      </c>
      <c r="DW47" t="s">
        <v>260</v>
      </c>
      <c r="DX47">
        <v>100</v>
      </c>
      <c r="DY47">
        <v>100</v>
      </c>
      <c r="DZ47">
        <v>-3.7629999999999999</v>
      </c>
      <c r="EA47">
        <v>0.35799999999999998</v>
      </c>
      <c r="EB47">
        <v>2</v>
      </c>
      <c r="EC47">
        <v>515.41399999999999</v>
      </c>
      <c r="ED47">
        <v>422.72199999999998</v>
      </c>
      <c r="EE47">
        <v>28.332599999999999</v>
      </c>
      <c r="EF47">
        <v>30.0352</v>
      </c>
      <c r="EG47">
        <v>30</v>
      </c>
      <c r="EH47">
        <v>30.1999</v>
      </c>
      <c r="EI47">
        <v>30.2318</v>
      </c>
      <c r="EJ47">
        <v>19.950399999999998</v>
      </c>
      <c r="EK47">
        <v>26.641400000000001</v>
      </c>
      <c r="EL47">
        <v>0</v>
      </c>
      <c r="EM47">
        <v>28.344100000000001</v>
      </c>
      <c r="EN47">
        <v>400.49599999999998</v>
      </c>
      <c r="EO47">
        <v>15.883800000000001</v>
      </c>
      <c r="EP47">
        <v>100.443</v>
      </c>
      <c r="EQ47">
        <v>90.235100000000003</v>
      </c>
    </row>
    <row r="48" spans="1:147" x14ac:dyDescent="0.3">
      <c r="A48">
        <v>32</v>
      </c>
      <c r="B48">
        <v>1685095446.4000001</v>
      </c>
      <c r="C48">
        <v>1860.2000000476801</v>
      </c>
      <c r="D48" t="s">
        <v>348</v>
      </c>
      <c r="E48" t="s">
        <v>349</v>
      </c>
      <c r="F48">
        <v>1685095438.4000001</v>
      </c>
      <c r="G48">
        <f t="shared" si="0"/>
        <v>2.916008067850234E-3</v>
      </c>
      <c r="H48">
        <f t="shared" si="1"/>
        <v>1.5392423917145264</v>
      </c>
      <c r="I48">
        <f t="shared" si="2"/>
        <v>400.03103225806501</v>
      </c>
      <c r="J48">
        <f t="shared" si="3"/>
        <v>365.37340434884032</v>
      </c>
      <c r="K48">
        <f t="shared" si="4"/>
        <v>35.106107019264357</v>
      </c>
      <c r="L48">
        <f t="shared" si="5"/>
        <v>38.436109641057399</v>
      </c>
      <c r="M48">
        <f t="shared" si="6"/>
        <v>0.12473477083607307</v>
      </c>
      <c r="N48">
        <f t="shared" si="7"/>
        <v>3.370607269965944</v>
      </c>
      <c r="O48">
        <f t="shared" si="8"/>
        <v>0.12222596507370388</v>
      </c>
      <c r="P48">
        <f t="shared" si="9"/>
        <v>7.6612431607439815E-2</v>
      </c>
      <c r="Q48">
        <f t="shared" si="10"/>
        <v>16.521932745733761</v>
      </c>
      <c r="R48">
        <f t="shared" si="11"/>
        <v>27.936232471549854</v>
      </c>
      <c r="S48">
        <f t="shared" si="12"/>
        <v>27.982812903225799</v>
      </c>
      <c r="T48">
        <f t="shared" si="13"/>
        <v>3.7910391062356759</v>
      </c>
      <c r="U48">
        <f t="shared" si="14"/>
        <v>39.960697026341386</v>
      </c>
      <c r="V48">
        <f t="shared" si="15"/>
        <v>1.5626038890036074</v>
      </c>
      <c r="W48">
        <f t="shared" si="16"/>
        <v>3.910351933985452</v>
      </c>
      <c r="X48">
        <f t="shared" si="17"/>
        <v>2.2284352172320685</v>
      </c>
      <c r="Y48">
        <f t="shared" si="18"/>
        <v>-128.59595579219533</v>
      </c>
      <c r="Z48">
        <f t="shared" si="19"/>
        <v>96.769141022213901</v>
      </c>
      <c r="AA48">
        <f t="shared" si="20"/>
        <v>6.2736091243912906</v>
      </c>
      <c r="AB48">
        <f t="shared" si="21"/>
        <v>-9.0312728998563756</v>
      </c>
      <c r="AC48">
        <v>-3.9759842616706002E-2</v>
      </c>
      <c r="AD48">
        <v>4.4633906490770099E-2</v>
      </c>
      <c r="AE48">
        <v>3.3600976910735199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50445.302817999262</v>
      </c>
      <c r="AK48" t="s">
        <v>251</v>
      </c>
      <c r="AL48">
        <v>2.3074346153846199</v>
      </c>
      <c r="AM48">
        <v>1.5855999999999999</v>
      </c>
      <c r="AN48">
        <f t="shared" si="25"/>
        <v>-0.72183461538462002</v>
      </c>
      <c r="AO48">
        <f t="shared" si="26"/>
        <v>-0.45524382907708127</v>
      </c>
      <c r="AP48">
        <v>-0.47008060321599399</v>
      </c>
      <c r="AQ48" t="s">
        <v>350</v>
      </c>
      <c r="AR48">
        <v>2.3219115384615399</v>
      </c>
      <c r="AS48">
        <v>2.4271199999999999</v>
      </c>
      <c r="AT48">
        <f t="shared" si="27"/>
        <v>4.3347037451160308E-2</v>
      </c>
      <c r="AU48">
        <v>0.5</v>
      </c>
      <c r="AV48">
        <f t="shared" si="28"/>
        <v>84.298272386287621</v>
      </c>
      <c r="AW48">
        <f t="shared" si="29"/>
        <v>1.5392423917145264</v>
      </c>
      <c r="AX48">
        <f t="shared" si="30"/>
        <v>1.8270401850982612</v>
      </c>
      <c r="AY48">
        <f t="shared" si="31"/>
        <v>1</v>
      </c>
      <c r="AZ48">
        <f t="shared" si="32"/>
        <v>2.3835873951520824E-2</v>
      </c>
      <c r="BA48">
        <f t="shared" si="33"/>
        <v>-0.34671544876231913</v>
      </c>
      <c r="BB48" t="s">
        <v>253</v>
      </c>
      <c r="BC48">
        <v>0</v>
      </c>
      <c r="BD48">
        <f t="shared" si="34"/>
        <v>2.4271199999999999</v>
      </c>
      <c r="BE48">
        <f t="shared" si="35"/>
        <v>4.334703745116026E-2</v>
      </c>
      <c r="BF48">
        <f t="shared" si="36"/>
        <v>-0.53072653884964693</v>
      </c>
      <c r="BG48">
        <f t="shared" si="37"/>
        <v>0.87904184689347942</v>
      </c>
      <c r="BH48">
        <f t="shared" si="38"/>
        <v>1.1658072113258344</v>
      </c>
      <c r="BI48">
        <f t="shared" si="39"/>
        <v>99.998322580645194</v>
      </c>
      <c r="BJ48">
        <f t="shared" si="40"/>
        <v>84.298272386287621</v>
      </c>
      <c r="BK48">
        <f t="shared" si="41"/>
        <v>0.84299686445544098</v>
      </c>
      <c r="BL48">
        <f t="shared" si="42"/>
        <v>0.19599372891088215</v>
      </c>
      <c r="BM48">
        <v>0.78651427542566699</v>
      </c>
      <c r="BN48">
        <v>0.5</v>
      </c>
      <c r="BO48" t="s">
        <v>254</v>
      </c>
      <c r="BP48">
        <v>1685095438.4000001</v>
      </c>
      <c r="BQ48">
        <v>400.03103225806501</v>
      </c>
      <c r="BR48">
        <v>400.45664516129</v>
      </c>
      <c r="BS48">
        <v>16.263093548387101</v>
      </c>
      <c r="BT48">
        <v>15.811864516129001</v>
      </c>
      <c r="BU48">
        <v>500.00835483870998</v>
      </c>
      <c r="BV48">
        <v>95.882793548387099</v>
      </c>
      <c r="BW48">
        <v>0.20002638709677401</v>
      </c>
      <c r="BX48">
        <v>28.5153419354839</v>
      </c>
      <c r="BY48">
        <v>27.982812903225799</v>
      </c>
      <c r="BZ48">
        <v>999.9</v>
      </c>
      <c r="CA48">
        <v>10000</v>
      </c>
      <c r="CB48">
        <v>0</v>
      </c>
      <c r="CC48">
        <v>75.506500000000003</v>
      </c>
      <c r="CD48">
        <v>99.998322580645194</v>
      </c>
      <c r="CE48">
        <v>0.90011261290322597</v>
      </c>
      <c r="CF48">
        <v>9.9887338709677406E-2</v>
      </c>
      <c r="CG48">
        <v>0</v>
      </c>
      <c r="CH48">
        <v>2.32162580645161</v>
      </c>
      <c r="CI48">
        <v>0</v>
      </c>
      <c r="CJ48">
        <v>35.710990322580599</v>
      </c>
      <c r="CK48">
        <v>795.49251612903299</v>
      </c>
      <c r="CL48">
        <v>36.987806451612897</v>
      </c>
      <c r="CM48">
        <v>41.311999999999998</v>
      </c>
      <c r="CN48">
        <v>39.054000000000002</v>
      </c>
      <c r="CO48">
        <v>40.014000000000003</v>
      </c>
      <c r="CP48">
        <v>37.686999999999998</v>
      </c>
      <c r="CQ48">
        <v>90.008709677419404</v>
      </c>
      <c r="CR48">
        <v>9.98935483870968</v>
      </c>
      <c r="CS48">
        <v>0</v>
      </c>
      <c r="CT48">
        <v>59.400000095367403</v>
      </c>
      <c r="CU48">
        <v>2.3219115384615399</v>
      </c>
      <c r="CV48">
        <v>-0.12655385544188699</v>
      </c>
      <c r="CW48">
        <v>2.1602803387643301</v>
      </c>
      <c r="CX48">
        <v>35.724946153846098</v>
      </c>
      <c r="CY48">
        <v>15</v>
      </c>
      <c r="CZ48">
        <v>1685093501.7</v>
      </c>
      <c r="DA48" t="s">
        <v>255</v>
      </c>
      <c r="DB48">
        <v>2</v>
      </c>
      <c r="DC48">
        <v>-3.7629999999999999</v>
      </c>
      <c r="DD48">
        <v>0.35799999999999998</v>
      </c>
      <c r="DE48">
        <v>402</v>
      </c>
      <c r="DF48">
        <v>15</v>
      </c>
      <c r="DG48">
        <v>1.46</v>
      </c>
      <c r="DH48">
        <v>0.33</v>
      </c>
      <c r="DI48">
        <v>-0.46733978846153901</v>
      </c>
      <c r="DJ48">
        <v>0.41942367113460099</v>
      </c>
      <c r="DK48">
        <v>0.10751593993224</v>
      </c>
      <c r="DL48">
        <v>1</v>
      </c>
      <c r="DM48">
        <v>2.3235558139534902</v>
      </c>
      <c r="DN48">
        <v>-3.7928301133292402E-2</v>
      </c>
      <c r="DO48">
        <v>0.214591937582707</v>
      </c>
      <c r="DP48">
        <v>1</v>
      </c>
      <c r="DQ48">
        <v>0.45622009615384601</v>
      </c>
      <c r="DR48">
        <v>-5.5002634679424102E-2</v>
      </c>
      <c r="DS48">
        <v>7.5893798856327402E-3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-3.7629999999999999</v>
      </c>
      <c r="EA48">
        <v>0.35799999999999998</v>
      </c>
      <c r="EB48">
        <v>2</v>
      </c>
      <c r="EC48">
        <v>515.34500000000003</v>
      </c>
      <c r="ED48">
        <v>422.77800000000002</v>
      </c>
      <c r="EE48">
        <v>28.370200000000001</v>
      </c>
      <c r="EF48">
        <v>30.042999999999999</v>
      </c>
      <c r="EG48">
        <v>30.0002</v>
      </c>
      <c r="EH48">
        <v>30.206600000000002</v>
      </c>
      <c r="EI48">
        <v>30.239599999999999</v>
      </c>
      <c r="EJ48">
        <v>19.946300000000001</v>
      </c>
      <c r="EK48">
        <v>27.1889</v>
      </c>
      <c r="EL48">
        <v>0</v>
      </c>
      <c r="EM48">
        <v>28.375399999999999</v>
      </c>
      <c r="EN48">
        <v>400.42700000000002</v>
      </c>
      <c r="EO48">
        <v>15.821199999999999</v>
      </c>
      <c r="EP48">
        <v>100.443</v>
      </c>
      <c r="EQ48">
        <v>90.235200000000006</v>
      </c>
    </row>
    <row r="49" spans="1:147" x14ac:dyDescent="0.3">
      <c r="A49">
        <v>33</v>
      </c>
      <c r="B49">
        <v>1685095506.4000001</v>
      </c>
      <c r="C49">
        <v>1920.2000000476801</v>
      </c>
      <c r="D49" t="s">
        <v>351</v>
      </c>
      <c r="E49" t="s">
        <v>352</v>
      </c>
      <c r="F49">
        <v>1685095498.4000001</v>
      </c>
      <c r="G49">
        <f t="shared" ref="G49:G80" si="43">BU49*AH49*(BS49-BT49)/(100*BM49*(1000-AH49*BS49))</f>
        <v>2.6301712886061621E-3</v>
      </c>
      <c r="H49">
        <f t="shared" ref="H49:H80" si="44">BU49*AH49*(BR49-BQ49*(1000-AH49*BT49)/(1000-AH49*BS49))/(100*BM49)</f>
        <v>1.7466592357986042</v>
      </c>
      <c r="I49">
        <f t="shared" ref="I49:I80" si="45">BQ49 - IF(AH49&gt;1, H49*BM49*100/(AJ49*CA49), 0)</f>
        <v>400.005290322581</v>
      </c>
      <c r="J49">
        <f t="shared" ref="J49:J80" si="46">((P49-G49/2)*I49-H49)/(P49+G49/2)</f>
        <v>360.31867791367523</v>
      </c>
      <c r="K49">
        <f t="shared" ref="K49:K80" si="47">J49*(BV49+BW49)/1000</f>
        <v>34.621631209584706</v>
      </c>
      <c r="L49">
        <f t="shared" ref="L49:L80" si="48">(BQ49 - IF(AH49&gt;1, H49*BM49*100/(AJ49*CA49), 0))*(BV49+BW49)/1000</f>
        <v>38.434964636357684</v>
      </c>
      <c r="M49">
        <f t="shared" ref="M49:M80" si="49">2/((1/O49-1/N49)+SIGN(O49)*SQRT((1/O49-1/N49)*(1/O49-1/N49) + 4*BN49/((BN49+1)*(BN49+1))*(2*1/O49*1/N49-1/N49*1/N49)))</f>
        <v>0.11248675579586621</v>
      </c>
      <c r="N49">
        <f t="shared" ref="N49:N80" si="50">AE49+AD49*BM49+AC49*BM49*BM49</f>
        <v>3.3676274148857415</v>
      </c>
      <c r="O49">
        <f t="shared" ref="O49:O80" si="51">G49*(1000-(1000*0.61365*EXP(17.502*S49/(240.97+S49))/(BV49+BW49)+BS49)/2)/(1000*0.61365*EXP(17.502*S49/(240.97+S49))/(BV49+BW49)-BS49)</f>
        <v>0.11044032639814336</v>
      </c>
      <c r="P49">
        <f t="shared" ref="P49:P80" si="52">1/((BN49+1)/(M49/1.6)+1/(N49/1.37)) + BN49/((BN49+1)/(M49/1.6) + BN49/(N49/1.37))</f>
        <v>6.9205966564919563E-2</v>
      </c>
      <c r="Q49">
        <f t="shared" ref="Q49:Q80" si="53">(BJ49*BL49)</f>
        <v>16.522081409353259</v>
      </c>
      <c r="R49">
        <f t="shared" ref="R49:R80" si="54">(BX49+(Q49+2*0.95*0.0000000567*(((BX49+$B$7)+273)^4-(BX49+273)^4)-44100*G49)/(1.84*29.3*N49+8*0.95*0.0000000567*(BX49+273)^3))</f>
        <v>27.998391743207467</v>
      </c>
      <c r="S49">
        <f t="shared" ref="S49:S80" si="55">($C$7*BY49+$D$7*BZ49+$E$7*R49)</f>
        <v>27.988299999999999</v>
      </c>
      <c r="T49">
        <f t="shared" ref="T49:T80" si="56">0.61365*EXP(17.502*S49/(240.97+S49))</f>
        <v>3.7922521039138828</v>
      </c>
      <c r="U49">
        <f t="shared" ref="U49:U80" si="57">(V49/W49*100)</f>
        <v>40.098371859424041</v>
      </c>
      <c r="V49">
        <f t="shared" ref="V49:V80" si="58">BS49*(BV49+BW49)/1000</f>
        <v>1.5677554208599167</v>
      </c>
      <c r="W49">
        <f t="shared" ref="W49:W80" si="59">0.61365*EXP(17.502*BX49/(240.97+BX49))</f>
        <v>3.9097732605107205</v>
      </c>
      <c r="X49">
        <f t="shared" ref="X49:X80" si="60">(T49-BS49*(BV49+BW49)/1000)</f>
        <v>2.2244966830539661</v>
      </c>
      <c r="Y49">
        <f t="shared" ref="Y49:Y80" si="61">(-G49*44100)</f>
        <v>-115.99055382753176</v>
      </c>
      <c r="Z49">
        <f t="shared" ref="Z49:Z80" si="62">2*29.3*N49*0.92*(BX49-S49)</f>
        <v>95.224703734853662</v>
      </c>
      <c r="AA49">
        <f t="shared" ref="AA49:AA80" si="63">2*0.95*0.0000000567*(((BX49+$B$7)+273)^4-(S49+273)^4)</f>
        <v>6.1790351002746915</v>
      </c>
      <c r="AB49">
        <f t="shared" ref="AB49:AB80" si="64">Q49+AA49+Y49+Z49</f>
        <v>1.9352664169498581</v>
      </c>
      <c r="AC49">
        <v>-3.9715680704499802E-2</v>
      </c>
      <c r="AD49">
        <v>4.4584330875522701E-2</v>
      </c>
      <c r="AE49">
        <v>3.3571295091557301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50392.050253488123</v>
      </c>
      <c r="AK49" t="s">
        <v>251</v>
      </c>
      <c r="AL49">
        <v>2.3074346153846199</v>
      </c>
      <c r="AM49">
        <v>1.5855999999999999</v>
      </c>
      <c r="AN49">
        <f t="shared" ref="AN49:AN80" si="68">AM49-AL49</f>
        <v>-0.72183461538462002</v>
      </c>
      <c r="AO49">
        <f t="shared" ref="AO49:AO80" si="69">AN49/AM49</f>
        <v>-0.45524382907708127</v>
      </c>
      <c r="AP49">
        <v>-0.47008060321599399</v>
      </c>
      <c r="AQ49" t="s">
        <v>353</v>
      </c>
      <c r="AR49">
        <v>2.3544</v>
      </c>
      <c r="AS49">
        <v>1.4927999999999999</v>
      </c>
      <c r="AT49">
        <f t="shared" ref="AT49:AT80" si="70">1-AR49/AS49</f>
        <v>-0.57717041800643099</v>
      </c>
      <c r="AU49">
        <v>0.5</v>
      </c>
      <c r="AV49">
        <f t="shared" ref="AV49:AV80" si="71">BJ49</f>
        <v>84.299072478692878</v>
      </c>
      <c r="AW49">
        <f t="shared" ref="AW49:AW80" si="72">H49</f>
        <v>1.7466592357986042</v>
      </c>
      <c r="AX49">
        <f t="shared" ref="AX49:AX80" si="73">AT49*AU49*AV49</f>
        <v>-24.327465450040794</v>
      </c>
      <c r="AY49">
        <f t="shared" ref="AY49:AY80" si="74">BD49/AS49</f>
        <v>1</v>
      </c>
      <c r="AZ49">
        <f t="shared" ref="AZ49:AZ80" si="75">(AW49-AP49)/AV49</f>
        <v>2.6296135578180807E-2</v>
      </c>
      <c r="BA49">
        <f t="shared" ref="BA49:BA80" si="76">(AM49-AS49)/AS49</f>
        <v>6.2165058949624867E-2</v>
      </c>
      <c r="BB49" t="s">
        <v>253</v>
      </c>
      <c r="BC49">
        <v>0</v>
      </c>
      <c r="BD49">
        <f t="shared" ref="BD49:BD80" si="77">AS49-BC49</f>
        <v>1.4927999999999999</v>
      </c>
      <c r="BE49">
        <f t="shared" ref="BE49:BE80" si="78">(AS49-AR49)/(AS49-BC49)</f>
        <v>-0.57717041800643099</v>
      </c>
      <c r="BF49">
        <f t="shared" ref="BF49:BF80" si="79">(AM49-AS49)/(AM49-BC49)</f>
        <v>5.8526740665993948E-2</v>
      </c>
      <c r="BG49">
        <f t="shared" ref="BG49:BG80" si="80">(AS49-AR49)/(AS49-AL49)</f>
        <v>1.0576520856448091</v>
      </c>
      <c r="BH49">
        <f t="shared" ref="BH49:BH80" si="81">(AM49-AS49)/(AM49-AL49)</f>
        <v>-0.12856130479493941</v>
      </c>
      <c r="BI49">
        <f t="shared" ref="BI49:BI80" si="82">$B$11*CB49+$C$11*CC49+$F$11*CD49</f>
        <v>99.999277419354797</v>
      </c>
      <c r="BJ49">
        <f t="shared" ref="BJ49:BJ80" si="83">BI49*BK49</f>
        <v>84.299072478692878</v>
      </c>
      <c r="BK49">
        <f t="shared" ref="BK49:BK80" si="84">($B$11*$D$9+$C$11*$D$9+$F$11*((CQ49+CI49)/MAX(CQ49+CI49+CR49, 0.1)*$I$9+CR49/MAX(CQ49+CI49+CR49, 0.1)*$J$9))/($B$11+$C$11+$F$11)</f>
        <v>0.84299681611876176</v>
      </c>
      <c r="BL49">
        <f t="shared" ref="BL49:BL80" si="85">($B$11*$K$9+$C$11*$K$9+$F$11*((CQ49+CI49)/MAX(CQ49+CI49+CR49, 0.1)*$P$9+CR49/MAX(CQ49+CI49+CR49, 0.1)*$Q$9))/($B$11+$C$11+$F$11)</f>
        <v>0.19599363223752336</v>
      </c>
      <c r="BM49">
        <v>0.78651427542566699</v>
      </c>
      <c r="BN49">
        <v>0.5</v>
      </c>
      <c r="BO49" t="s">
        <v>254</v>
      </c>
      <c r="BP49">
        <v>1685095498.4000001</v>
      </c>
      <c r="BQ49">
        <v>400.005290322581</v>
      </c>
      <c r="BR49">
        <v>400.44554838709701</v>
      </c>
      <c r="BS49">
        <v>16.316145161290301</v>
      </c>
      <c r="BT49">
        <v>15.9091548387097</v>
      </c>
      <c r="BU49">
        <v>499.99090322580599</v>
      </c>
      <c r="BV49">
        <v>95.886099999999999</v>
      </c>
      <c r="BW49">
        <v>0.20004077419354799</v>
      </c>
      <c r="BX49">
        <v>28.512793548387101</v>
      </c>
      <c r="BY49">
        <v>27.988299999999999</v>
      </c>
      <c r="BZ49">
        <v>999.9</v>
      </c>
      <c r="CA49">
        <v>9988.5483870967691</v>
      </c>
      <c r="CB49">
        <v>0</v>
      </c>
      <c r="CC49">
        <v>75.506500000000003</v>
      </c>
      <c r="CD49">
        <v>99.999277419354797</v>
      </c>
      <c r="CE49">
        <v>0.90011325806451603</v>
      </c>
      <c r="CF49">
        <v>9.98866387096774E-2</v>
      </c>
      <c r="CG49">
        <v>0</v>
      </c>
      <c r="CH49">
        <v>2.3645870967741902</v>
      </c>
      <c r="CI49">
        <v>0</v>
      </c>
      <c r="CJ49">
        <v>35.076461290322598</v>
      </c>
      <c r="CK49">
        <v>795.50009677419405</v>
      </c>
      <c r="CL49">
        <v>36.890999999999998</v>
      </c>
      <c r="CM49">
        <v>41.2296774193548</v>
      </c>
      <c r="CN49">
        <v>38.941064516129003</v>
      </c>
      <c r="CO49">
        <v>39.941064516129003</v>
      </c>
      <c r="CP49">
        <v>37.618903225806498</v>
      </c>
      <c r="CQ49">
        <v>90.010322580645195</v>
      </c>
      <c r="CR49">
        <v>9.98935483870968</v>
      </c>
      <c r="CS49">
        <v>0</v>
      </c>
      <c r="CT49">
        <v>59.200000047683702</v>
      </c>
      <c r="CU49">
        <v>2.3544</v>
      </c>
      <c r="CV49">
        <v>-0.63189743302065204</v>
      </c>
      <c r="CW49">
        <v>1.11929572090341</v>
      </c>
      <c r="CX49">
        <v>35.057930769230801</v>
      </c>
      <c r="CY49">
        <v>15</v>
      </c>
      <c r="CZ49">
        <v>1685093501.7</v>
      </c>
      <c r="DA49" t="s">
        <v>255</v>
      </c>
      <c r="DB49">
        <v>2</v>
      </c>
      <c r="DC49">
        <v>-3.7629999999999999</v>
      </c>
      <c r="DD49">
        <v>0.35799999999999998</v>
      </c>
      <c r="DE49">
        <v>402</v>
      </c>
      <c r="DF49">
        <v>15</v>
      </c>
      <c r="DG49">
        <v>1.46</v>
      </c>
      <c r="DH49">
        <v>0.33</v>
      </c>
      <c r="DI49">
        <v>-0.44843411538461497</v>
      </c>
      <c r="DJ49">
        <v>9.0132263297173096E-2</v>
      </c>
      <c r="DK49">
        <v>8.5201526199912503E-2</v>
      </c>
      <c r="DL49">
        <v>1</v>
      </c>
      <c r="DM49">
        <v>2.3041860465116302</v>
      </c>
      <c r="DN49">
        <v>0.33813629691756603</v>
      </c>
      <c r="DO49">
        <v>0.17716945059435299</v>
      </c>
      <c r="DP49">
        <v>1</v>
      </c>
      <c r="DQ49">
        <v>0.40309378846153798</v>
      </c>
      <c r="DR49">
        <v>4.14617928797026E-2</v>
      </c>
      <c r="DS49">
        <v>5.8260878196414604E-3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-3.7629999999999999</v>
      </c>
      <c r="EA49">
        <v>0.35799999999999998</v>
      </c>
      <c r="EB49">
        <v>2</v>
      </c>
      <c r="EC49">
        <v>515.66200000000003</v>
      </c>
      <c r="ED49">
        <v>422.834</v>
      </c>
      <c r="EE49">
        <v>28.352399999999999</v>
      </c>
      <c r="EF49">
        <v>30.050799999999999</v>
      </c>
      <c r="EG49">
        <v>30.000399999999999</v>
      </c>
      <c r="EH49">
        <v>30.214500000000001</v>
      </c>
      <c r="EI49">
        <v>30.247299999999999</v>
      </c>
      <c r="EJ49">
        <v>19.9481</v>
      </c>
      <c r="EK49">
        <v>26.639299999999999</v>
      </c>
      <c r="EL49">
        <v>0</v>
      </c>
      <c r="EM49">
        <v>28.3538</v>
      </c>
      <c r="EN49">
        <v>400.495</v>
      </c>
      <c r="EO49">
        <v>15.9199</v>
      </c>
      <c r="EP49">
        <v>100.443</v>
      </c>
      <c r="EQ49">
        <v>90.233999999999995</v>
      </c>
    </row>
    <row r="50" spans="1:147" x14ac:dyDescent="0.3">
      <c r="A50">
        <v>34</v>
      </c>
      <c r="B50">
        <v>1685095566.4000001</v>
      </c>
      <c r="C50">
        <v>1980.2000000476801</v>
      </c>
      <c r="D50" t="s">
        <v>354</v>
      </c>
      <c r="E50" t="s">
        <v>355</v>
      </c>
      <c r="F50">
        <v>1685095558.4000001</v>
      </c>
      <c r="G50">
        <f t="shared" si="43"/>
        <v>2.5520098042740844E-3</v>
      </c>
      <c r="H50">
        <f t="shared" si="44"/>
        <v>1.6348238170408149</v>
      </c>
      <c r="I50">
        <f t="shared" si="45"/>
        <v>400.02809677419401</v>
      </c>
      <c r="J50">
        <f t="shared" si="46"/>
        <v>361.14504295583544</v>
      </c>
      <c r="K50">
        <f t="shared" si="47"/>
        <v>34.700350535380025</v>
      </c>
      <c r="L50">
        <f t="shared" si="48"/>
        <v>38.43639959295519</v>
      </c>
      <c r="M50">
        <f t="shared" si="49"/>
        <v>0.10888407482330166</v>
      </c>
      <c r="N50">
        <f t="shared" si="50"/>
        <v>3.3699543638940539</v>
      </c>
      <c r="O50">
        <f t="shared" si="51"/>
        <v>0.10696672533153342</v>
      </c>
      <c r="P50">
        <f t="shared" si="52"/>
        <v>6.7023657320889649E-2</v>
      </c>
      <c r="Q50">
        <f t="shared" si="53"/>
        <v>16.523892599904723</v>
      </c>
      <c r="R50">
        <f t="shared" si="54"/>
        <v>28.000773111447351</v>
      </c>
      <c r="S50">
        <f t="shared" si="55"/>
        <v>28.000090322580601</v>
      </c>
      <c r="T50">
        <f t="shared" si="56"/>
        <v>3.7948596612919565</v>
      </c>
      <c r="U50">
        <f t="shared" si="57"/>
        <v>40.101405452769235</v>
      </c>
      <c r="V50">
        <f t="shared" si="58"/>
        <v>1.5664385888802017</v>
      </c>
      <c r="W50">
        <f t="shared" si="59"/>
        <v>3.9061937385838683</v>
      </c>
      <c r="X50">
        <f t="shared" si="60"/>
        <v>2.2284210724117548</v>
      </c>
      <c r="Y50">
        <f t="shared" si="61"/>
        <v>-112.54363236848712</v>
      </c>
      <c r="Z50">
        <f t="shared" si="62"/>
        <v>90.283139472941414</v>
      </c>
      <c r="AA50">
        <f t="shared" si="63"/>
        <v>5.8542202785894597</v>
      </c>
      <c r="AB50">
        <f t="shared" si="64"/>
        <v>0.11761998294846876</v>
      </c>
      <c r="AC50">
        <v>-3.9750165076770899E-2</v>
      </c>
      <c r="AD50">
        <v>4.4623042604393898E-2</v>
      </c>
      <c r="AE50">
        <v>3.3594473430316101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50436.620472025141</v>
      </c>
      <c r="AK50" t="s">
        <v>251</v>
      </c>
      <c r="AL50">
        <v>2.3074346153846199</v>
      </c>
      <c r="AM50">
        <v>1.5855999999999999</v>
      </c>
      <c r="AN50">
        <f t="shared" si="68"/>
        <v>-0.72183461538462002</v>
      </c>
      <c r="AO50">
        <f t="shared" si="69"/>
        <v>-0.45524382907708127</v>
      </c>
      <c r="AP50">
        <v>-0.47008060321599399</v>
      </c>
      <c r="AQ50" t="s">
        <v>356</v>
      </c>
      <c r="AR50">
        <v>2.3332423076923101</v>
      </c>
      <c r="AS50">
        <v>1.4312</v>
      </c>
      <c r="AT50">
        <f t="shared" si="70"/>
        <v>-0.63026991873414628</v>
      </c>
      <c r="AU50">
        <v>0.5</v>
      </c>
      <c r="AV50">
        <f t="shared" si="71"/>
        <v>84.303160433416878</v>
      </c>
      <c r="AW50">
        <f t="shared" si="72"/>
        <v>1.6348238170408149</v>
      </c>
      <c r="AX50">
        <f t="shared" si="73"/>
        <v>-26.566873037700677</v>
      </c>
      <c r="AY50">
        <f t="shared" si="74"/>
        <v>1</v>
      </c>
      <c r="AZ50">
        <f t="shared" si="75"/>
        <v>2.4968274136285488E-2</v>
      </c>
      <c r="BA50">
        <f t="shared" si="76"/>
        <v>0.10788149804359969</v>
      </c>
      <c r="BB50" t="s">
        <v>253</v>
      </c>
      <c r="BC50">
        <v>0</v>
      </c>
      <c r="BD50">
        <f t="shared" si="77"/>
        <v>1.4312</v>
      </c>
      <c r="BE50">
        <f t="shared" si="78"/>
        <v>-0.63026991873414617</v>
      </c>
      <c r="BF50">
        <f t="shared" si="79"/>
        <v>9.7376387487386404E-2</v>
      </c>
      <c r="BG50">
        <f t="shared" si="80"/>
        <v>1.0294529477089445</v>
      </c>
      <c r="BH50">
        <f t="shared" si="81"/>
        <v>-0.21389941228813178</v>
      </c>
      <c r="BI50">
        <f t="shared" si="82"/>
        <v>100.003416129032</v>
      </c>
      <c r="BJ50">
        <f t="shared" si="83"/>
        <v>84.303160433416878</v>
      </c>
      <c r="BK50">
        <f t="shared" si="84"/>
        <v>0.84300280627056312</v>
      </c>
      <c r="BL50">
        <f t="shared" si="85"/>
        <v>0.19600561254112636</v>
      </c>
      <c r="BM50">
        <v>0.78651427542566699</v>
      </c>
      <c r="BN50">
        <v>0.5</v>
      </c>
      <c r="BO50" t="s">
        <v>254</v>
      </c>
      <c r="BP50">
        <v>1685095558.4000001</v>
      </c>
      <c r="BQ50">
        <v>400.02809677419401</v>
      </c>
      <c r="BR50">
        <v>400.44583870967699</v>
      </c>
      <c r="BS50">
        <v>16.3027612903226</v>
      </c>
      <c r="BT50">
        <v>15.9078741935484</v>
      </c>
      <c r="BU50">
        <v>500.00858064516098</v>
      </c>
      <c r="BV50">
        <v>95.884200000000007</v>
      </c>
      <c r="BW50">
        <v>0.20004983870967699</v>
      </c>
      <c r="BX50">
        <v>28.497022580645201</v>
      </c>
      <c r="BY50">
        <v>28.000090322580601</v>
      </c>
      <c r="BZ50">
        <v>999.9</v>
      </c>
      <c r="CA50">
        <v>9997.4193548387102</v>
      </c>
      <c r="CB50">
        <v>0</v>
      </c>
      <c r="CC50">
        <v>75.506500000000003</v>
      </c>
      <c r="CD50">
        <v>100.003416129032</v>
      </c>
      <c r="CE50">
        <v>0.89993100000000004</v>
      </c>
      <c r="CF50">
        <v>0.10006900000000001</v>
      </c>
      <c r="CG50">
        <v>0</v>
      </c>
      <c r="CH50">
        <v>2.3143387096774202</v>
      </c>
      <c r="CI50">
        <v>0</v>
      </c>
      <c r="CJ50">
        <v>34.770658064516098</v>
      </c>
      <c r="CK50">
        <v>795.48251612903198</v>
      </c>
      <c r="CL50">
        <v>36.811999999999998</v>
      </c>
      <c r="CM50">
        <v>41.145000000000003</v>
      </c>
      <c r="CN50">
        <v>38.875</v>
      </c>
      <c r="CO50">
        <v>39.875</v>
      </c>
      <c r="CP50">
        <v>37.543999999999997</v>
      </c>
      <c r="CQ50">
        <v>89.996451612903201</v>
      </c>
      <c r="CR50">
        <v>10.01</v>
      </c>
      <c r="CS50">
        <v>0</v>
      </c>
      <c r="CT50">
        <v>59.599999904632597</v>
      </c>
      <c r="CU50">
        <v>2.3332423076923101</v>
      </c>
      <c r="CV50">
        <v>-0.161630787257485</v>
      </c>
      <c r="CW50">
        <v>-1.4507863093496101</v>
      </c>
      <c r="CX50">
        <v>34.790711538461501</v>
      </c>
      <c r="CY50">
        <v>15</v>
      </c>
      <c r="CZ50">
        <v>1685093501.7</v>
      </c>
      <c r="DA50" t="s">
        <v>255</v>
      </c>
      <c r="DB50">
        <v>2</v>
      </c>
      <c r="DC50">
        <v>-3.7629999999999999</v>
      </c>
      <c r="DD50">
        <v>0.35799999999999998</v>
      </c>
      <c r="DE50">
        <v>402</v>
      </c>
      <c r="DF50">
        <v>15</v>
      </c>
      <c r="DG50">
        <v>1.46</v>
      </c>
      <c r="DH50">
        <v>0.33</v>
      </c>
      <c r="DI50">
        <v>-0.42630709615384599</v>
      </c>
      <c r="DJ50">
        <v>0.16172103304013599</v>
      </c>
      <c r="DK50">
        <v>8.3405863775889794E-2</v>
      </c>
      <c r="DL50">
        <v>1</v>
      </c>
      <c r="DM50">
        <v>2.2912488372093001</v>
      </c>
      <c r="DN50">
        <v>0.37623786628136802</v>
      </c>
      <c r="DO50">
        <v>0.20787749005301401</v>
      </c>
      <c r="DP50">
        <v>1</v>
      </c>
      <c r="DQ50">
        <v>0.39626169230769198</v>
      </c>
      <c r="DR50">
        <v>-1.4984232903614199E-2</v>
      </c>
      <c r="DS50">
        <v>2.9675970954140701E-3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-3.7629999999999999</v>
      </c>
      <c r="EA50">
        <v>0.35799999999999998</v>
      </c>
      <c r="EB50">
        <v>2</v>
      </c>
      <c r="EC50">
        <v>515.08900000000006</v>
      </c>
      <c r="ED50">
        <v>422.89100000000002</v>
      </c>
      <c r="EE50">
        <v>28.276700000000002</v>
      </c>
      <c r="EF50">
        <v>30.0596</v>
      </c>
      <c r="EG50">
        <v>30.0002</v>
      </c>
      <c r="EH50">
        <v>30.222200000000001</v>
      </c>
      <c r="EI50">
        <v>30.255099999999999</v>
      </c>
      <c r="EJ50">
        <v>19.944199999999999</v>
      </c>
      <c r="EK50">
        <v>26.639299999999999</v>
      </c>
      <c r="EL50">
        <v>0</v>
      </c>
      <c r="EM50">
        <v>28.273499999999999</v>
      </c>
      <c r="EN50">
        <v>400.50799999999998</v>
      </c>
      <c r="EO50">
        <v>15.9369</v>
      </c>
      <c r="EP50">
        <v>100.443</v>
      </c>
      <c r="EQ50">
        <v>90.234800000000007</v>
      </c>
    </row>
    <row r="51" spans="1:147" x14ac:dyDescent="0.3">
      <c r="A51">
        <v>35</v>
      </c>
      <c r="B51">
        <v>1685095626.4000001</v>
      </c>
      <c r="C51">
        <v>2040.2000000476801</v>
      </c>
      <c r="D51" t="s">
        <v>357</v>
      </c>
      <c r="E51" t="s">
        <v>358</v>
      </c>
      <c r="F51">
        <v>1685095618.4000001</v>
      </c>
      <c r="G51">
        <f t="shared" si="43"/>
        <v>2.4678338582334695E-3</v>
      </c>
      <c r="H51">
        <f t="shared" si="44"/>
        <v>1.5640709028123314</v>
      </c>
      <c r="I51">
        <f t="shared" si="45"/>
        <v>400.01170967741899</v>
      </c>
      <c r="J51">
        <f t="shared" si="46"/>
        <v>361.4030173716211</v>
      </c>
      <c r="K51">
        <f t="shared" si="47"/>
        <v>34.724608742897281</v>
      </c>
      <c r="L51">
        <f t="shared" si="48"/>
        <v>38.434239459718782</v>
      </c>
      <c r="M51">
        <f t="shared" si="49"/>
        <v>0.10529241572539491</v>
      </c>
      <c r="N51">
        <f t="shared" si="50"/>
        <v>3.3707354349574774</v>
      </c>
      <c r="O51">
        <f t="shared" si="51"/>
        <v>0.10349875640704688</v>
      </c>
      <c r="P51">
        <f t="shared" si="52"/>
        <v>6.484533080704652E-2</v>
      </c>
      <c r="Q51">
        <f t="shared" si="53"/>
        <v>16.524276932126408</v>
      </c>
      <c r="R51">
        <f t="shared" si="54"/>
        <v>28.011864940422452</v>
      </c>
      <c r="S51">
        <f t="shared" si="55"/>
        <v>27.987438709677399</v>
      </c>
      <c r="T51">
        <f t="shared" si="56"/>
        <v>3.7920616815244941</v>
      </c>
      <c r="U51">
        <f t="shared" si="57"/>
        <v>40.08163539612827</v>
      </c>
      <c r="V51">
        <f t="shared" si="58"/>
        <v>1.5649211002853771</v>
      </c>
      <c r="W51">
        <f t="shared" si="59"/>
        <v>3.9043344534702857</v>
      </c>
      <c r="X51">
        <f t="shared" si="60"/>
        <v>2.2271405812391167</v>
      </c>
      <c r="Y51">
        <f t="shared" si="61"/>
        <v>-108.83147314809601</v>
      </c>
      <c r="Z51">
        <f t="shared" si="62"/>
        <v>91.113611894943901</v>
      </c>
      <c r="AA51">
        <f t="shared" si="63"/>
        <v>5.9060884102466282</v>
      </c>
      <c r="AB51">
        <f t="shared" si="64"/>
        <v>4.7125040892209284</v>
      </c>
      <c r="AC51">
        <v>-3.9761742401205002E-2</v>
      </c>
      <c r="AD51">
        <v>4.4636039165300602E-2</v>
      </c>
      <c r="AE51">
        <v>3.3602253539017202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50452.050285792546</v>
      </c>
      <c r="AK51" t="s">
        <v>251</v>
      </c>
      <c r="AL51">
        <v>2.3074346153846199</v>
      </c>
      <c r="AM51">
        <v>1.5855999999999999</v>
      </c>
      <c r="AN51">
        <f t="shared" si="68"/>
        <v>-0.72183461538462002</v>
      </c>
      <c r="AO51">
        <f t="shared" si="69"/>
        <v>-0.45524382907708127</v>
      </c>
      <c r="AP51">
        <v>-0.47008060321599399</v>
      </c>
      <c r="AQ51" t="s">
        <v>359</v>
      </c>
      <c r="AR51">
        <v>2.27626538461538</v>
      </c>
      <c r="AS51">
        <v>1.556</v>
      </c>
      <c r="AT51">
        <f t="shared" si="70"/>
        <v>-0.46289549139805897</v>
      </c>
      <c r="AU51">
        <v>0.5</v>
      </c>
      <c r="AV51">
        <f t="shared" si="71"/>
        <v>84.305179579181953</v>
      </c>
      <c r="AW51">
        <f t="shared" si="72"/>
        <v>1.5640709028123314</v>
      </c>
      <c r="AX51">
        <f t="shared" si="73"/>
        <v>-19.512243764353517</v>
      </c>
      <c r="AY51">
        <f t="shared" si="74"/>
        <v>1</v>
      </c>
      <c r="AZ51">
        <f t="shared" si="75"/>
        <v>2.412842859931031E-2</v>
      </c>
      <c r="BA51">
        <f t="shared" si="76"/>
        <v>1.9023136246786535E-2</v>
      </c>
      <c r="BB51" t="s">
        <v>253</v>
      </c>
      <c r="BC51">
        <v>0</v>
      </c>
      <c r="BD51">
        <f t="shared" si="77"/>
        <v>1.556</v>
      </c>
      <c r="BE51">
        <f t="shared" si="78"/>
        <v>-0.46289549139805908</v>
      </c>
      <c r="BF51">
        <f t="shared" si="79"/>
        <v>1.8668012108980732E-2</v>
      </c>
      <c r="BG51">
        <f t="shared" si="80"/>
        <v>0.95852036873057</v>
      </c>
      <c r="BH51">
        <f t="shared" si="81"/>
        <v>-4.1006623081144257E-2</v>
      </c>
      <c r="BI51">
        <f t="shared" si="82"/>
        <v>100.00581935483901</v>
      </c>
      <c r="BJ51">
        <f t="shared" si="83"/>
        <v>84.305179579181953</v>
      </c>
      <c r="BK51">
        <f t="shared" si="84"/>
        <v>0.84300273847116536</v>
      </c>
      <c r="BL51">
        <f t="shared" si="85"/>
        <v>0.19600547694233084</v>
      </c>
      <c r="BM51">
        <v>0.78651427542566699</v>
      </c>
      <c r="BN51">
        <v>0.5</v>
      </c>
      <c r="BO51" t="s">
        <v>254</v>
      </c>
      <c r="BP51">
        <v>1685095618.4000001</v>
      </c>
      <c r="BQ51">
        <v>400.01170967741899</v>
      </c>
      <c r="BR51">
        <v>400.41303225806502</v>
      </c>
      <c r="BS51">
        <v>16.287216129032299</v>
      </c>
      <c r="BT51">
        <v>15.905335483870999</v>
      </c>
      <c r="BU51">
        <v>499.992161290323</v>
      </c>
      <c r="BV51">
        <v>95.882735483871002</v>
      </c>
      <c r="BW51">
        <v>0.200050419354839</v>
      </c>
      <c r="BX51">
        <v>28.488825806451601</v>
      </c>
      <c r="BY51">
        <v>27.987438709677399</v>
      </c>
      <c r="BZ51">
        <v>999.9</v>
      </c>
      <c r="CA51">
        <v>10000.483870967701</v>
      </c>
      <c r="CB51">
        <v>0</v>
      </c>
      <c r="CC51">
        <v>75.506500000000003</v>
      </c>
      <c r="CD51">
        <v>100.00581935483901</v>
      </c>
      <c r="CE51">
        <v>0.89993100000000004</v>
      </c>
      <c r="CF51">
        <v>0.10006900000000001</v>
      </c>
      <c r="CG51">
        <v>0</v>
      </c>
      <c r="CH51">
        <v>2.28451290322581</v>
      </c>
      <c r="CI51">
        <v>0</v>
      </c>
      <c r="CJ51">
        <v>34.831783870967698</v>
      </c>
      <c r="CK51">
        <v>795.50229032258096</v>
      </c>
      <c r="CL51">
        <v>36.75</v>
      </c>
      <c r="CM51">
        <v>41.066064516129003</v>
      </c>
      <c r="CN51">
        <v>38.808</v>
      </c>
      <c r="CO51">
        <v>39.811999999999998</v>
      </c>
      <c r="CP51">
        <v>37.461387096774203</v>
      </c>
      <c r="CQ51">
        <v>89.998709677419399</v>
      </c>
      <c r="CR51">
        <v>10.01</v>
      </c>
      <c r="CS51">
        <v>0</v>
      </c>
      <c r="CT51">
        <v>59.399999856948902</v>
      </c>
      <c r="CU51">
        <v>2.27626538461538</v>
      </c>
      <c r="CV51">
        <v>0.153890600687273</v>
      </c>
      <c r="CW51">
        <v>0.95803760320507403</v>
      </c>
      <c r="CX51">
        <v>34.840392307692298</v>
      </c>
      <c r="CY51">
        <v>15</v>
      </c>
      <c r="CZ51">
        <v>1685093501.7</v>
      </c>
      <c r="DA51" t="s">
        <v>255</v>
      </c>
      <c r="DB51">
        <v>2</v>
      </c>
      <c r="DC51">
        <v>-3.7629999999999999</v>
      </c>
      <c r="DD51">
        <v>0.35799999999999998</v>
      </c>
      <c r="DE51">
        <v>402</v>
      </c>
      <c r="DF51">
        <v>15</v>
      </c>
      <c r="DG51">
        <v>1.46</v>
      </c>
      <c r="DH51">
        <v>0.33</v>
      </c>
      <c r="DI51">
        <v>-0.40960403846153798</v>
      </c>
      <c r="DJ51">
        <v>1.7932567232984399E-2</v>
      </c>
      <c r="DK51">
        <v>9.9208383449252396E-2</v>
      </c>
      <c r="DL51">
        <v>1</v>
      </c>
      <c r="DM51">
        <v>2.2288465116279101</v>
      </c>
      <c r="DN51">
        <v>0.28948479979685299</v>
      </c>
      <c r="DO51">
        <v>0.206967727344748</v>
      </c>
      <c r="DP51">
        <v>1</v>
      </c>
      <c r="DQ51">
        <v>0.382911326923077</v>
      </c>
      <c r="DR51">
        <v>-1.16772662853239E-2</v>
      </c>
      <c r="DS51">
        <v>2.9466343690148899E-3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-3.7629999999999999</v>
      </c>
      <c r="EA51">
        <v>0.35799999999999998</v>
      </c>
      <c r="EB51">
        <v>2</v>
      </c>
      <c r="EC51">
        <v>515.15200000000004</v>
      </c>
      <c r="ED51">
        <v>422.447</v>
      </c>
      <c r="EE51">
        <v>28.2577</v>
      </c>
      <c r="EF51">
        <v>30.068899999999999</v>
      </c>
      <c r="EG51">
        <v>30.000299999999999</v>
      </c>
      <c r="EH51">
        <v>30.23</v>
      </c>
      <c r="EI51">
        <v>30.262899999999998</v>
      </c>
      <c r="EJ51">
        <v>19.9451</v>
      </c>
      <c r="EK51">
        <v>26.639299999999999</v>
      </c>
      <c r="EL51">
        <v>0</v>
      </c>
      <c r="EM51">
        <v>28.255199999999999</v>
      </c>
      <c r="EN51">
        <v>400.32299999999998</v>
      </c>
      <c r="EO51">
        <v>15.9596</v>
      </c>
      <c r="EP51">
        <v>100.44199999999999</v>
      </c>
      <c r="EQ51">
        <v>90.233500000000006</v>
      </c>
    </row>
    <row r="52" spans="1:147" x14ac:dyDescent="0.3">
      <c r="A52">
        <v>36</v>
      </c>
      <c r="B52">
        <v>1685095686.4000001</v>
      </c>
      <c r="C52">
        <v>2100.2000000476801</v>
      </c>
      <c r="D52" t="s">
        <v>360</v>
      </c>
      <c r="E52" t="s">
        <v>361</v>
      </c>
      <c r="F52">
        <v>1685095678.4000001</v>
      </c>
      <c r="G52">
        <f t="shared" si="43"/>
        <v>2.3547690920097705E-3</v>
      </c>
      <c r="H52">
        <f t="shared" si="44"/>
        <v>1.4661696453342359</v>
      </c>
      <c r="I52">
        <f t="shared" si="45"/>
        <v>400.03180645161302</v>
      </c>
      <c r="J52">
        <f t="shared" si="46"/>
        <v>361.90901946145323</v>
      </c>
      <c r="K52">
        <f t="shared" si="47"/>
        <v>34.772471634307948</v>
      </c>
      <c r="L52">
        <f t="shared" si="48"/>
        <v>38.435335663529216</v>
      </c>
      <c r="M52">
        <f t="shared" si="49"/>
        <v>0.10059174967815906</v>
      </c>
      <c r="N52">
        <f t="shared" si="50"/>
        <v>3.3711980706935996</v>
      </c>
      <c r="O52">
        <f t="shared" si="51"/>
        <v>9.8953544980755745E-2</v>
      </c>
      <c r="P52">
        <f t="shared" si="52"/>
        <v>6.1990929449740356E-2</v>
      </c>
      <c r="Q52">
        <f t="shared" si="53"/>
        <v>16.523600308481566</v>
      </c>
      <c r="R52">
        <f t="shared" si="54"/>
        <v>28.020559528981646</v>
      </c>
      <c r="S52">
        <f t="shared" si="55"/>
        <v>27.977048387096801</v>
      </c>
      <c r="T52">
        <f t="shared" si="56"/>
        <v>3.7897651458445045</v>
      </c>
      <c r="U52">
        <f t="shared" si="57"/>
        <v>40.177331025327042</v>
      </c>
      <c r="V52">
        <f t="shared" si="58"/>
        <v>1.5670982094262709</v>
      </c>
      <c r="W52">
        <f t="shared" si="59"/>
        <v>3.9004537370548609</v>
      </c>
      <c r="X52">
        <f t="shared" si="60"/>
        <v>2.2226669364182339</v>
      </c>
      <c r="Y52">
        <f t="shared" si="61"/>
        <v>-103.84531695763089</v>
      </c>
      <c r="Z52">
        <f t="shared" si="62"/>
        <v>89.903128940961906</v>
      </c>
      <c r="AA52">
        <f t="shared" si="63"/>
        <v>5.8260255399600496</v>
      </c>
      <c r="AB52">
        <f t="shared" si="64"/>
        <v>8.4074378317726399</v>
      </c>
      <c r="AC52">
        <v>-3.9768600278869901E-2</v>
      </c>
      <c r="AD52">
        <v>4.4643737733762498E-2</v>
      </c>
      <c r="AE52">
        <v>3.36068617691924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50463.217936075096</v>
      </c>
      <c r="AK52" t="s">
        <v>251</v>
      </c>
      <c r="AL52">
        <v>2.3074346153846199</v>
      </c>
      <c r="AM52">
        <v>1.5855999999999999</v>
      </c>
      <c r="AN52">
        <f t="shared" si="68"/>
        <v>-0.72183461538462002</v>
      </c>
      <c r="AO52">
        <f t="shared" si="69"/>
        <v>-0.45524382907708127</v>
      </c>
      <c r="AP52">
        <v>-0.47008060321599399</v>
      </c>
      <c r="AQ52" t="s">
        <v>362</v>
      </c>
      <c r="AR52">
        <v>2.2615730769230802</v>
      </c>
      <c r="AS52">
        <v>1.3540000000000001</v>
      </c>
      <c r="AT52">
        <f t="shared" si="70"/>
        <v>-0.67029030791955679</v>
      </c>
      <c r="AU52">
        <v>0.5</v>
      </c>
      <c r="AV52">
        <f t="shared" si="71"/>
        <v>84.301577541149427</v>
      </c>
      <c r="AW52">
        <f t="shared" si="72"/>
        <v>1.4661696453342359</v>
      </c>
      <c r="AX52">
        <f t="shared" si="73"/>
        <v>-28.253265184080721</v>
      </c>
      <c r="AY52">
        <f t="shared" si="74"/>
        <v>1</v>
      </c>
      <c r="AZ52">
        <f t="shared" si="75"/>
        <v>2.2968137786094266E-2</v>
      </c>
      <c r="BA52">
        <f t="shared" si="76"/>
        <v>0.17104874446085658</v>
      </c>
      <c r="BB52" t="s">
        <v>253</v>
      </c>
      <c r="BC52">
        <v>0</v>
      </c>
      <c r="BD52">
        <f t="shared" si="77"/>
        <v>1.3540000000000001</v>
      </c>
      <c r="BE52">
        <f t="shared" si="78"/>
        <v>-0.6702903079195569</v>
      </c>
      <c r="BF52">
        <f t="shared" si="79"/>
        <v>0.1460645812310796</v>
      </c>
      <c r="BG52">
        <f t="shared" si="80"/>
        <v>0.95189860141270521</v>
      </c>
      <c r="BH52">
        <f t="shared" si="81"/>
        <v>-0.32084911843219766</v>
      </c>
      <c r="BI52">
        <f t="shared" si="82"/>
        <v>100.00152580645199</v>
      </c>
      <c r="BJ52">
        <f t="shared" si="83"/>
        <v>84.301577541149427</v>
      </c>
      <c r="BK52">
        <f t="shared" si="84"/>
        <v>0.84300291281866002</v>
      </c>
      <c r="BL52">
        <f t="shared" si="85"/>
        <v>0.19600582563732022</v>
      </c>
      <c r="BM52">
        <v>0.78651427542566699</v>
      </c>
      <c r="BN52">
        <v>0.5</v>
      </c>
      <c r="BO52" t="s">
        <v>254</v>
      </c>
      <c r="BP52">
        <v>1685095678.4000001</v>
      </c>
      <c r="BQ52">
        <v>400.03180645161302</v>
      </c>
      <c r="BR52">
        <v>400.41061290322602</v>
      </c>
      <c r="BS52">
        <v>16.3102290322581</v>
      </c>
      <c r="BT52">
        <v>15.9458612903226</v>
      </c>
      <c r="BU52">
        <v>500.00364516129002</v>
      </c>
      <c r="BV52">
        <v>95.880716129032294</v>
      </c>
      <c r="BW52">
        <v>0.19998306451612899</v>
      </c>
      <c r="BX52">
        <v>28.471706451612899</v>
      </c>
      <c r="BY52">
        <v>27.977048387096801</v>
      </c>
      <c r="BZ52">
        <v>999.9</v>
      </c>
      <c r="CA52">
        <v>10002.419354838699</v>
      </c>
      <c r="CB52">
        <v>0</v>
      </c>
      <c r="CC52">
        <v>75.506500000000003</v>
      </c>
      <c r="CD52">
        <v>100.00152580645199</v>
      </c>
      <c r="CE52">
        <v>0.89993100000000004</v>
      </c>
      <c r="CF52">
        <v>0.10006900000000001</v>
      </c>
      <c r="CG52">
        <v>0</v>
      </c>
      <c r="CH52">
        <v>2.27208709677419</v>
      </c>
      <c r="CI52">
        <v>0</v>
      </c>
      <c r="CJ52">
        <v>34.648154838709701</v>
      </c>
      <c r="CK52">
        <v>795.46722580645201</v>
      </c>
      <c r="CL52">
        <v>36.677</v>
      </c>
      <c r="CM52">
        <v>41.027999999999999</v>
      </c>
      <c r="CN52">
        <v>38.727645161290297</v>
      </c>
      <c r="CO52">
        <v>39.75</v>
      </c>
      <c r="CP52">
        <v>37.411000000000001</v>
      </c>
      <c r="CQ52">
        <v>89.992903225806401</v>
      </c>
      <c r="CR52">
        <v>10.01</v>
      </c>
      <c r="CS52">
        <v>0</v>
      </c>
      <c r="CT52">
        <v>59.299999952316298</v>
      </c>
      <c r="CU52">
        <v>2.2615730769230802</v>
      </c>
      <c r="CV52">
        <v>0.48472821476411199</v>
      </c>
      <c r="CW52">
        <v>0.53818801988383203</v>
      </c>
      <c r="CX52">
        <v>34.686246153846199</v>
      </c>
      <c r="CY52">
        <v>15</v>
      </c>
      <c r="CZ52">
        <v>1685093501.7</v>
      </c>
      <c r="DA52" t="s">
        <v>255</v>
      </c>
      <c r="DB52">
        <v>2</v>
      </c>
      <c r="DC52">
        <v>-3.7629999999999999</v>
      </c>
      <c r="DD52">
        <v>0.35799999999999998</v>
      </c>
      <c r="DE52">
        <v>402</v>
      </c>
      <c r="DF52">
        <v>15</v>
      </c>
      <c r="DG52">
        <v>1.46</v>
      </c>
      <c r="DH52">
        <v>0.33</v>
      </c>
      <c r="DI52">
        <v>-0.389965326923077</v>
      </c>
      <c r="DJ52">
        <v>6.7659873644659793E-2</v>
      </c>
      <c r="DK52">
        <v>9.84158529109085E-2</v>
      </c>
      <c r="DL52">
        <v>1</v>
      </c>
      <c r="DM52">
        <v>2.2604186046511598</v>
      </c>
      <c r="DN52">
        <v>0.18809255941780101</v>
      </c>
      <c r="DO52">
        <v>0.18993616217134299</v>
      </c>
      <c r="DP52">
        <v>1</v>
      </c>
      <c r="DQ52">
        <v>0.36517611538461497</v>
      </c>
      <c r="DR52">
        <v>-8.5390045248863195E-3</v>
      </c>
      <c r="DS52">
        <v>2.9463744843571801E-3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-3.7629999999999999</v>
      </c>
      <c r="EA52">
        <v>0.35799999999999998</v>
      </c>
      <c r="EB52">
        <v>2</v>
      </c>
      <c r="EC52">
        <v>515.10799999999995</v>
      </c>
      <c r="ED52">
        <v>422.77199999999999</v>
      </c>
      <c r="EE52">
        <v>28.284700000000001</v>
      </c>
      <c r="EF52">
        <v>30.0793</v>
      </c>
      <c r="EG52">
        <v>30.0001</v>
      </c>
      <c r="EH52">
        <v>30.240400000000001</v>
      </c>
      <c r="EI52">
        <v>30.273199999999999</v>
      </c>
      <c r="EJ52">
        <v>19.942599999999999</v>
      </c>
      <c r="EK52">
        <v>26.356000000000002</v>
      </c>
      <c r="EL52">
        <v>0</v>
      </c>
      <c r="EM52">
        <v>28.3004</v>
      </c>
      <c r="EN52">
        <v>400.43799999999999</v>
      </c>
      <c r="EO52">
        <v>15.9435</v>
      </c>
      <c r="EP52">
        <v>100.441</v>
      </c>
      <c r="EQ52">
        <v>90.232299999999995</v>
      </c>
    </row>
    <row r="53" spans="1:147" x14ac:dyDescent="0.3">
      <c r="A53">
        <v>37</v>
      </c>
      <c r="B53">
        <v>1685095746.4000001</v>
      </c>
      <c r="C53">
        <v>2160.2000000476801</v>
      </c>
      <c r="D53" t="s">
        <v>363</v>
      </c>
      <c r="E53" t="s">
        <v>364</v>
      </c>
      <c r="F53">
        <v>1685095738.4000001</v>
      </c>
      <c r="G53">
        <f t="shared" si="43"/>
        <v>2.3102322588256135E-3</v>
      </c>
      <c r="H53">
        <f t="shared" si="44"/>
        <v>1.5221387681963199</v>
      </c>
      <c r="I53">
        <f t="shared" si="45"/>
        <v>400.01619354838698</v>
      </c>
      <c r="J53">
        <f t="shared" si="46"/>
        <v>360.50314193070938</v>
      </c>
      <c r="K53">
        <f t="shared" si="47"/>
        <v>34.636108023466299</v>
      </c>
      <c r="L53">
        <f t="shared" si="48"/>
        <v>38.432408707108415</v>
      </c>
      <c r="M53">
        <f t="shared" si="49"/>
        <v>9.8560549825420757E-2</v>
      </c>
      <c r="N53">
        <f t="shared" si="50"/>
        <v>3.3670721592315846</v>
      </c>
      <c r="O53">
        <f t="shared" si="51"/>
        <v>9.698538367897952E-2</v>
      </c>
      <c r="P53">
        <f t="shared" si="52"/>
        <v>6.0755290240972593E-2</v>
      </c>
      <c r="Q53">
        <f t="shared" si="53"/>
        <v>16.522956708736768</v>
      </c>
      <c r="R53">
        <f t="shared" si="54"/>
        <v>28.026030554081455</v>
      </c>
      <c r="S53">
        <f t="shared" si="55"/>
        <v>27.981951612903199</v>
      </c>
      <c r="T53">
        <f t="shared" si="56"/>
        <v>3.7908487369878938</v>
      </c>
      <c r="U53">
        <f t="shared" si="57"/>
        <v>40.160254540404615</v>
      </c>
      <c r="V53">
        <f t="shared" si="58"/>
        <v>1.5660532257138087</v>
      </c>
      <c r="W53">
        <f t="shared" si="59"/>
        <v>3.8995102088763569</v>
      </c>
      <c r="X53">
        <f t="shared" si="60"/>
        <v>2.2247955112740851</v>
      </c>
      <c r="Y53">
        <f t="shared" si="61"/>
        <v>-101.88124261420955</v>
      </c>
      <c r="Z53">
        <f t="shared" si="62"/>
        <v>88.147071867779417</v>
      </c>
      <c r="AA53">
        <f t="shared" si="63"/>
        <v>5.7192476212978596</v>
      </c>
      <c r="AB53">
        <f t="shared" si="64"/>
        <v>8.5080335836044867</v>
      </c>
      <c r="AC53">
        <v>-3.9707453500930398E-2</v>
      </c>
      <c r="AD53">
        <v>4.4575095118773403E-2</v>
      </c>
      <c r="AE53">
        <v>3.3565764281692601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50389.405076052222</v>
      </c>
      <c r="AK53" t="s">
        <v>251</v>
      </c>
      <c r="AL53">
        <v>2.3074346153846199</v>
      </c>
      <c r="AM53">
        <v>1.5855999999999999</v>
      </c>
      <c r="AN53">
        <f t="shared" si="68"/>
        <v>-0.72183461538462002</v>
      </c>
      <c r="AO53">
        <f t="shared" si="69"/>
        <v>-0.45524382907708127</v>
      </c>
      <c r="AP53">
        <v>-0.47008060321599399</v>
      </c>
      <c r="AQ53" t="s">
        <v>365</v>
      </c>
      <c r="AR53">
        <v>2.2375423076923102</v>
      </c>
      <c r="AS53">
        <v>1.5964</v>
      </c>
      <c r="AT53">
        <f t="shared" si="70"/>
        <v>-0.40161758186689434</v>
      </c>
      <c r="AU53">
        <v>0.5</v>
      </c>
      <c r="AV53">
        <f t="shared" si="71"/>
        <v>84.298243973760165</v>
      </c>
      <c r="AW53">
        <f t="shared" si="72"/>
        <v>1.5221387681963199</v>
      </c>
      <c r="AX53">
        <f t="shared" si="73"/>
        <v>-16.927828450183526</v>
      </c>
      <c r="AY53">
        <f t="shared" si="74"/>
        <v>1</v>
      </c>
      <c r="AZ53">
        <f t="shared" si="75"/>
        <v>2.3632987800225581E-2</v>
      </c>
      <c r="BA53">
        <f t="shared" si="76"/>
        <v>-6.7652217489351935E-3</v>
      </c>
      <c r="BB53" t="s">
        <v>253</v>
      </c>
      <c r="BC53">
        <v>0</v>
      </c>
      <c r="BD53">
        <f t="shared" si="77"/>
        <v>1.5964</v>
      </c>
      <c r="BE53">
        <f t="shared" si="78"/>
        <v>-0.40161758186689434</v>
      </c>
      <c r="BF53">
        <f t="shared" si="79"/>
        <v>-6.811301715439041E-3</v>
      </c>
      <c r="BG53">
        <f t="shared" si="80"/>
        <v>0.90170336833108633</v>
      </c>
      <c r="BH53">
        <f t="shared" si="81"/>
        <v>1.4961875989066424E-2</v>
      </c>
      <c r="BI53">
        <f t="shared" si="82"/>
        <v>99.997564516129003</v>
      </c>
      <c r="BJ53">
        <f t="shared" si="83"/>
        <v>84.298243973760165</v>
      </c>
      <c r="BK53">
        <f t="shared" si="84"/>
        <v>0.8430029709389909</v>
      </c>
      <c r="BL53">
        <f t="shared" si="85"/>
        <v>0.19600594187798184</v>
      </c>
      <c r="BM53">
        <v>0.78651427542566699</v>
      </c>
      <c r="BN53">
        <v>0.5</v>
      </c>
      <c r="BO53" t="s">
        <v>254</v>
      </c>
      <c r="BP53">
        <v>1685095738.4000001</v>
      </c>
      <c r="BQ53">
        <v>400.01619354838698</v>
      </c>
      <c r="BR53">
        <v>400.40100000000001</v>
      </c>
      <c r="BS53">
        <v>16.299958064516101</v>
      </c>
      <c r="BT53">
        <v>15.942474193548399</v>
      </c>
      <c r="BU53">
        <v>499.99825806451599</v>
      </c>
      <c r="BV53">
        <v>95.877074193548395</v>
      </c>
      <c r="BW53">
        <v>0.20005800000000001</v>
      </c>
      <c r="BX53">
        <v>28.467541935483901</v>
      </c>
      <c r="BY53">
        <v>27.981951612903199</v>
      </c>
      <c r="BZ53">
        <v>999.9</v>
      </c>
      <c r="CA53">
        <v>9987.4193548387102</v>
      </c>
      <c r="CB53">
        <v>0</v>
      </c>
      <c r="CC53">
        <v>75.506500000000003</v>
      </c>
      <c r="CD53">
        <v>99.997564516129003</v>
      </c>
      <c r="CE53">
        <v>0.89993100000000004</v>
      </c>
      <c r="CF53">
        <v>0.10006900000000001</v>
      </c>
      <c r="CG53">
        <v>0</v>
      </c>
      <c r="CH53">
        <v>2.23910322580645</v>
      </c>
      <c r="CI53">
        <v>0</v>
      </c>
      <c r="CJ53">
        <v>34.344158064516101</v>
      </c>
      <c r="CK53">
        <v>795.43580645161296</v>
      </c>
      <c r="CL53">
        <v>36.620935483871001</v>
      </c>
      <c r="CM53">
        <v>40.971548387096803</v>
      </c>
      <c r="CN53">
        <v>38.679000000000002</v>
      </c>
      <c r="CO53">
        <v>39.6991935483871</v>
      </c>
      <c r="CP53">
        <v>37.370935483871001</v>
      </c>
      <c r="CQ53">
        <v>89.990967741935407</v>
      </c>
      <c r="CR53">
        <v>10.01</v>
      </c>
      <c r="CS53">
        <v>0</v>
      </c>
      <c r="CT53">
        <v>59.199999809265101</v>
      </c>
      <c r="CU53">
        <v>2.2375423076923102</v>
      </c>
      <c r="CV53">
        <v>-0.35433502534234301</v>
      </c>
      <c r="CW53">
        <v>1.0529333273513499</v>
      </c>
      <c r="CX53">
        <v>34.354680769230796</v>
      </c>
      <c r="CY53">
        <v>15</v>
      </c>
      <c r="CZ53">
        <v>1685093501.7</v>
      </c>
      <c r="DA53" t="s">
        <v>255</v>
      </c>
      <c r="DB53">
        <v>2</v>
      </c>
      <c r="DC53">
        <v>-3.7629999999999999</v>
      </c>
      <c r="DD53">
        <v>0.35799999999999998</v>
      </c>
      <c r="DE53">
        <v>402</v>
      </c>
      <c r="DF53">
        <v>15</v>
      </c>
      <c r="DG53">
        <v>1.46</v>
      </c>
      <c r="DH53">
        <v>0.33</v>
      </c>
      <c r="DI53">
        <v>-0.40089765961538498</v>
      </c>
      <c r="DJ53">
        <v>0.119570767694009</v>
      </c>
      <c r="DK53">
        <v>9.7032642386909507E-2</v>
      </c>
      <c r="DL53">
        <v>1</v>
      </c>
      <c r="DM53">
        <v>2.2324465116279102</v>
      </c>
      <c r="DN53">
        <v>-0.12391490898782</v>
      </c>
      <c r="DO53">
        <v>0.207390132694384</v>
      </c>
      <c r="DP53">
        <v>1</v>
      </c>
      <c r="DQ53">
        <v>0.358470192307692</v>
      </c>
      <c r="DR53">
        <v>-8.4561017672667507E-3</v>
      </c>
      <c r="DS53">
        <v>2.6557948979431399E-3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-3.7629999999999999</v>
      </c>
      <c r="EA53">
        <v>0.35799999999999998</v>
      </c>
      <c r="EB53">
        <v>2</v>
      </c>
      <c r="EC53">
        <v>515.80600000000004</v>
      </c>
      <c r="ED53">
        <v>422.32799999999997</v>
      </c>
      <c r="EE53">
        <v>28.295200000000001</v>
      </c>
      <c r="EF53">
        <v>30.087199999999999</v>
      </c>
      <c r="EG53">
        <v>30.000299999999999</v>
      </c>
      <c r="EH53">
        <v>30.248100000000001</v>
      </c>
      <c r="EI53">
        <v>30.280999999999999</v>
      </c>
      <c r="EJ53">
        <v>19.939699999999998</v>
      </c>
      <c r="EK53">
        <v>26.356000000000002</v>
      </c>
      <c r="EL53">
        <v>0</v>
      </c>
      <c r="EM53">
        <v>28.292100000000001</v>
      </c>
      <c r="EN53">
        <v>400.31200000000001</v>
      </c>
      <c r="EO53">
        <v>15.916399999999999</v>
      </c>
      <c r="EP53">
        <v>100.441</v>
      </c>
      <c r="EQ53">
        <v>90.233099999999993</v>
      </c>
    </row>
    <row r="54" spans="1:147" x14ac:dyDescent="0.3">
      <c r="A54">
        <v>38</v>
      </c>
      <c r="B54">
        <v>1685095806.4000001</v>
      </c>
      <c r="C54">
        <v>2220.2000000476801</v>
      </c>
      <c r="D54" t="s">
        <v>366</v>
      </c>
      <c r="E54" t="s">
        <v>367</v>
      </c>
      <c r="F54">
        <v>1685095798.40323</v>
      </c>
      <c r="G54">
        <f t="shared" si="43"/>
        <v>2.2754331926710179E-3</v>
      </c>
      <c r="H54">
        <f t="shared" si="44"/>
        <v>1.6838269331912616</v>
      </c>
      <c r="I54">
        <f t="shared" si="45"/>
        <v>399.99203225806502</v>
      </c>
      <c r="J54">
        <f t="shared" si="46"/>
        <v>357.36356722446101</v>
      </c>
      <c r="K54">
        <f t="shared" si="47"/>
        <v>34.333131452288988</v>
      </c>
      <c r="L54">
        <f t="shared" si="48"/>
        <v>38.428592847459015</v>
      </c>
      <c r="M54">
        <f t="shared" si="49"/>
        <v>9.684538090572814E-2</v>
      </c>
      <c r="N54">
        <f t="shared" si="50"/>
        <v>3.3711218704507164</v>
      </c>
      <c r="O54">
        <f t="shared" si="51"/>
        <v>9.5325900826687668E-2</v>
      </c>
      <c r="P54">
        <f t="shared" si="52"/>
        <v>5.971322134267687E-2</v>
      </c>
      <c r="Q54">
        <f t="shared" si="53"/>
        <v>16.522996066631315</v>
      </c>
      <c r="R54">
        <f t="shared" si="54"/>
        <v>28.039571924062059</v>
      </c>
      <c r="S54">
        <f t="shared" si="55"/>
        <v>27.9983838709677</v>
      </c>
      <c r="T54">
        <f t="shared" si="56"/>
        <v>3.7944821642689774</v>
      </c>
      <c r="U54">
        <f t="shared" si="57"/>
        <v>40.125783202950124</v>
      </c>
      <c r="V54">
        <f t="shared" si="58"/>
        <v>1.5651738399369148</v>
      </c>
      <c r="W54">
        <f t="shared" si="59"/>
        <v>3.9006686349784201</v>
      </c>
      <c r="X54">
        <f t="shared" si="60"/>
        <v>2.2293083243320626</v>
      </c>
      <c r="Y54">
        <f t="shared" si="61"/>
        <v>-100.3466037967919</v>
      </c>
      <c r="Z54">
        <f t="shared" si="62"/>
        <v>86.195865900838854</v>
      </c>
      <c r="AA54">
        <f t="shared" si="63"/>
        <v>5.5865282365111888</v>
      </c>
      <c r="AB54">
        <f t="shared" si="64"/>
        <v>7.9587864071894643</v>
      </c>
      <c r="AC54">
        <v>-3.9767470698499799E-2</v>
      </c>
      <c r="AD54">
        <v>4.4642469680840402E-2</v>
      </c>
      <c r="AE54">
        <v>3.3606102752543499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50461.525914245991</v>
      </c>
      <c r="AK54" t="s">
        <v>251</v>
      </c>
      <c r="AL54">
        <v>2.3074346153846199</v>
      </c>
      <c r="AM54">
        <v>1.5855999999999999</v>
      </c>
      <c r="AN54">
        <f t="shared" si="68"/>
        <v>-0.72183461538462002</v>
      </c>
      <c r="AO54">
        <f t="shared" si="69"/>
        <v>-0.45524382907708127</v>
      </c>
      <c r="AP54">
        <v>-0.47008060321599399</v>
      </c>
      <c r="AQ54" t="s">
        <v>368</v>
      </c>
      <c r="AR54">
        <v>2.2520038461538499</v>
      </c>
      <c r="AS54">
        <v>1.3488</v>
      </c>
      <c r="AT54">
        <f t="shared" si="70"/>
        <v>-0.66963511725522684</v>
      </c>
      <c r="AU54">
        <v>0.5</v>
      </c>
      <c r="AV54">
        <f t="shared" si="71"/>
        <v>84.298428108527844</v>
      </c>
      <c r="AW54">
        <f t="shared" si="72"/>
        <v>1.6838269331912616</v>
      </c>
      <c r="AX54">
        <f t="shared" si="73"/>
        <v>-28.224593895442677</v>
      </c>
      <c r="AY54">
        <f t="shared" si="74"/>
        <v>1</v>
      </c>
      <c r="AZ54">
        <f t="shared" si="75"/>
        <v>2.5550981017513907E-2</v>
      </c>
      <c r="BA54">
        <f t="shared" si="76"/>
        <v>0.17556346381969151</v>
      </c>
      <c r="BB54" t="s">
        <v>253</v>
      </c>
      <c r="BC54">
        <v>0</v>
      </c>
      <c r="BD54">
        <f t="shared" si="77"/>
        <v>1.3488</v>
      </c>
      <c r="BE54">
        <f t="shared" si="78"/>
        <v>-0.66963511725522673</v>
      </c>
      <c r="BF54">
        <f t="shared" si="79"/>
        <v>0.14934409687184658</v>
      </c>
      <c r="BG54">
        <f t="shared" si="80"/>
        <v>0.94217737567453652</v>
      </c>
      <c r="BH54">
        <f t="shared" si="81"/>
        <v>-0.32805298464915561</v>
      </c>
      <c r="BI54">
        <f t="shared" si="82"/>
        <v>99.997780645161299</v>
      </c>
      <c r="BJ54">
        <f t="shared" si="83"/>
        <v>84.298428108527844</v>
      </c>
      <c r="BK54">
        <f t="shared" si="84"/>
        <v>0.84300299031293435</v>
      </c>
      <c r="BL54">
        <f t="shared" si="85"/>
        <v>0.19600598062586894</v>
      </c>
      <c r="BM54">
        <v>0.78651427542566699</v>
      </c>
      <c r="BN54">
        <v>0.5</v>
      </c>
      <c r="BO54" t="s">
        <v>254</v>
      </c>
      <c r="BP54">
        <v>1685095798.40323</v>
      </c>
      <c r="BQ54">
        <v>399.99203225806502</v>
      </c>
      <c r="BR54">
        <v>400.40006451612902</v>
      </c>
      <c r="BS54">
        <v>16.291438709677401</v>
      </c>
      <c r="BT54">
        <v>15.9393451612903</v>
      </c>
      <c r="BU54">
        <v>500.01045161290301</v>
      </c>
      <c r="BV54">
        <v>95.873354838709702</v>
      </c>
      <c r="BW54">
        <v>0.200041</v>
      </c>
      <c r="BX54">
        <v>28.472654838709701</v>
      </c>
      <c r="BY54">
        <v>27.9983838709677</v>
      </c>
      <c r="BZ54">
        <v>999.9</v>
      </c>
      <c r="CA54">
        <v>10002.9032258065</v>
      </c>
      <c r="CB54">
        <v>0</v>
      </c>
      <c r="CC54">
        <v>75.506500000000003</v>
      </c>
      <c r="CD54">
        <v>99.997780645161299</v>
      </c>
      <c r="CE54">
        <v>0.89993100000000004</v>
      </c>
      <c r="CF54">
        <v>0.10006900000000001</v>
      </c>
      <c r="CG54">
        <v>0</v>
      </c>
      <c r="CH54">
        <v>2.23591612903226</v>
      </c>
      <c r="CI54">
        <v>0</v>
      </c>
      <c r="CJ54">
        <v>34.049225806451602</v>
      </c>
      <c r="CK54">
        <v>795.43777419354797</v>
      </c>
      <c r="CL54">
        <v>36.561999999999998</v>
      </c>
      <c r="CM54">
        <v>40.936999999999998</v>
      </c>
      <c r="CN54">
        <v>38.625</v>
      </c>
      <c r="CO54">
        <v>39.686999999999998</v>
      </c>
      <c r="CP54">
        <v>37.311999999999998</v>
      </c>
      <c r="CQ54">
        <v>89.990322580645099</v>
      </c>
      <c r="CR54">
        <v>10.01</v>
      </c>
      <c r="CS54">
        <v>0</v>
      </c>
      <c r="CT54">
        <v>59.599999904632597</v>
      </c>
      <c r="CU54">
        <v>2.2520038461538499</v>
      </c>
      <c r="CV54">
        <v>0.106800000400444</v>
      </c>
      <c r="CW54">
        <v>-0.37971622702429603</v>
      </c>
      <c r="CX54">
        <v>34.029688461538498</v>
      </c>
      <c r="CY54">
        <v>15</v>
      </c>
      <c r="CZ54">
        <v>1685093501.7</v>
      </c>
      <c r="DA54" t="s">
        <v>255</v>
      </c>
      <c r="DB54">
        <v>2</v>
      </c>
      <c r="DC54">
        <v>-3.7629999999999999</v>
      </c>
      <c r="DD54">
        <v>0.35799999999999998</v>
      </c>
      <c r="DE54">
        <v>402</v>
      </c>
      <c r="DF54">
        <v>15</v>
      </c>
      <c r="DG54">
        <v>1.46</v>
      </c>
      <c r="DH54">
        <v>0.33</v>
      </c>
      <c r="DI54">
        <v>-0.39658411538461502</v>
      </c>
      <c r="DJ54">
        <v>-9.7483157544508703E-2</v>
      </c>
      <c r="DK54">
        <v>7.1125886370752206E-2</v>
      </c>
      <c r="DL54">
        <v>1</v>
      </c>
      <c r="DM54">
        <v>2.2459395348837199</v>
      </c>
      <c r="DN54">
        <v>-0.21732872012842</v>
      </c>
      <c r="DO54">
        <v>0.17831111058462701</v>
      </c>
      <c r="DP54">
        <v>1</v>
      </c>
      <c r="DQ54">
        <v>0.3529815</v>
      </c>
      <c r="DR54">
        <v>-6.40158061895231E-3</v>
      </c>
      <c r="DS54">
        <v>2.4787527066589799E-3</v>
      </c>
      <c r="DT54">
        <v>1</v>
      </c>
      <c r="DU54">
        <v>3</v>
      </c>
      <c r="DV54">
        <v>3</v>
      </c>
      <c r="DW54" t="s">
        <v>256</v>
      </c>
      <c r="DX54">
        <v>100</v>
      </c>
      <c r="DY54">
        <v>100</v>
      </c>
      <c r="DZ54">
        <v>-3.7629999999999999</v>
      </c>
      <c r="EA54">
        <v>0.35799999999999998</v>
      </c>
      <c r="EB54">
        <v>2</v>
      </c>
      <c r="EC54">
        <v>515.48800000000006</v>
      </c>
      <c r="ED54">
        <v>422.63499999999999</v>
      </c>
      <c r="EE54">
        <v>28.2684</v>
      </c>
      <c r="EF54">
        <v>30.0929</v>
      </c>
      <c r="EG54">
        <v>30.0002</v>
      </c>
      <c r="EH54">
        <v>30.256</v>
      </c>
      <c r="EI54">
        <v>30.288799999999998</v>
      </c>
      <c r="EJ54">
        <v>19.938700000000001</v>
      </c>
      <c r="EK54">
        <v>26.356000000000002</v>
      </c>
      <c r="EL54">
        <v>0</v>
      </c>
      <c r="EM54">
        <v>28.2684</v>
      </c>
      <c r="EN54">
        <v>400.34899999999999</v>
      </c>
      <c r="EO54">
        <v>15.902100000000001</v>
      </c>
      <c r="EP54">
        <v>100.441</v>
      </c>
      <c r="EQ54">
        <v>90.233000000000004</v>
      </c>
    </row>
    <row r="55" spans="1:147" x14ac:dyDescent="0.3">
      <c r="A55">
        <v>39</v>
      </c>
      <c r="B55">
        <v>1685095866.4000001</v>
      </c>
      <c r="C55">
        <v>2280.2000000476801</v>
      </c>
      <c r="D55" t="s">
        <v>369</v>
      </c>
      <c r="E55" t="s">
        <v>370</v>
      </c>
      <c r="F55">
        <v>1685095858.40323</v>
      </c>
      <c r="G55">
        <f t="shared" si="43"/>
        <v>2.2615953345046236E-3</v>
      </c>
      <c r="H55">
        <f t="shared" si="44"/>
        <v>1.7725926476899894</v>
      </c>
      <c r="I55">
        <f t="shared" si="45"/>
        <v>399.986548387097</v>
      </c>
      <c r="J55">
        <f t="shared" si="46"/>
        <v>355.78727264692697</v>
      </c>
      <c r="K55">
        <f t="shared" si="47"/>
        <v>34.182732432603849</v>
      </c>
      <c r="L55">
        <f t="shared" si="48"/>
        <v>38.429236263673815</v>
      </c>
      <c r="M55">
        <f t="shared" si="49"/>
        <v>9.6398384037806206E-2</v>
      </c>
      <c r="N55">
        <f t="shared" si="50"/>
        <v>3.3670494369396939</v>
      </c>
      <c r="O55">
        <f t="shared" si="51"/>
        <v>9.4890990252330748E-2</v>
      </c>
      <c r="P55">
        <f t="shared" si="52"/>
        <v>5.9440338727041853E-2</v>
      </c>
      <c r="Q55">
        <f t="shared" si="53"/>
        <v>16.523172354401883</v>
      </c>
      <c r="R55">
        <f t="shared" si="54"/>
        <v>28.031757348625909</v>
      </c>
      <c r="S55">
        <f t="shared" si="55"/>
        <v>27.9795193548387</v>
      </c>
      <c r="T55">
        <f t="shared" si="56"/>
        <v>3.7903111849677202</v>
      </c>
      <c r="U55">
        <f t="shared" si="57"/>
        <v>40.127149155446254</v>
      </c>
      <c r="V55">
        <f t="shared" si="58"/>
        <v>1.5642746883545511</v>
      </c>
      <c r="W55">
        <f t="shared" si="59"/>
        <v>3.8982950976527069</v>
      </c>
      <c r="X55">
        <f t="shared" si="60"/>
        <v>2.2260364966131689</v>
      </c>
      <c r="Y55">
        <f t="shared" si="61"/>
        <v>-99.736354251653893</v>
      </c>
      <c r="Z55">
        <f t="shared" si="62"/>
        <v>87.614200721955868</v>
      </c>
      <c r="AA55">
        <f t="shared" si="63"/>
        <v>5.6844909458241153</v>
      </c>
      <c r="AB55">
        <f t="shared" si="64"/>
        <v>10.085509770527977</v>
      </c>
      <c r="AC55">
        <v>-3.9707116837371298E-2</v>
      </c>
      <c r="AD55">
        <v>4.4574717184434898E-2</v>
      </c>
      <c r="AE55">
        <v>3.3565537948664601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50389.874515819662</v>
      </c>
      <c r="AK55" t="s">
        <v>251</v>
      </c>
      <c r="AL55">
        <v>2.3074346153846199</v>
      </c>
      <c r="AM55">
        <v>1.5855999999999999</v>
      </c>
      <c r="AN55">
        <f t="shared" si="68"/>
        <v>-0.72183461538462002</v>
      </c>
      <c r="AO55">
        <f t="shared" si="69"/>
        <v>-0.45524382907708127</v>
      </c>
      <c r="AP55">
        <v>-0.47008060321599399</v>
      </c>
      <c r="AQ55" t="s">
        <v>371</v>
      </c>
      <c r="AR55">
        <v>2.2871230769230801</v>
      </c>
      <c r="AS55">
        <v>1.6708000000000001</v>
      </c>
      <c r="AT55">
        <f t="shared" si="70"/>
        <v>-0.36887902616894896</v>
      </c>
      <c r="AU55">
        <v>0.5</v>
      </c>
      <c r="AV55">
        <f t="shared" si="71"/>
        <v>84.299352505767544</v>
      </c>
      <c r="AW55">
        <f t="shared" si="72"/>
        <v>1.7725926476899894</v>
      </c>
      <c r="AX55">
        <f t="shared" si="73"/>
        <v>-15.548131529500239</v>
      </c>
      <c r="AY55">
        <f t="shared" si="74"/>
        <v>1</v>
      </c>
      <c r="AZ55">
        <f t="shared" si="75"/>
        <v>2.6603682996883583E-2</v>
      </c>
      <c r="BA55">
        <f t="shared" si="76"/>
        <v>-5.0993536030644097E-2</v>
      </c>
      <c r="BB55" t="s">
        <v>253</v>
      </c>
      <c r="BC55">
        <v>0</v>
      </c>
      <c r="BD55">
        <f t="shared" si="77"/>
        <v>1.6708000000000001</v>
      </c>
      <c r="BE55">
        <f t="shared" si="78"/>
        <v>-0.36887902616894902</v>
      </c>
      <c r="BF55">
        <f t="shared" si="79"/>
        <v>-5.373360242179627E-2</v>
      </c>
      <c r="BG55">
        <f t="shared" si="80"/>
        <v>0.96809545385893192</v>
      </c>
      <c r="BH55">
        <f t="shared" si="81"/>
        <v>0.11803257724707823</v>
      </c>
      <c r="BI55">
        <f t="shared" si="82"/>
        <v>99.998880645161293</v>
      </c>
      <c r="BJ55">
        <f t="shared" si="83"/>
        <v>84.299352505767544</v>
      </c>
      <c r="BK55">
        <f t="shared" si="84"/>
        <v>0.84300296125211271</v>
      </c>
      <c r="BL55">
        <f t="shared" si="85"/>
        <v>0.19600592250422574</v>
      </c>
      <c r="BM55">
        <v>0.78651427542566699</v>
      </c>
      <c r="BN55">
        <v>0.5</v>
      </c>
      <c r="BO55" t="s">
        <v>254</v>
      </c>
      <c r="BP55">
        <v>1685095858.40323</v>
      </c>
      <c r="BQ55">
        <v>399.986548387097</v>
      </c>
      <c r="BR55">
        <v>400.40767741935502</v>
      </c>
      <c r="BS55">
        <v>16.281583870967701</v>
      </c>
      <c r="BT55">
        <v>15.9316225806452</v>
      </c>
      <c r="BU55">
        <v>500.00264516128999</v>
      </c>
      <c r="BV55">
        <v>95.876261290322603</v>
      </c>
      <c r="BW55">
        <v>0.20006032258064499</v>
      </c>
      <c r="BX55">
        <v>28.462177419354799</v>
      </c>
      <c r="BY55">
        <v>27.9795193548387</v>
      </c>
      <c r="BZ55">
        <v>999.9</v>
      </c>
      <c r="CA55">
        <v>9987.4193548387102</v>
      </c>
      <c r="CB55">
        <v>0</v>
      </c>
      <c r="CC55">
        <v>75.494764516128996</v>
      </c>
      <c r="CD55">
        <v>99.998880645161293</v>
      </c>
      <c r="CE55">
        <v>0.89993100000000004</v>
      </c>
      <c r="CF55">
        <v>0.10006900000000001</v>
      </c>
      <c r="CG55">
        <v>0</v>
      </c>
      <c r="CH55">
        <v>2.2890516129032301</v>
      </c>
      <c r="CI55">
        <v>0</v>
      </c>
      <c r="CJ55">
        <v>33.997958064516098</v>
      </c>
      <c r="CK55">
        <v>795.44664516129001</v>
      </c>
      <c r="CL55">
        <v>36.5</v>
      </c>
      <c r="CM55">
        <v>40.875</v>
      </c>
      <c r="CN55">
        <v>38.561999999999998</v>
      </c>
      <c r="CO55">
        <v>39.625</v>
      </c>
      <c r="CP55">
        <v>37.25</v>
      </c>
      <c r="CQ55">
        <v>89.991290322580596</v>
      </c>
      <c r="CR55">
        <v>10.01</v>
      </c>
      <c r="CS55">
        <v>0</v>
      </c>
      <c r="CT55">
        <v>59.399999856948902</v>
      </c>
      <c r="CU55">
        <v>2.2871230769230801</v>
      </c>
      <c r="CV55">
        <v>0.57516580868696898</v>
      </c>
      <c r="CW55">
        <v>1.0059897346928</v>
      </c>
      <c r="CX55">
        <v>34.001623076923103</v>
      </c>
      <c r="CY55">
        <v>15</v>
      </c>
      <c r="CZ55">
        <v>1685093501.7</v>
      </c>
      <c r="DA55" t="s">
        <v>255</v>
      </c>
      <c r="DB55">
        <v>2</v>
      </c>
      <c r="DC55">
        <v>-3.7629999999999999</v>
      </c>
      <c r="DD55">
        <v>0.35799999999999998</v>
      </c>
      <c r="DE55">
        <v>402</v>
      </c>
      <c r="DF55">
        <v>15</v>
      </c>
      <c r="DG55">
        <v>1.46</v>
      </c>
      <c r="DH55">
        <v>0.33</v>
      </c>
      <c r="DI55">
        <v>-0.40859930769230801</v>
      </c>
      <c r="DJ55">
        <v>-0.16899993617960199</v>
      </c>
      <c r="DK55">
        <v>0.101240198248358</v>
      </c>
      <c r="DL55">
        <v>1</v>
      </c>
      <c r="DM55">
        <v>2.2832372093023299</v>
      </c>
      <c r="DN55">
        <v>0.20045167105206099</v>
      </c>
      <c r="DO55">
        <v>0.15987308341779799</v>
      </c>
      <c r="DP55">
        <v>1</v>
      </c>
      <c r="DQ55">
        <v>0.35029430769230802</v>
      </c>
      <c r="DR55">
        <v>-2.80468437830849E-3</v>
      </c>
      <c r="DS55">
        <v>2.7681175812791902E-3</v>
      </c>
      <c r="DT55">
        <v>1</v>
      </c>
      <c r="DU55">
        <v>3</v>
      </c>
      <c r="DV55">
        <v>3</v>
      </c>
      <c r="DW55" t="s">
        <v>256</v>
      </c>
      <c r="DX55">
        <v>100</v>
      </c>
      <c r="DY55">
        <v>100</v>
      </c>
      <c r="DZ55">
        <v>-3.7629999999999999</v>
      </c>
      <c r="EA55">
        <v>0.35799999999999998</v>
      </c>
      <c r="EB55">
        <v>2</v>
      </c>
      <c r="EC55">
        <v>514.91499999999996</v>
      </c>
      <c r="ED55">
        <v>422.67200000000003</v>
      </c>
      <c r="EE55">
        <v>28.321200000000001</v>
      </c>
      <c r="EF55">
        <v>30.100200000000001</v>
      </c>
      <c r="EG55">
        <v>30</v>
      </c>
      <c r="EH55">
        <v>30.2638</v>
      </c>
      <c r="EI55">
        <v>30.294</v>
      </c>
      <c r="EJ55">
        <v>19.938400000000001</v>
      </c>
      <c r="EK55">
        <v>26.356000000000002</v>
      </c>
      <c r="EL55">
        <v>0</v>
      </c>
      <c r="EM55">
        <v>28.317399999999999</v>
      </c>
      <c r="EN55">
        <v>400.31400000000002</v>
      </c>
      <c r="EO55">
        <v>15.8978</v>
      </c>
      <c r="EP55">
        <v>100.441</v>
      </c>
      <c r="EQ55">
        <v>90.232799999999997</v>
      </c>
    </row>
    <row r="56" spans="1:147" x14ac:dyDescent="0.3">
      <c r="A56">
        <v>40</v>
      </c>
      <c r="B56">
        <v>1685095926.4000001</v>
      </c>
      <c r="C56">
        <v>2340.2000000476801</v>
      </c>
      <c r="D56" t="s">
        <v>372</v>
      </c>
      <c r="E56" t="s">
        <v>373</v>
      </c>
      <c r="F56">
        <v>1685095918.40645</v>
      </c>
      <c r="G56">
        <f t="shared" si="43"/>
        <v>2.2612543043458084E-3</v>
      </c>
      <c r="H56">
        <f t="shared" si="44"/>
        <v>1.4755123364399803</v>
      </c>
      <c r="I56">
        <f t="shared" si="45"/>
        <v>400.01183870967702</v>
      </c>
      <c r="J56">
        <f t="shared" si="46"/>
        <v>360.70993619039041</v>
      </c>
      <c r="K56">
        <f t="shared" si="47"/>
        <v>34.653709021311919</v>
      </c>
      <c r="L56">
        <f t="shared" si="48"/>
        <v>38.429476077444392</v>
      </c>
      <c r="M56">
        <f t="shared" si="49"/>
        <v>9.6376837054570647E-2</v>
      </c>
      <c r="N56">
        <f t="shared" si="50"/>
        <v>3.3672432653520246</v>
      </c>
      <c r="O56">
        <f t="shared" si="51"/>
        <v>9.4870196651137856E-2</v>
      </c>
      <c r="P56">
        <f t="shared" si="52"/>
        <v>5.942727656110311E-2</v>
      </c>
      <c r="Q56">
        <f t="shared" si="53"/>
        <v>16.522889155308881</v>
      </c>
      <c r="R56">
        <f t="shared" si="54"/>
        <v>28.032476451231013</v>
      </c>
      <c r="S56">
        <f t="shared" si="55"/>
        <v>27.976064516129</v>
      </c>
      <c r="T56">
        <f t="shared" si="56"/>
        <v>3.789547747282501</v>
      </c>
      <c r="U56">
        <f t="shared" si="57"/>
        <v>40.105087252000807</v>
      </c>
      <c r="V56">
        <f t="shared" si="58"/>
        <v>1.5634709066962753</v>
      </c>
      <c r="W56">
        <f t="shared" si="59"/>
        <v>3.898435370236665</v>
      </c>
      <c r="X56">
        <f t="shared" si="60"/>
        <v>2.2260768405862255</v>
      </c>
      <c r="Y56">
        <f t="shared" si="61"/>
        <v>-99.721314821650154</v>
      </c>
      <c r="Z56">
        <f t="shared" si="62"/>
        <v>88.358852331068803</v>
      </c>
      <c r="AA56">
        <f t="shared" si="63"/>
        <v>5.7323937592060838</v>
      </c>
      <c r="AB56">
        <f t="shared" si="64"/>
        <v>10.892820423933614</v>
      </c>
      <c r="AC56">
        <v>-3.9709988715042902E-2</v>
      </c>
      <c r="AD56">
        <v>4.4577941118711703E-2</v>
      </c>
      <c r="AE56">
        <v>3.3567468641654998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50393.151292367002</v>
      </c>
      <c r="AK56" t="s">
        <v>251</v>
      </c>
      <c r="AL56">
        <v>2.3074346153846199</v>
      </c>
      <c r="AM56">
        <v>1.5855999999999999</v>
      </c>
      <c r="AN56">
        <f t="shared" si="68"/>
        <v>-0.72183461538462002</v>
      </c>
      <c r="AO56">
        <f t="shared" si="69"/>
        <v>-0.45524382907708127</v>
      </c>
      <c r="AP56">
        <v>-0.47008060321599399</v>
      </c>
      <c r="AQ56" t="s">
        <v>374</v>
      </c>
      <c r="AR56">
        <v>2.3350846153846199</v>
      </c>
      <c r="AS56">
        <v>1.5557399999999999</v>
      </c>
      <c r="AT56">
        <f t="shared" si="70"/>
        <v>-0.50094785464449076</v>
      </c>
      <c r="AU56">
        <v>0.5</v>
      </c>
      <c r="AV56">
        <f t="shared" si="71"/>
        <v>84.297874326851641</v>
      </c>
      <c r="AW56">
        <f t="shared" si="72"/>
        <v>1.4755123364399803</v>
      </c>
      <c r="AX56">
        <f t="shared" si="73"/>
        <v>-21.114419647563611</v>
      </c>
      <c r="AY56">
        <f t="shared" si="74"/>
        <v>1</v>
      </c>
      <c r="AZ56">
        <f t="shared" si="75"/>
        <v>2.3079976276889808E-2</v>
      </c>
      <c r="BA56">
        <f t="shared" si="76"/>
        <v>1.9193438492293057E-2</v>
      </c>
      <c r="BB56" t="s">
        <v>253</v>
      </c>
      <c r="BC56">
        <v>0</v>
      </c>
      <c r="BD56">
        <f t="shared" si="77"/>
        <v>1.5557399999999999</v>
      </c>
      <c r="BE56">
        <f t="shared" si="78"/>
        <v>-0.50094785464449076</v>
      </c>
      <c r="BF56">
        <f t="shared" si="79"/>
        <v>1.8831987891019173E-2</v>
      </c>
      <c r="BG56">
        <f t="shared" si="80"/>
        <v>1.0367835546964139</v>
      </c>
      <c r="BH56">
        <f t="shared" si="81"/>
        <v>-4.1366816391992356E-2</v>
      </c>
      <c r="BI56">
        <f t="shared" si="82"/>
        <v>99.997122580645197</v>
      </c>
      <c r="BJ56">
        <f t="shared" si="83"/>
        <v>84.297874326851641</v>
      </c>
      <c r="BK56">
        <f t="shared" si="84"/>
        <v>0.84300299999999995</v>
      </c>
      <c r="BL56">
        <f t="shared" si="85"/>
        <v>0.19600599999999999</v>
      </c>
      <c r="BM56">
        <v>0.78651427542566699</v>
      </c>
      <c r="BN56">
        <v>0.5</v>
      </c>
      <c r="BO56" t="s">
        <v>254</v>
      </c>
      <c r="BP56">
        <v>1685095918.40645</v>
      </c>
      <c r="BQ56">
        <v>400.01183870967702</v>
      </c>
      <c r="BR56">
        <v>400.38622580645102</v>
      </c>
      <c r="BS56">
        <v>16.274145161290299</v>
      </c>
      <c r="BT56">
        <v>15.924232258064499</v>
      </c>
      <c r="BU56">
        <v>500.00016129032298</v>
      </c>
      <c r="BV56">
        <v>95.870809677419302</v>
      </c>
      <c r="BW56">
        <v>0.20003712903225801</v>
      </c>
      <c r="BX56">
        <v>28.4627967741935</v>
      </c>
      <c r="BY56">
        <v>27.976064516129</v>
      </c>
      <c r="BZ56">
        <v>999.9</v>
      </c>
      <c r="CA56">
        <v>9988.7096774193506</v>
      </c>
      <c r="CB56">
        <v>0</v>
      </c>
      <c r="CC56">
        <v>75.485445161290301</v>
      </c>
      <c r="CD56">
        <v>99.997122580645197</v>
      </c>
      <c r="CE56">
        <v>0.89993100000000004</v>
      </c>
      <c r="CF56">
        <v>0.10006900000000001</v>
      </c>
      <c r="CG56">
        <v>0</v>
      </c>
      <c r="CH56">
        <v>2.3315677419354799</v>
      </c>
      <c r="CI56">
        <v>0</v>
      </c>
      <c r="CJ56">
        <v>33.581838709677399</v>
      </c>
      <c r="CK56">
        <v>795.43235483871001</v>
      </c>
      <c r="CL56">
        <v>36.4593548387097</v>
      </c>
      <c r="CM56">
        <v>40.818096774193499</v>
      </c>
      <c r="CN56">
        <v>38.5</v>
      </c>
      <c r="CO56">
        <v>39.6148387096774</v>
      </c>
      <c r="CP56">
        <v>37.195129032258102</v>
      </c>
      <c r="CQ56">
        <v>89.99</v>
      </c>
      <c r="CR56">
        <v>10.01</v>
      </c>
      <c r="CS56">
        <v>0</v>
      </c>
      <c r="CT56">
        <v>59.400000095367403</v>
      </c>
      <c r="CU56">
        <v>2.3350846153846199</v>
      </c>
      <c r="CV56">
        <v>0.28495044090300298</v>
      </c>
      <c r="CW56">
        <v>-1.19267010391227</v>
      </c>
      <c r="CX56">
        <v>33.597992307692301</v>
      </c>
      <c r="CY56">
        <v>15</v>
      </c>
      <c r="CZ56">
        <v>1685093501.7</v>
      </c>
      <c r="DA56" t="s">
        <v>255</v>
      </c>
      <c r="DB56">
        <v>2</v>
      </c>
      <c r="DC56">
        <v>-3.7629999999999999</v>
      </c>
      <c r="DD56">
        <v>0.35799999999999998</v>
      </c>
      <c r="DE56">
        <v>402</v>
      </c>
      <c r="DF56">
        <v>15</v>
      </c>
      <c r="DG56">
        <v>1.46</v>
      </c>
      <c r="DH56">
        <v>0.33</v>
      </c>
      <c r="DI56">
        <v>-0.38592117307692297</v>
      </c>
      <c r="DJ56">
        <v>0.217880990969222</v>
      </c>
      <c r="DK56">
        <v>9.1438596645029194E-2</v>
      </c>
      <c r="DL56">
        <v>1</v>
      </c>
      <c r="DM56">
        <v>2.36091627906977</v>
      </c>
      <c r="DN56">
        <v>-0.24827420275988901</v>
      </c>
      <c r="DO56">
        <v>0.178801477453748</v>
      </c>
      <c r="DP56">
        <v>1</v>
      </c>
      <c r="DQ56">
        <v>0.34958036538461501</v>
      </c>
      <c r="DR56">
        <v>-9.1180110384288401E-4</v>
      </c>
      <c r="DS56">
        <v>2.9352217713936599E-3</v>
      </c>
      <c r="DT56">
        <v>1</v>
      </c>
      <c r="DU56">
        <v>3</v>
      </c>
      <c r="DV56">
        <v>3</v>
      </c>
      <c r="DW56" t="s">
        <v>256</v>
      </c>
      <c r="DX56">
        <v>100</v>
      </c>
      <c r="DY56">
        <v>100</v>
      </c>
      <c r="DZ56">
        <v>-3.7629999999999999</v>
      </c>
      <c r="EA56">
        <v>0.35799999999999998</v>
      </c>
      <c r="EB56">
        <v>2</v>
      </c>
      <c r="EC56">
        <v>514.95699999999999</v>
      </c>
      <c r="ED56">
        <v>422.60399999999998</v>
      </c>
      <c r="EE56">
        <v>28.356000000000002</v>
      </c>
      <c r="EF56">
        <v>30.1053</v>
      </c>
      <c r="EG56">
        <v>30</v>
      </c>
      <c r="EH56">
        <v>30.268999999999998</v>
      </c>
      <c r="EI56">
        <v>30.3018</v>
      </c>
      <c r="EJ56">
        <v>19.9374</v>
      </c>
      <c r="EK56">
        <v>26.356000000000002</v>
      </c>
      <c r="EL56">
        <v>0</v>
      </c>
      <c r="EM56">
        <v>28.3521</v>
      </c>
      <c r="EN56">
        <v>400.43299999999999</v>
      </c>
      <c r="EO56">
        <v>15.897399999999999</v>
      </c>
      <c r="EP56">
        <v>100.441</v>
      </c>
      <c r="EQ56">
        <v>90.233800000000002</v>
      </c>
    </row>
    <row r="57" spans="1:147" x14ac:dyDescent="0.3">
      <c r="A57">
        <v>41</v>
      </c>
      <c r="B57">
        <v>1685095986.4000001</v>
      </c>
      <c r="C57">
        <v>2400.2000000476801</v>
      </c>
      <c r="D57" t="s">
        <v>375</v>
      </c>
      <c r="E57" t="s">
        <v>376</v>
      </c>
      <c r="F57">
        <v>1685095978.40323</v>
      </c>
      <c r="G57">
        <f t="shared" si="43"/>
        <v>2.4734512640943373E-3</v>
      </c>
      <c r="H57">
        <f t="shared" si="44"/>
        <v>8.4129446869798361</v>
      </c>
      <c r="I57">
        <f t="shared" si="45"/>
        <v>399.86900000000003</v>
      </c>
      <c r="J57">
        <f t="shared" si="46"/>
        <v>248.36945289854148</v>
      </c>
      <c r="K57">
        <f t="shared" si="47"/>
        <v>23.861155180955407</v>
      </c>
      <c r="L57">
        <f t="shared" si="48"/>
        <v>38.415900786925995</v>
      </c>
      <c r="M57">
        <f t="shared" si="49"/>
        <v>9.8670862770606424E-2</v>
      </c>
      <c r="N57">
        <f t="shared" si="50"/>
        <v>3.3691572843883857</v>
      </c>
      <c r="O57">
        <f t="shared" si="51"/>
        <v>9.709315928735418E-2</v>
      </c>
      <c r="P57">
        <f t="shared" si="52"/>
        <v>6.0822873557417716E-2</v>
      </c>
      <c r="Q57">
        <f t="shared" si="53"/>
        <v>161.84804705340107</v>
      </c>
      <c r="R57">
        <f t="shared" si="54"/>
        <v>28.956849655240408</v>
      </c>
      <c r="S57">
        <f t="shared" si="55"/>
        <v>28.686519354838701</v>
      </c>
      <c r="T57">
        <f t="shared" si="56"/>
        <v>3.9493933864094766</v>
      </c>
      <c r="U57">
        <f t="shared" si="57"/>
        <v>39.81699065348743</v>
      </c>
      <c r="V57">
        <f t="shared" si="58"/>
        <v>1.5723089472129212</v>
      </c>
      <c r="W57">
        <f t="shared" si="59"/>
        <v>3.9488392302073891</v>
      </c>
      <c r="X57">
        <f t="shared" si="60"/>
        <v>2.3770844391965555</v>
      </c>
      <c r="Y57">
        <f t="shared" si="61"/>
        <v>-109.07920074656028</v>
      </c>
      <c r="Z57">
        <f t="shared" si="62"/>
        <v>-0.43944679237560003</v>
      </c>
      <c r="AA57">
        <f t="shared" si="63"/>
        <v>-2.8625871007435136E-2</v>
      </c>
      <c r="AB57">
        <f t="shared" si="64"/>
        <v>52.300773643457752</v>
      </c>
      <c r="AC57">
        <v>-3.9738351604798598E-2</v>
      </c>
      <c r="AD57">
        <v>4.4609780947188003E-2</v>
      </c>
      <c r="AE57">
        <v>3.3586533861393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50390.695729545405</v>
      </c>
      <c r="AK57" t="s">
        <v>251</v>
      </c>
      <c r="AL57">
        <v>2.3074346153846199</v>
      </c>
      <c r="AM57">
        <v>1.5855999999999999</v>
      </c>
      <c r="AN57">
        <f t="shared" si="68"/>
        <v>-0.72183461538462002</v>
      </c>
      <c r="AO57">
        <f t="shared" si="69"/>
        <v>-0.45524382907708127</v>
      </c>
      <c r="AP57">
        <v>-0.47008060321599399</v>
      </c>
      <c r="AQ57" t="s">
        <v>377</v>
      </c>
      <c r="AR57">
        <v>2.3878076923076899</v>
      </c>
      <c r="AS57">
        <v>1.3348</v>
      </c>
      <c r="AT57">
        <f t="shared" si="70"/>
        <v>-0.78888799243908436</v>
      </c>
      <c r="AU57">
        <v>0.5</v>
      </c>
      <c r="AV57">
        <f t="shared" si="71"/>
        <v>841.20339847735625</v>
      </c>
      <c r="AW57">
        <f t="shared" si="72"/>
        <v>8.4129446869798361</v>
      </c>
      <c r="AX57">
        <f t="shared" si="73"/>
        <v>-331.80763012886837</v>
      </c>
      <c r="AY57">
        <f t="shared" si="74"/>
        <v>1</v>
      </c>
      <c r="AZ57">
        <f t="shared" si="75"/>
        <v>1.0559901810043562E-2</v>
      </c>
      <c r="BA57">
        <f t="shared" si="76"/>
        <v>0.18789331735091394</v>
      </c>
      <c r="BB57" t="s">
        <v>253</v>
      </c>
      <c r="BC57">
        <v>0</v>
      </c>
      <c r="BD57">
        <f t="shared" si="77"/>
        <v>1.3348</v>
      </c>
      <c r="BE57">
        <f t="shared" si="78"/>
        <v>-0.78888799243908436</v>
      </c>
      <c r="BF57">
        <f t="shared" si="79"/>
        <v>0.1581735620585267</v>
      </c>
      <c r="BG57">
        <f t="shared" si="80"/>
        <v>1.082634399035127</v>
      </c>
      <c r="BH57">
        <f t="shared" si="81"/>
        <v>-0.34744800907942669</v>
      </c>
      <c r="BI57">
        <f t="shared" si="82"/>
        <v>1000.00367741935</v>
      </c>
      <c r="BJ57">
        <f t="shared" si="83"/>
        <v>841.20339847735625</v>
      </c>
      <c r="BK57">
        <f t="shared" si="84"/>
        <v>0.84120030503107734</v>
      </c>
      <c r="BL57">
        <f t="shared" si="85"/>
        <v>0.19240061006215461</v>
      </c>
      <c r="BM57">
        <v>0.78651427542566699</v>
      </c>
      <c r="BN57">
        <v>0.5</v>
      </c>
      <c r="BO57" t="s">
        <v>254</v>
      </c>
      <c r="BP57">
        <v>1685095978.40323</v>
      </c>
      <c r="BQ57">
        <v>399.86900000000003</v>
      </c>
      <c r="BR57">
        <v>401.34793548387103</v>
      </c>
      <c r="BS57">
        <v>16.366077419354799</v>
      </c>
      <c r="BT57">
        <v>15.9833709677419</v>
      </c>
      <c r="BU57">
        <v>500.00883870967698</v>
      </c>
      <c r="BV57">
        <v>95.871170967741904</v>
      </c>
      <c r="BW57">
        <v>0.200044322580645</v>
      </c>
      <c r="BX57">
        <v>28.684100000000001</v>
      </c>
      <c r="BY57">
        <v>28.686519354838701</v>
      </c>
      <c r="BZ57">
        <v>999.9</v>
      </c>
      <c r="CA57">
        <v>9995.8064516128998</v>
      </c>
      <c r="CB57">
        <v>0</v>
      </c>
      <c r="CC57">
        <v>75.470258064516102</v>
      </c>
      <c r="CD57">
        <v>1000.00367741935</v>
      </c>
      <c r="CE57">
        <v>0.95998906451612898</v>
      </c>
      <c r="CF57">
        <v>4.0011367741935498E-2</v>
      </c>
      <c r="CG57">
        <v>0</v>
      </c>
      <c r="CH57">
        <v>2.3830580645161299</v>
      </c>
      <c r="CI57">
        <v>0</v>
      </c>
      <c r="CJ57">
        <v>513.41974193548401</v>
      </c>
      <c r="CK57">
        <v>8120.8583870967695</v>
      </c>
      <c r="CL57">
        <v>37.012</v>
      </c>
      <c r="CM57">
        <v>40.811999999999998</v>
      </c>
      <c r="CN57">
        <v>38.56</v>
      </c>
      <c r="CO57">
        <v>39.620935483871001</v>
      </c>
      <c r="CP57">
        <v>37.418999999999997</v>
      </c>
      <c r="CQ57">
        <v>959.99354838709701</v>
      </c>
      <c r="CR57">
        <v>40.010322580645202</v>
      </c>
      <c r="CS57">
        <v>0</v>
      </c>
      <c r="CT57">
        <v>59.199999809265101</v>
      </c>
      <c r="CU57">
        <v>2.3878076923076899</v>
      </c>
      <c r="CV57">
        <v>-0.970235903048699</v>
      </c>
      <c r="CW57">
        <v>-38.033367517785699</v>
      </c>
      <c r="CX57">
        <v>513.19653846153801</v>
      </c>
      <c r="CY57">
        <v>15</v>
      </c>
      <c r="CZ57">
        <v>1685093501.7</v>
      </c>
      <c r="DA57" t="s">
        <v>255</v>
      </c>
      <c r="DB57">
        <v>2</v>
      </c>
      <c r="DC57">
        <v>-3.7629999999999999</v>
      </c>
      <c r="DD57">
        <v>0.35799999999999998</v>
      </c>
      <c r="DE57">
        <v>402</v>
      </c>
      <c r="DF57">
        <v>15</v>
      </c>
      <c r="DG57">
        <v>1.46</v>
      </c>
      <c r="DH57">
        <v>0.33</v>
      </c>
      <c r="DI57">
        <v>-1.47581826923077</v>
      </c>
      <c r="DJ57">
        <v>-5.1582342849511499E-2</v>
      </c>
      <c r="DK57">
        <v>8.9528730105548404E-2</v>
      </c>
      <c r="DL57">
        <v>1</v>
      </c>
      <c r="DM57">
        <v>2.4020465116279102</v>
      </c>
      <c r="DN57">
        <v>-0.430819083973142</v>
      </c>
      <c r="DO57">
        <v>0.20544545289623301</v>
      </c>
      <c r="DP57">
        <v>1</v>
      </c>
      <c r="DQ57">
        <v>0.37474205769230801</v>
      </c>
      <c r="DR57">
        <v>8.8110372735469206E-2</v>
      </c>
      <c r="DS57">
        <v>1.14525596826706E-2</v>
      </c>
      <c r="DT57">
        <v>1</v>
      </c>
      <c r="DU57">
        <v>3</v>
      </c>
      <c r="DV57">
        <v>3</v>
      </c>
      <c r="DW57" t="s">
        <v>256</v>
      </c>
      <c r="DX57">
        <v>100</v>
      </c>
      <c r="DY57">
        <v>100</v>
      </c>
      <c r="DZ57">
        <v>-3.7629999999999999</v>
      </c>
      <c r="EA57">
        <v>0.35799999999999998</v>
      </c>
      <c r="EB57">
        <v>2</v>
      </c>
      <c r="EC57">
        <v>515.63400000000001</v>
      </c>
      <c r="ED57">
        <v>422.76600000000002</v>
      </c>
      <c r="EE57">
        <v>28.360199999999999</v>
      </c>
      <c r="EF57">
        <v>30.108000000000001</v>
      </c>
      <c r="EG57">
        <v>30.0001</v>
      </c>
      <c r="EH57">
        <v>30.2742</v>
      </c>
      <c r="EI57">
        <v>30.306899999999999</v>
      </c>
      <c r="EJ57">
        <v>19.9785</v>
      </c>
      <c r="EK57">
        <v>26.07</v>
      </c>
      <c r="EL57">
        <v>0</v>
      </c>
      <c r="EM57">
        <v>28.36</v>
      </c>
      <c r="EN57">
        <v>401.49799999999999</v>
      </c>
      <c r="EO57">
        <v>16.0032</v>
      </c>
      <c r="EP57">
        <v>100.44199999999999</v>
      </c>
      <c r="EQ57">
        <v>90.234300000000005</v>
      </c>
    </row>
    <row r="58" spans="1:147" x14ac:dyDescent="0.3">
      <c r="A58">
        <v>42</v>
      </c>
      <c r="B58">
        <v>1685096046.4000001</v>
      </c>
      <c r="C58">
        <v>2460.2000000476801</v>
      </c>
      <c r="D58" t="s">
        <v>378</v>
      </c>
      <c r="E58" t="s">
        <v>379</v>
      </c>
      <c r="F58">
        <v>1685096038.4096799</v>
      </c>
      <c r="G58">
        <f t="shared" si="43"/>
        <v>3.354338812504925E-3</v>
      </c>
      <c r="H58">
        <f t="shared" si="44"/>
        <v>9.7454846495872438</v>
      </c>
      <c r="I58">
        <f t="shared" si="45"/>
        <v>399.94745161290302</v>
      </c>
      <c r="J58">
        <f t="shared" si="46"/>
        <v>275.80367175796511</v>
      </c>
      <c r="K58">
        <f t="shared" si="47"/>
        <v>26.49643317611827</v>
      </c>
      <c r="L58">
        <f t="shared" si="48"/>
        <v>38.422914597452369</v>
      </c>
      <c r="M58">
        <f t="shared" si="49"/>
        <v>0.14303216871804175</v>
      </c>
      <c r="N58">
        <f t="shared" si="50"/>
        <v>3.3743115933207464</v>
      </c>
      <c r="O58">
        <f t="shared" si="51"/>
        <v>0.139747317397548</v>
      </c>
      <c r="P58">
        <f t="shared" si="52"/>
        <v>8.7630920958404246E-2</v>
      </c>
      <c r="Q58">
        <f t="shared" si="53"/>
        <v>161.84688268024655</v>
      </c>
      <c r="R58">
        <f t="shared" si="54"/>
        <v>28.030470696257421</v>
      </c>
      <c r="S58">
        <f t="shared" si="55"/>
        <v>27.982232258064499</v>
      </c>
      <c r="T58">
        <f t="shared" si="56"/>
        <v>3.7909107665008777</v>
      </c>
      <c r="U58">
        <f t="shared" si="57"/>
        <v>40.918395551866681</v>
      </c>
      <c r="V58">
        <f t="shared" si="58"/>
        <v>1.5490429614603813</v>
      </c>
      <c r="W58">
        <f t="shared" si="59"/>
        <v>3.7856884185423896</v>
      </c>
      <c r="X58">
        <f t="shared" si="60"/>
        <v>2.2418678050404965</v>
      </c>
      <c r="Y58">
        <f t="shared" si="61"/>
        <v>-147.92634163146718</v>
      </c>
      <c r="Z58">
        <f t="shared" si="62"/>
        <v>-4.3008436549450426</v>
      </c>
      <c r="AA58">
        <f t="shared" si="63"/>
        <v>-0.27774809248014459</v>
      </c>
      <c r="AB58">
        <f t="shared" si="64"/>
        <v>9.341949301354175</v>
      </c>
      <c r="AC58">
        <v>-3.98147636191266E-2</v>
      </c>
      <c r="AD58">
        <v>4.4695560127331398E-2</v>
      </c>
      <c r="AE58">
        <v>3.36378749735356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50605.285279075193</v>
      </c>
      <c r="AK58" t="s">
        <v>251</v>
      </c>
      <c r="AL58">
        <v>2.3074346153846199</v>
      </c>
      <c r="AM58">
        <v>1.5855999999999999</v>
      </c>
      <c r="AN58">
        <f t="shared" si="68"/>
        <v>-0.72183461538462002</v>
      </c>
      <c r="AO58">
        <f t="shared" si="69"/>
        <v>-0.45524382907708127</v>
      </c>
      <c r="AP58">
        <v>-0.47008060321599399</v>
      </c>
      <c r="AQ58" t="s">
        <v>380</v>
      </c>
      <c r="AR58">
        <v>2.2729884615384601</v>
      </c>
      <c r="AS58">
        <v>1.724</v>
      </c>
      <c r="AT58">
        <f t="shared" si="70"/>
        <v>-0.31843878279493043</v>
      </c>
      <c r="AU58">
        <v>0.5</v>
      </c>
      <c r="AV58">
        <f t="shared" si="71"/>
        <v>841.19720109620289</v>
      </c>
      <c r="AW58">
        <f t="shared" si="72"/>
        <v>9.7454846495872438</v>
      </c>
      <c r="AX58">
        <f t="shared" si="73"/>
        <v>-133.93490640378857</v>
      </c>
      <c r="AY58">
        <f t="shared" si="74"/>
        <v>1</v>
      </c>
      <c r="AZ58">
        <f t="shared" si="75"/>
        <v>1.2144078985867836E-2</v>
      </c>
      <c r="BA58">
        <f t="shared" si="76"/>
        <v>-8.0278422273781944E-2</v>
      </c>
      <c r="BB58" t="s">
        <v>253</v>
      </c>
      <c r="BC58">
        <v>0</v>
      </c>
      <c r="BD58">
        <f t="shared" si="77"/>
        <v>1.724</v>
      </c>
      <c r="BE58">
        <f t="shared" si="78"/>
        <v>-0.31843878279493049</v>
      </c>
      <c r="BF58">
        <f t="shared" si="79"/>
        <v>-8.7285570131180684E-2</v>
      </c>
      <c r="BG58">
        <f t="shared" si="80"/>
        <v>0.94095970150236674</v>
      </c>
      <c r="BH58">
        <f t="shared" si="81"/>
        <v>0.19173367008210804</v>
      </c>
      <c r="BI58">
        <f t="shared" si="82"/>
        <v>999.99629032257997</v>
      </c>
      <c r="BJ58">
        <f t="shared" si="83"/>
        <v>841.19720109620289</v>
      </c>
      <c r="BK58">
        <f t="shared" si="84"/>
        <v>0.84120032167804193</v>
      </c>
      <c r="BL58">
        <f t="shared" si="85"/>
        <v>0.19240064335608392</v>
      </c>
      <c r="BM58">
        <v>0.78651427542566699</v>
      </c>
      <c r="BN58">
        <v>0.5</v>
      </c>
      <c r="BO58" t="s">
        <v>254</v>
      </c>
      <c r="BP58">
        <v>1685096038.4096799</v>
      </c>
      <c r="BQ58">
        <v>399.94745161290302</v>
      </c>
      <c r="BR58">
        <v>401.69141935483901</v>
      </c>
      <c r="BS58">
        <v>16.124122580645199</v>
      </c>
      <c r="BT58">
        <v>15.605</v>
      </c>
      <c r="BU58">
        <v>500.01603225806502</v>
      </c>
      <c r="BV58">
        <v>95.869887096774207</v>
      </c>
      <c r="BW58">
        <v>0.20002019354838699</v>
      </c>
      <c r="BX58">
        <v>27.958590322580601</v>
      </c>
      <c r="BY58">
        <v>27.982232258064499</v>
      </c>
      <c r="BZ58">
        <v>999.9</v>
      </c>
      <c r="CA58">
        <v>10015.1612903226</v>
      </c>
      <c r="CB58">
        <v>0</v>
      </c>
      <c r="CC58">
        <v>75.499596774193506</v>
      </c>
      <c r="CD58">
        <v>999.99629032257997</v>
      </c>
      <c r="CE58">
        <v>0.95999154838709699</v>
      </c>
      <c r="CF58">
        <v>4.0008725806451602E-2</v>
      </c>
      <c r="CG58">
        <v>0</v>
      </c>
      <c r="CH58">
        <v>2.25988709677419</v>
      </c>
      <c r="CI58">
        <v>0</v>
      </c>
      <c r="CJ58">
        <v>489.45629032258103</v>
      </c>
      <c r="CK58">
        <v>8120.8070967741896</v>
      </c>
      <c r="CL58">
        <v>37.417000000000002</v>
      </c>
      <c r="CM58">
        <v>40.858741935483899</v>
      </c>
      <c r="CN58">
        <v>38.756</v>
      </c>
      <c r="CO58">
        <v>39.625</v>
      </c>
      <c r="CP58">
        <v>37.725612903225802</v>
      </c>
      <c r="CQ58">
        <v>959.98741935483895</v>
      </c>
      <c r="CR58">
        <v>40.010645161290299</v>
      </c>
      <c r="CS58">
        <v>0</v>
      </c>
      <c r="CT58">
        <v>59.599999904632597</v>
      </c>
      <c r="CU58">
        <v>2.2729884615384601</v>
      </c>
      <c r="CV58">
        <v>0.291716237207644</v>
      </c>
      <c r="CW58">
        <v>0.24488887540995699</v>
      </c>
      <c r="CX58">
        <v>489.41003846153802</v>
      </c>
      <c r="CY58">
        <v>15</v>
      </c>
      <c r="CZ58">
        <v>1685093501.7</v>
      </c>
      <c r="DA58" t="s">
        <v>255</v>
      </c>
      <c r="DB58">
        <v>2</v>
      </c>
      <c r="DC58">
        <v>-3.7629999999999999</v>
      </c>
      <c r="DD58">
        <v>0.35799999999999998</v>
      </c>
      <c r="DE58">
        <v>402</v>
      </c>
      <c r="DF58">
        <v>15</v>
      </c>
      <c r="DG58">
        <v>1.46</v>
      </c>
      <c r="DH58">
        <v>0.33</v>
      </c>
      <c r="DI58">
        <v>-1.7327709615384601</v>
      </c>
      <c r="DJ58">
        <v>-8.2834905246018303E-2</v>
      </c>
      <c r="DK58">
        <v>0.1003098800115</v>
      </c>
      <c r="DL58">
        <v>1</v>
      </c>
      <c r="DM58">
        <v>2.3241348837209301</v>
      </c>
      <c r="DN58">
        <v>-0.385821602991339</v>
      </c>
      <c r="DO58">
        <v>0.207712594241134</v>
      </c>
      <c r="DP58">
        <v>1</v>
      </c>
      <c r="DQ58">
        <v>0.48747161538461498</v>
      </c>
      <c r="DR58">
        <v>0.37316564971185201</v>
      </c>
      <c r="DS58">
        <v>5.1661153839653799E-2</v>
      </c>
      <c r="DT58">
        <v>0</v>
      </c>
      <c r="DU58">
        <v>2</v>
      </c>
      <c r="DV58">
        <v>3</v>
      </c>
      <c r="DW58" t="s">
        <v>260</v>
      </c>
      <c r="DX58">
        <v>100</v>
      </c>
      <c r="DY58">
        <v>100</v>
      </c>
      <c r="DZ58">
        <v>-3.7629999999999999</v>
      </c>
      <c r="EA58">
        <v>0.35799999999999998</v>
      </c>
      <c r="EB58">
        <v>2</v>
      </c>
      <c r="EC58">
        <v>516.08000000000004</v>
      </c>
      <c r="ED58">
        <v>421.92899999999997</v>
      </c>
      <c r="EE58">
        <v>25.273800000000001</v>
      </c>
      <c r="EF58">
        <v>30.134499999999999</v>
      </c>
      <c r="EG58">
        <v>30.005600000000001</v>
      </c>
      <c r="EH58">
        <v>30.282</v>
      </c>
      <c r="EI58">
        <v>30.312100000000001</v>
      </c>
      <c r="EJ58">
        <v>19.978300000000001</v>
      </c>
      <c r="EK58">
        <v>29.74</v>
      </c>
      <c r="EL58">
        <v>0</v>
      </c>
      <c r="EM58">
        <v>25.676500000000001</v>
      </c>
      <c r="EN58">
        <v>401.553</v>
      </c>
      <c r="EO58">
        <v>15.3177</v>
      </c>
      <c r="EP58">
        <v>100.44499999999999</v>
      </c>
      <c r="EQ58">
        <v>90.239099999999993</v>
      </c>
    </row>
    <row r="59" spans="1:147" x14ac:dyDescent="0.3">
      <c r="A59">
        <v>43</v>
      </c>
      <c r="B59">
        <v>1685096106.4000001</v>
      </c>
      <c r="C59">
        <v>2520.2000000476801</v>
      </c>
      <c r="D59" t="s">
        <v>381</v>
      </c>
      <c r="E59" t="s">
        <v>382</v>
      </c>
      <c r="F59">
        <v>1685096098.40323</v>
      </c>
      <c r="G59">
        <f t="shared" si="43"/>
        <v>3.2819455002356022E-3</v>
      </c>
      <c r="H59">
        <f t="shared" si="44"/>
        <v>10.541427685495577</v>
      </c>
      <c r="I59">
        <f t="shared" si="45"/>
        <v>399.99067741935499</v>
      </c>
      <c r="J59">
        <f t="shared" si="46"/>
        <v>263.8010232350606</v>
      </c>
      <c r="K59">
        <f t="shared" si="47"/>
        <v>25.341521907336293</v>
      </c>
      <c r="L59">
        <f t="shared" si="48"/>
        <v>38.424310831883417</v>
      </c>
      <c r="M59">
        <f t="shared" si="49"/>
        <v>0.13932009186058836</v>
      </c>
      <c r="N59">
        <f t="shared" si="50"/>
        <v>3.3750704887053478</v>
      </c>
      <c r="O59">
        <f t="shared" si="51"/>
        <v>0.13620221155904277</v>
      </c>
      <c r="P59">
        <f t="shared" si="52"/>
        <v>8.5400699837925698E-2</v>
      </c>
      <c r="Q59">
        <f t="shared" si="53"/>
        <v>161.8491066287624</v>
      </c>
      <c r="R59">
        <f t="shared" si="54"/>
        <v>27.917565186320644</v>
      </c>
      <c r="S59">
        <f t="shared" si="55"/>
        <v>27.883990322580601</v>
      </c>
      <c r="T59">
        <f t="shared" si="56"/>
        <v>3.7692508974943029</v>
      </c>
      <c r="U59">
        <f t="shared" si="57"/>
        <v>40.407772767525991</v>
      </c>
      <c r="V59">
        <f t="shared" si="58"/>
        <v>1.5182081034975914</v>
      </c>
      <c r="W59">
        <f t="shared" si="59"/>
        <v>3.7572179794024945</v>
      </c>
      <c r="X59">
        <f t="shared" si="60"/>
        <v>2.2510427939967115</v>
      </c>
      <c r="Y59">
        <f t="shared" si="61"/>
        <v>-144.73379656039006</v>
      </c>
      <c r="Z59">
        <f t="shared" si="62"/>
        <v>-9.969471777984225</v>
      </c>
      <c r="AA59">
        <f t="shared" si="63"/>
        <v>-0.64295284269717901</v>
      </c>
      <c r="AB59">
        <f t="shared" si="64"/>
        <v>6.5028854476909288</v>
      </c>
      <c r="AC59">
        <v>-3.9826018207736097E-2</v>
      </c>
      <c r="AD59">
        <v>4.4708194389001601E-2</v>
      </c>
      <c r="AE59">
        <v>3.3645434178524698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50640.62164719648</v>
      </c>
      <c r="AK59" t="s">
        <v>251</v>
      </c>
      <c r="AL59">
        <v>2.3074346153846199</v>
      </c>
      <c r="AM59">
        <v>1.5855999999999999</v>
      </c>
      <c r="AN59">
        <f t="shared" si="68"/>
        <v>-0.72183461538462002</v>
      </c>
      <c r="AO59">
        <f t="shared" si="69"/>
        <v>-0.45524382907708127</v>
      </c>
      <c r="AP59">
        <v>-0.47008060321599399</v>
      </c>
      <c r="AQ59" t="s">
        <v>383</v>
      </c>
      <c r="AR59">
        <v>2.3089615384615398</v>
      </c>
      <c r="AS59">
        <v>1.73583</v>
      </c>
      <c r="AT59">
        <f t="shared" si="70"/>
        <v>-0.33017722845067765</v>
      </c>
      <c r="AU59">
        <v>0.5</v>
      </c>
      <c r="AV59">
        <f t="shared" si="71"/>
        <v>841.2087363864689</v>
      </c>
      <c r="AW59">
        <f t="shared" si="72"/>
        <v>10.541427685495577</v>
      </c>
      <c r="AX59">
        <f t="shared" si="73"/>
        <v>-138.87398456429051</v>
      </c>
      <c r="AY59">
        <f t="shared" si="74"/>
        <v>1</v>
      </c>
      <c r="AZ59">
        <f t="shared" si="75"/>
        <v>1.3090102149928997E-2</v>
      </c>
      <c r="BA59">
        <f t="shared" si="76"/>
        <v>-8.6546493608245095E-2</v>
      </c>
      <c r="BB59" t="s">
        <v>253</v>
      </c>
      <c r="BC59">
        <v>0</v>
      </c>
      <c r="BD59">
        <f t="shared" si="77"/>
        <v>1.73583</v>
      </c>
      <c r="BE59">
        <f t="shared" si="78"/>
        <v>-0.33017722845067771</v>
      </c>
      <c r="BF59">
        <f t="shared" si="79"/>
        <v>-9.4746468213925392E-2</v>
      </c>
      <c r="BG59">
        <f t="shared" si="80"/>
        <v>1.0026712924210601</v>
      </c>
      <c r="BH59">
        <f t="shared" si="81"/>
        <v>0.20812246572568707</v>
      </c>
      <c r="BI59">
        <f t="shared" si="82"/>
        <v>1000.01</v>
      </c>
      <c r="BJ59">
        <f t="shared" si="83"/>
        <v>841.2087363864689</v>
      </c>
      <c r="BK59">
        <f t="shared" si="84"/>
        <v>0.84120032438322512</v>
      </c>
      <c r="BL59">
        <f t="shared" si="85"/>
        <v>0.19240064876645022</v>
      </c>
      <c r="BM59">
        <v>0.78651427542566699</v>
      </c>
      <c r="BN59">
        <v>0.5</v>
      </c>
      <c r="BO59" t="s">
        <v>254</v>
      </c>
      <c r="BP59">
        <v>1685096098.40323</v>
      </c>
      <c r="BQ59">
        <v>399.99067741935499</v>
      </c>
      <c r="BR59">
        <v>401.855419354839</v>
      </c>
      <c r="BS59">
        <v>15.804293548387101</v>
      </c>
      <c r="BT59">
        <v>15.2961806451613</v>
      </c>
      <c r="BU59">
        <v>499.98758064516102</v>
      </c>
      <c r="BV59">
        <v>95.863022580645193</v>
      </c>
      <c r="BW59">
        <v>0.199993387096774</v>
      </c>
      <c r="BX59">
        <v>27.8292</v>
      </c>
      <c r="BY59">
        <v>27.883990322580601</v>
      </c>
      <c r="BZ59">
        <v>999.9</v>
      </c>
      <c r="CA59">
        <v>10018.7096774194</v>
      </c>
      <c r="CB59">
        <v>0</v>
      </c>
      <c r="CC59">
        <v>75.454380645161294</v>
      </c>
      <c r="CD59">
        <v>1000.01</v>
      </c>
      <c r="CE59">
        <v>0.95999332258064496</v>
      </c>
      <c r="CF59">
        <v>4.0006838709677403E-2</v>
      </c>
      <c r="CG59">
        <v>0</v>
      </c>
      <c r="CH59">
        <v>2.29744193548387</v>
      </c>
      <c r="CI59">
        <v>0</v>
      </c>
      <c r="CJ59">
        <v>495.08512903225801</v>
      </c>
      <c r="CK59">
        <v>8120.9287096774196</v>
      </c>
      <c r="CL59">
        <v>37.737806451612897</v>
      </c>
      <c r="CM59">
        <v>40.945129032258102</v>
      </c>
      <c r="CN59">
        <v>38.987741935483903</v>
      </c>
      <c r="CO59">
        <v>39.7296774193548</v>
      </c>
      <c r="CP59">
        <v>37.963419354838699</v>
      </c>
      <c r="CQ59">
        <v>960.00064516128998</v>
      </c>
      <c r="CR59">
        <v>40.011290322580599</v>
      </c>
      <c r="CS59">
        <v>0</v>
      </c>
      <c r="CT59">
        <v>59.399999856948902</v>
      </c>
      <c r="CU59">
        <v>2.3089615384615398</v>
      </c>
      <c r="CV59">
        <v>0.57392136823736895</v>
      </c>
      <c r="CW59">
        <v>11.225709406068299</v>
      </c>
      <c r="CX59">
        <v>495.17769230769198</v>
      </c>
      <c r="CY59">
        <v>15</v>
      </c>
      <c r="CZ59">
        <v>1685093501.7</v>
      </c>
      <c r="DA59" t="s">
        <v>255</v>
      </c>
      <c r="DB59">
        <v>2</v>
      </c>
      <c r="DC59">
        <v>-3.7629999999999999</v>
      </c>
      <c r="DD59">
        <v>0.35799999999999998</v>
      </c>
      <c r="DE59">
        <v>402</v>
      </c>
      <c r="DF59">
        <v>15</v>
      </c>
      <c r="DG59">
        <v>1.46</v>
      </c>
      <c r="DH59">
        <v>0.33</v>
      </c>
      <c r="DI59">
        <v>-1.86423634615385</v>
      </c>
      <c r="DJ59">
        <v>1.0707052313894599E-2</v>
      </c>
      <c r="DK59">
        <v>6.0986335166445499E-2</v>
      </c>
      <c r="DL59">
        <v>1</v>
      </c>
      <c r="DM59">
        <v>2.3012674418604702</v>
      </c>
      <c r="DN59">
        <v>8.8989359568913198E-2</v>
      </c>
      <c r="DO59">
        <v>0.21709835164921201</v>
      </c>
      <c r="DP59">
        <v>1</v>
      </c>
      <c r="DQ59">
        <v>0.50307588461538499</v>
      </c>
      <c r="DR59">
        <v>9.3586158411962703E-2</v>
      </c>
      <c r="DS59">
        <v>1.9980034202109299E-2</v>
      </c>
      <c r="DT59">
        <v>1</v>
      </c>
      <c r="DU59">
        <v>3</v>
      </c>
      <c r="DV59">
        <v>3</v>
      </c>
      <c r="DW59" t="s">
        <v>256</v>
      </c>
      <c r="DX59">
        <v>100</v>
      </c>
      <c r="DY59">
        <v>100</v>
      </c>
      <c r="DZ59">
        <v>-3.7629999999999999</v>
      </c>
      <c r="EA59">
        <v>0.35799999999999998</v>
      </c>
      <c r="EB59">
        <v>2</v>
      </c>
      <c r="EC59">
        <v>515.79999999999995</v>
      </c>
      <c r="ED59">
        <v>420.85</v>
      </c>
      <c r="EE59">
        <v>25.798400000000001</v>
      </c>
      <c r="EF59">
        <v>30.188800000000001</v>
      </c>
      <c r="EG59">
        <v>30.0001</v>
      </c>
      <c r="EH59">
        <v>30.310600000000001</v>
      </c>
      <c r="EI59">
        <v>30.3354</v>
      </c>
      <c r="EJ59">
        <v>19.980699999999999</v>
      </c>
      <c r="EK59">
        <v>30.610900000000001</v>
      </c>
      <c r="EL59">
        <v>0</v>
      </c>
      <c r="EM59">
        <v>25.854600000000001</v>
      </c>
      <c r="EN59">
        <v>401.81299999999999</v>
      </c>
      <c r="EO59">
        <v>15.127700000000001</v>
      </c>
      <c r="EP59">
        <v>100.43899999999999</v>
      </c>
      <c r="EQ59">
        <v>90.236400000000003</v>
      </c>
    </row>
    <row r="60" spans="1:147" x14ac:dyDescent="0.3">
      <c r="A60">
        <v>44</v>
      </c>
      <c r="B60">
        <v>1685096166.4000001</v>
      </c>
      <c r="C60">
        <v>2580.2000000476801</v>
      </c>
      <c r="D60" t="s">
        <v>384</v>
      </c>
      <c r="E60" t="s">
        <v>385</v>
      </c>
      <c r="F60">
        <v>1685096158.4129</v>
      </c>
      <c r="G60">
        <f t="shared" si="43"/>
        <v>3.5362477927027387E-3</v>
      </c>
      <c r="H60">
        <f t="shared" si="44"/>
        <v>11.352398872099453</v>
      </c>
      <c r="I60">
        <f t="shared" si="45"/>
        <v>399.97664516128998</v>
      </c>
      <c r="J60">
        <f t="shared" si="46"/>
        <v>263.44243480814498</v>
      </c>
      <c r="K60">
        <f t="shared" si="47"/>
        <v>25.306978580085524</v>
      </c>
      <c r="L60">
        <f t="shared" si="48"/>
        <v>38.422816730352665</v>
      </c>
      <c r="M60">
        <f t="shared" si="49"/>
        <v>0.14988239298441816</v>
      </c>
      <c r="N60">
        <f t="shared" si="50"/>
        <v>3.3689206325736198</v>
      </c>
      <c r="O60">
        <f t="shared" si="51"/>
        <v>0.14627401836617915</v>
      </c>
      <c r="P60">
        <f t="shared" si="52"/>
        <v>9.1738224202505381E-2</v>
      </c>
      <c r="Q60">
        <f t="shared" si="53"/>
        <v>161.84488096184552</v>
      </c>
      <c r="R60">
        <f t="shared" si="54"/>
        <v>27.848065854968265</v>
      </c>
      <c r="S60">
        <f t="shared" si="55"/>
        <v>27.853609677419399</v>
      </c>
      <c r="T60">
        <f t="shared" si="56"/>
        <v>3.762574627432262</v>
      </c>
      <c r="U60">
        <f t="shared" si="57"/>
        <v>40.053373274277995</v>
      </c>
      <c r="V60">
        <f t="shared" si="58"/>
        <v>1.5038713317536241</v>
      </c>
      <c r="W60">
        <f t="shared" si="59"/>
        <v>3.7546683557846552</v>
      </c>
      <c r="X60">
        <f t="shared" si="60"/>
        <v>2.2587032956786377</v>
      </c>
      <c r="Y60">
        <f t="shared" si="61"/>
        <v>-155.94852765819078</v>
      </c>
      <c r="Z60">
        <f t="shared" si="62"/>
        <v>-6.5455396239790566</v>
      </c>
      <c r="AA60">
        <f t="shared" si="63"/>
        <v>-0.42281805908845327</v>
      </c>
      <c r="AB60">
        <f t="shared" si="64"/>
        <v>-1.0720043794127783</v>
      </c>
      <c r="AC60">
        <v>-3.97348444219148E-2</v>
      </c>
      <c r="AD60">
        <v>4.4605843827154899E-2</v>
      </c>
      <c r="AE60">
        <v>3.3584176613658099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50531.39001568572</v>
      </c>
      <c r="AK60" t="s">
        <v>251</v>
      </c>
      <c r="AL60">
        <v>2.3074346153846199</v>
      </c>
      <c r="AM60">
        <v>1.5855999999999999</v>
      </c>
      <c r="AN60">
        <f t="shared" si="68"/>
        <v>-0.72183461538462002</v>
      </c>
      <c r="AO60">
        <f t="shared" si="69"/>
        <v>-0.45524382907708127</v>
      </c>
      <c r="AP60">
        <v>-0.47008060321599399</v>
      </c>
      <c r="AQ60" t="s">
        <v>386</v>
      </c>
      <c r="AR60">
        <v>2.3464576923076899</v>
      </c>
      <c r="AS60">
        <v>1.0880000000000001</v>
      </c>
      <c r="AT60">
        <f t="shared" si="70"/>
        <v>-1.1566706730769205</v>
      </c>
      <c r="AU60">
        <v>0.5</v>
      </c>
      <c r="AV60">
        <f t="shared" si="71"/>
        <v>841.18894993558081</v>
      </c>
      <c r="AW60">
        <f t="shared" si="72"/>
        <v>11.352398872099453</v>
      </c>
      <c r="AX60">
        <f t="shared" si="73"/>
        <v>-486.4892944534281</v>
      </c>
      <c r="AY60">
        <f t="shared" si="74"/>
        <v>1</v>
      </c>
      <c r="AZ60">
        <f t="shared" si="75"/>
        <v>1.4054487373164882E-2</v>
      </c>
      <c r="BA60">
        <f t="shared" si="76"/>
        <v>0.45735294117647041</v>
      </c>
      <c r="BB60" t="s">
        <v>253</v>
      </c>
      <c r="BC60">
        <v>0</v>
      </c>
      <c r="BD60">
        <f t="shared" si="77"/>
        <v>1.0880000000000001</v>
      </c>
      <c r="BE60">
        <f t="shared" si="78"/>
        <v>-1.1566706730769207</v>
      </c>
      <c r="BF60">
        <f t="shared" si="79"/>
        <v>0.31382441977800191</v>
      </c>
      <c r="BG60">
        <f t="shared" si="80"/>
        <v>1.0320009588302212</v>
      </c>
      <c r="BH60">
        <f t="shared" si="81"/>
        <v>-0.68935458260734728</v>
      </c>
      <c r="BI60">
        <f t="shared" si="82"/>
        <v>999.98677419354794</v>
      </c>
      <c r="BJ60">
        <f t="shared" si="83"/>
        <v>841.18894993558081</v>
      </c>
      <c r="BK60">
        <f t="shared" si="84"/>
        <v>0.84120007548496667</v>
      </c>
      <c r="BL60">
        <f t="shared" si="85"/>
        <v>0.19240015096993343</v>
      </c>
      <c r="BM60">
        <v>0.78651427542566699</v>
      </c>
      <c r="BN60">
        <v>0.5</v>
      </c>
      <c r="BO60" t="s">
        <v>254</v>
      </c>
      <c r="BP60">
        <v>1685096158.4129</v>
      </c>
      <c r="BQ60">
        <v>399.97664516128998</v>
      </c>
      <c r="BR60">
        <v>401.98487096774198</v>
      </c>
      <c r="BS60">
        <v>15.6551096774194</v>
      </c>
      <c r="BT60">
        <v>15.107564516129001</v>
      </c>
      <c r="BU60">
        <v>500.00764516128999</v>
      </c>
      <c r="BV60">
        <v>95.862709677419403</v>
      </c>
      <c r="BW60">
        <v>0.19994096774193501</v>
      </c>
      <c r="BX60">
        <v>27.817570967741901</v>
      </c>
      <c r="BY60">
        <v>27.853609677419399</v>
      </c>
      <c r="BZ60">
        <v>999.9</v>
      </c>
      <c r="CA60">
        <v>9995.8064516128998</v>
      </c>
      <c r="CB60">
        <v>0</v>
      </c>
      <c r="CC60">
        <v>75.453000000000003</v>
      </c>
      <c r="CD60">
        <v>999.98677419354794</v>
      </c>
      <c r="CE60">
        <v>0.95999438709677398</v>
      </c>
      <c r="CF60">
        <v>4.0005706451612902E-2</v>
      </c>
      <c r="CG60">
        <v>0</v>
      </c>
      <c r="CH60">
        <v>2.3585580645161301</v>
      </c>
      <c r="CI60">
        <v>0</v>
      </c>
      <c r="CJ60">
        <v>507.47577419354798</v>
      </c>
      <c r="CK60">
        <v>8120.7374193548403</v>
      </c>
      <c r="CL60">
        <v>38</v>
      </c>
      <c r="CM60">
        <v>41.068096774193499</v>
      </c>
      <c r="CN60">
        <v>39.213419354838699</v>
      </c>
      <c r="CO60">
        <v>39.846548387096803</v>
      </c>
      <c r="CP60">
        <v>38.183</v>
      </c>
      <c r="CQ60">
        <v>959.98354838709702</v>
      </c>
      <c r="CR60">
        <v>40.001935483871002</v>
      </c>
      <c r="CS60">
        <v>0</v>
      </c>
      <c r="CT60">
        <v>59.400000095367403</v>
      </c>
      <c r="CU60">
        <v>2.3464576923076899</v>
      </c>
      <c r="CV60">
        <v>0.58466667315604404</v>
      </c>
      <c r="CW60">
        <v>16.080341880027301</v>
      </c>
      <c r="CX60">
        <v>507.62446153846201</v>
      </c>
      <c r="CY60">
        <v>15</v>
      </c>
      <c r="CZ60">
        <v>1685093501.7</v>
      </c>
      <c r="DA60" t="s">
        <v>255</v>
      </c>
      <c r="DB60">
        <v>2</v>
      </c>
      <c r="DC60">
        <v>-3.7629999999999999</v>
      </c>
      <c r="DD60">
        <v>0.35799999999999998</v>
      </c>
      <c r="DE60">
        <v>402</v>
      </c>
      <c r="DF60">
        <v>15</v>
      </c>
      <c r="DG60">
        <v>1.46</v>
      </c>
      <c r="DH60">
        <v>0.33</v>
      </c>
      <c r="DI60">
        <v>-1.9778680769230801</v>
      </c>
      <c r="DJ60">
        <v>-0.29833725971513297</v>
      </c>
      <c r="DK60">
        <v>7.3178664530419102E-2</v>
      </c>
      <c r="DL60">
        <v>1</v>
      </c>
      <c r="DM60">
        <v>2.3382395348837202</v>
      </c>
      <c r="DN60">
        <v>-3.7162638333080901E-2</v>
      </c>
      <c r="DO60">
        <v>0.16779270175598901</v>
      </c>
      <c r="DP60">
        <v>1</v>
      </c>
      <c r="DQ60">
        <v>0.54517409615384604</v>
      </c>
      <c r="DR60">
        <v>2.5702529347138101E-2</v>
      </c>
      <c r="DS60">
        <v>4.4474161740689199E-3</v>
      </c>
      <c r="DT60">
        <v>1</v>
      </c>
      <c r="DU60">
        <v>3</v>
      </c>
      <c r="DV60">
        <v>3</v>
      </c>
      <c r="DW60" t="s">
        <v>256</v>
      </c>
      <c r="DX60">
        <v>100</v>
      </c>
      <c r="DY60">
        <v>100</v>
      </c>
      <c r="DZ60">
        <v>-3.7629999999999999</v>
      </c>
      <c r="EA60">
        <v>0.35799999999999998</v>
      </c>
      <c r="EB60">
        <v>2</v>
      </c>
      <c r="EC60">
        <v>515.73500000000001</v>
      </c>
      <c r="ED60">
        <v>420.625</v>
      </c>
      <c r="EE60">
        <v>26.792000000000002</v>
      </c>
      <c r="EF60">
        <v>30.215</v>
      </c>
      <c r="EG60">
        <v>30.000299999999999</v>
      </c>
      <c r="EH60">
        <v>30.334</v>
      </c>
      <c r="EI60">
        <v>30.356200000000001</v>
      </c>
      <c r="EJ60">
        <v>19.980899999999998</v>
      </c>
      <c r="EK60">
        <v>30.893899999999999</v>
      </c>
      <c r="EL60">
        <v>0</v>
      </c>
      <c r="EM60">
        <v>26.851500000000001</v>
      </c>
      <c r="EN60">
        <v>401.9</v>
      </c>
      <c r="EO60">
        <v>15.1264</v>
      </c>
      <c r="EP60">
        <v>100.434</v>
      </c>
      <c r="EQ60">
        <v>90.240300000000005</v>
      </c>
    </row>
    <row r="61" spans="1:147" x14ac:dyDescent="0.3">
      <c r="A61">
        <v>45</v>
      </c>
      <c r="B61">
        <v>1685096226.4000001</v>
      </c>
      <c r="C61">
        <v>2640.2000000476801</v>
      </c>
      <c r="D61" t="s">
        <v>387</v>
      </c>
      <c r="E61" t="s">
        <v>388</v>
      </c>
      <c r="F61">
        <v>1685096218.40323</v>
      </c>
      <c r="G61">
        <f t="shared" si="43"/>
        <v>3.6029739709945614E-3</v>
      </c>
      <c r="H61">
        <f t="shared" si="44"/>
        <v>11.944963419795645</v>
      </c>
      <c r="I61">
        <f t="shared" si="45"/>
        <v>399.97864516128999</v>
      </c>
      <c r="J61">
        <f t="shared" si="46"/>
        <v>258.57200970034614</v>
      </c>
      <c r="K61">
        <f t="shared" si="47"/>
        <v>24.838667214981292</v>
      </c>
      <c r="L61">
        <f t="shared" si="48"/>
        <v>38.422319847278771</v>
      </c>
      <c r="M61">
        <f t="shared" si="49"/>
        <v>0.15175625805946757</v>
      </c>
      <c r="N61">
        <f t="shared" si="50"/>
        <v>3.3707314588995945</v>
      </c>
      <c r="O61">
        <f t="shared" si="51"/>
        <v>0.14806022741123298</v>
      </c>
      <c r="P61">
        <f t="shared" si="52"/>
        <v>9.2862218318223375E-2</v>
      </c>
      <c r="Q61">
        <f t="shared" si="53"/>
        <v>161.84621594262219</v>
      </c>
      <c r="R61">
        <f t="shared" si="54"/>
        <v>27.97857722941233</v>
      </c>
      <c r="S61">
        <f t="shared" si="55"/>
        <v>27.962635483871001</v>
      </c>
      <c r="T61">
        <f t="shared" si="56"/>
        <v>3.7865815226904798</v>
      </c>
      <c r="U61">
        <f t="shared" si="57"/>
        <v>39.967805228310375</v>
      </c>
      <c r="V61">
        <f t="shared" si="58"/>
        <v>1.5134724579141707</v>
      </c>
      <c r="W61">
        <f t="shared" si="59"/>
        <v>3.7867289666487203</v>
      </c>
      <c r="X61">
        <f t="shared" si="60"/>
        <v>2.273109064776309</v>
      </c>
      <c r="Y61">
        <f t="shared" si="61"/>
        <v>-158.89115212086017</v>
      </c>
      <c r="Z61">
        <f t="shared" si="62"/>
        <v>0.12134398388424102</v>
      </c>
      <c r="AA61">
        <f t="shared" si="63"/>
        <v>7.8441247512054339E-3</v>
      </c>
      <c r="AB61">
        <f t="shared" si="64"/>
        <v>3.0842519303974818</v>
      </c>
      <c r="AC61">
        <v>-3.9761683463813501E-2</v>
      </c>
      <c r="AD61">
        <v>4.4635973002915399E-2</v>
      </c>
      <c r="AE61">
        <v>3.3602213934225502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50539.604650311376</v>
      </c>
      <c r="AK61" t="s">
        <v>251</v>
      </c>
      <c r="AL61">
        <v>2.3074346153846199</v>
      </c>
      <c r="AM61">
        <v>1.5855999999999999</v>
      </c>
      <c r="AN61">
        <f t="shared" si="68"/>
        <v>-0.72183461538462002</v>
      </c>
      <c r="AO61">
        <f t="shared" si="69"/>
        <v>-0.45524382907708127</v>
      </c>
      <c r="AP61">
        <v>-0.47008060321599399</v>
      </c>
      <c r="AQ61" t="s">
        <v>389</v>
      </c>
      <c r="AR61">
        <v>2.33668846153846</v>
      </c>
      <c r="AS61">
        <v>2.1934200000000001</v>
      </c>
      <c r="AT61">
        <f t="shared" si="70"/>
        <v>-6.5317386336615879E-2</v>
      </c>
      <c r="AU61">
        <v>0.5</v>
      </c>
      <c r="AV61">
        <f t="shared" si="71"/>
        <v>841.19650455483838</v>
      </c>
      <c r="AW61">
        <f t="shared" si="72"/>
        <v>11.944963419795645</v>
      </c>
      <c r="AX61">
        <f t="shared" si="73"/>
        <v>-27.47237853650962</v>
      </c>
      <c r="AY61">
        <f t="shared" si="74"/>
        <v>1</v>
      </c>
      <c r="AZ61">
        <f t="shared" si="75"/>
        <v>1.4758791739846431E-2</v>
      </c>
      <c r="BA61">
        <f t="shared" si="76"/>
        <v>-0.27711063088692556</v>
      </c>
      <c r="BB61" t="s">
        <v>253</v>
      </c>
      <c r="BC61">
        <v>0</v>
      </c>
      <c r="BD61">
        <f t="shared" si="77"/>
        <v>2.1934200000000001</v>
      </c>
      <c r="BE61">
        <f t="shared" si="78"/>
        <v>-6.531738633661581E-2</v>
      </c>
      <c r="BF61">
        <f t="shared" si="79"/>
        <v>-0.38333753784056529</v>
      </c>
      <c r="BG61">
        <f t="shared" si="80"/>
        <v>1.2565797907150273</v>
      </c>
      <c r="BH61">
        <f t="shared" si="81"/>
        <v>0.84204883922909601</v>
      </c>
      <c r="BI61">
        <f t="shared" si="82"/>
        <v>999.99583870967695</v>
      </c>
      <c r="BJ61">
        <f t="shared" si="83"/>
        <v>841.19650455483838</v>
      </c>
      <c r="BK61">
        <f t="shared" si="84"/>
        <v>0.8412000050322791</v>
      </c>
      <c r="BL61">
        <f t="shared" si="85"/>
        <v>0.19240001006455834</v>
      </c>
      <c r="BM61">
        <v>0.78651427542566699</v>
      </c>
      <c r="BN61">
        <v>0.5</v>
      </c>
      <c r="BO61" t="s">
        <v>254</v>
      </c>
      <c r="BP61">
        <v>1685096218.40323</v>
      </c>
      <c r="BQ61">
        <v>399.97864516128999</v>
      </c>
      <c r="BR61">
        <v>402.08429032258101</v>
      </c>
      <c r="BS61">
        <v>15.7553387096774</v>
      </c>
      <c r="BT61">
        <v>15.1975161290323</v>
      </c>
      <c r="BU61">
        <v>500.00541935483898</v>
      </c>
      <c r="BV61">
        <v>95.860948387096798</v>
      </c>
      <c r="BW61">
        <v>0.19997964516128999</v>
      </c>
      <c r="BX61">
        <v>27.963303225806499</v>
      </c>
      <c r="BY61">
        <v>27.962635483871001</v>
      </c>
      <c r="BZ61">
        <v>999.9</v>
      </c>
      <c r="CA61">
        <v>10002.7419354839</v>
      </c>
      <c r="CB61">
        <v>0</v>
      </c>
      <c r="CC61">
        <v>75.478541935483904</v>
      </c>
      <c r="CD61">
        <v>999.99583870967695</v>
      </c>
      <c r="CE61">
        <v>0.95999722580645197</v>
      </c>
      <c r="CF61">
        <v>4.0002687096774202E-2</v>
      </c>
      <c r="CG61">
        <v>0</v>
      </c>
      <c r="CH61">
        <v>2.3419225806451598</v>
      </c>
      <c r="CI61">
        <v>0</v>
      </c>
      <c r="CJ61">
        <v>522.21567741935496</v>
      </c>
      <c r="CK61">
        <v>8120.8193548387098</v>
      </c>
      <c r="CL61">
        <v>38.203258064516099</v>
      </c>
      <c r="CM61">
        <v>41.213419354838699</v>
      </c>
      <c r="CN61">
        <v>39.433</v>
      </c>
      <c r="CO61">
        <v>39.936999999999998</v>
      </c>
      <c r="CP61">
        <v>38.366870967741903</v>
      </c>
      <c r="CQ61">
        <v>959.99580645161302</v>
      </c>
      <c r="CR61">
        <v>40</v>
      </c>
      <c r="CS61">
        <v>0</v>
      </c>
      <c r="CT61">
        <v>59.199999809265101</v>
      </c>
      <c r="CU61">
        <v>2.33668846153846</v>
      </c>
      <c r="CV61">
        <v>4.9172652307384303E-2</v>
      </c>
      <c r="CW61">
        <v>17.086393159083102</v>
      </c>
      <c r="CX61">
        <v>522.269038461538</v>
      </c>
      <c r="CY61">
        <v>15</v>
      </c>
      <c r="CZ61">
        <v>1685093501.7</v>
      </c>
      <c r="DA61" t="s">
        <v>255</v>
      </c>
      <c r="DB61">
        <v>2</v>
      </c>
      <c r="DC61">
        <v>-3.7629999999999999</v>
      </c>
      <c r="DD61">
        <v>0.35799999999999998</v>
      </c>
      <c r="DE61">
        <v>402</v>
      </c>
      <c r="DF61">
        <v>15</v>
      </c>
      <c r="DG61">
        <v>1.46</v>
      </c>
      <c r="DH61">
        <v>0.33</v>
      </c>
      <c r="DI61">
        <v>-2.09912288461538</v>
      </c>
      <c r="DJ61">
        <v>-4.5306131866974603E-2</v>
      </c>
      <c r="DK61">
        <v>9.7621842928101901E-2</v>
      </c>
      <c r="DL61">
        <v>1</v>
      </c>
      <c r="DM61">
        <v>2.3358837209302301</v>
      </c>
      <c r="DN61">
        <v>0.21839444363584401</v>
      </c>
      <c r="DO61">
        <v>0.163070211629955</v>
      </c>
      <c r="DP61">
        <v>1</v>
      </c>
      <c r="DQ61">
        <v>0.54461513461538502</v>
      </c>
      <c r="DR61">
        <v>0.143244840819021</v>
      </c>
      <c r="DS61">
        <v>1.8650412194897201E-2</v>
      </c>
      <c r="DT61">
        <v>0</v>
      </c>
      <c r="DU61">
        <v>2</v>
      </c>
      <c r="DV61">
        <v>3</v>
      </c>
      <c r="DW61" t="s">
        <v>260</v>
      </c>
      <c r="DX61">
        <v>100</v>
      </c>
      <c r="DY61">
        <v>100</v>
      </c>
      <c r="DZ61">
        <v>-3.7629999999999999</v>
      </c>
      <c r="EA61">
        <v>0.35799999999999998</v>
      </c>
      <c r="EB61">
        <v>2</v>
      </c>
      <c r="EC61">
        <v>515.58500000000004</v>
      </c>
      <c r="ED61">
        <v>420.71899999999999</v>
      </c>
      <c r="EE61">
        <v>27.216100000000001</v>
      </c>
      <c r="EF61">
        <v>30.215</v>
      </c>
      <c r="EG61">
        <v>30</v>
      </c>
      <c r="EH61">
        <v>30.347100000000001</v>
      </c>
      <c r="EI61">
        <v>30.369199999999999</v>
      </c>
      <c r="EJ61">
        <v>19.9877</v>
      </c>
      <c r="EK61">
        <v>29.741099999999999</v>
      </c>
      <c r="EL61">
        <v>0</v>
      </c>
      <c r="EM61">
        <v>27.2059</v>
      </c>
      <c r="EN61">
        <v>402.09199999999998</v>
      </c>
      <c r="EO61">
        <v>15.2218</v>
      </c>
      <c r="EP61">
        <v>100.435</v>
      </c>
      <c r="EQ61">
        <v>90.242500000000007</v>
      </c>
    </row>
    <row r="62" spans="1:147" x14ac:dyDescent="0.3">
      <c r="A62">
        <v>46</v>
      </c>
      <c r="B62">
        <v>1685096286.5</v>
      </c>
      <c r="C62">
        <v>2700.2999999523199</v>
      </c>
      <c r="D62" t="s">
        <v>390</v>
      </c>
      <c r="E62" t="s">
        <v>391</v>
      </c>
      <c r="F62">
        <v>1685096278.4677401</v>
      </c>
      <c r="G62">
        <f t="shared" si="43"/>
        <v>3.781858793572629E-3</v>
      </c>
      <c r="H62">
        <f t="shared" si="44"/>
        <v>12.406549763432823</v>
      </c>
      <c r="I62">
        <f t="shared" si="45"/>
        <v>399.98890322580701</v>
      </c>
      <c r="J62">
        <f t="shared" si="46"/>
        <v>260.00102044247956</v>
      </c>
      <c r="K62">
        <f t="shared" si="47"/>
        <v>24.977142262276107</v>
      </c>
      <c r="L62">
        <f t="shared" si="48"/>
        <v>38.425155879005501</v>
      </c>
      <c r="M62">
        <f t="shared" si="49"/>
        <v>0.15957600079237125</v>
      </c>
      <c r="N62">
        <f t="shared" si="50"/>
        <v>3.3686525546920465</v>
      </c>
      <c r="O62">
        <f t="shared" si="51"/>
        <v>0.15549232379754141</v>
      </c>
      <c r="P62">
        <f t="shared" si="52"/>
        <v>9.754090025644846E-2</v>
      </c>
      <c r="Q62">
        <f t="shared" si="53"/>
        <v>161.84770372707064</v>
      </c>
      <c r="R62">
        <f t="shared" si="54"/>
        <v>28.038722119705209</v>
      </c>
      <c r="S62">
        <f t="shared" si="55"/>
        <v>28.013522580645201</v>
      </c>
      <c r="T62">
        <f t="shared" si="56"/>
        <v>3.7978322565384963</v>
      </c>
      <c r="U62">
        <f t="shared" si="57"/>
        <v>40.064490700579661</v>
      </c>
      <c r="V62">
        <f t="shared" si="58"/>
        <v>1.526085316963824</v>
      </c>
      <c r="W62">
        <f t="shared" si="59"/>
        <v>3.8090720492841412</v>
      </c>
      <c r="X62">
        <f t="shared" si="60"/>
        <v>2.2717469395746726</v>
      </c>
      <c r="Y62">
        <f t="shared" si="61"/>
        <v>-166.77997279655293</v>
      </c>
      <c r="Z62">
        <f t="shared" si="62"/>
        <v>9.2088390665555124</v>
      </c>
      <c r="AA62">
        <f t="shared" si="63"/>
        <v>0.59611167111545527</v>
      </c>
      <c r="AB62">
        <f t="shared" si="64"/>
        <v>4.8726816681886902</v>
      </c>
      <c r="AC62">
        <v>-3.9730871626419299E-2</v>
      </c>
      <c r="AD62">
        <v>4.4601384016175201E-2</v>
      </c>
      <c r="AE62">
        <v>3.3581506335992501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50485.20779438669</v>
      </c>
      <c r="AK62" t="s">
        <v>251</v>
      </c>
      <c r="AL62">
        <v>2.3074346153846199</v>
      </c>
      <c r="AM62">
        <v>1.5855999999999999</v>
      </c>
      <c r="AN62">
        <f t="shared" si="68"/>
        <v>-0.72183461538462002</v>
      </c>
      <c r="AO62">
        <f t="shared" si="69"/>
        <v>-0.45524382907708127</v>
      </c>
      <c r="AP62">
        <v>-0.47008060321599399</v>
      </c>
      <c r="AQ62" t="s">
        <v>392</v>
      </c>
      <c r="AR62">
        <v>2.2913884615384599</v>
      </c>
      <c r="AS62">
        <v>1.5671999999999999</v>
      </c>
      <c r="AT62">
        <f t="shared" si="70"/>
        <v>-0.46209064671928268</v>
      </c>
      <c r="AU62">
        <v>0.5</v>
      </c>
      <c r="AV62">
        <f t="shared" si="71"/>
        <v>841.20433548386882</v>
      </c>
      <c r="AW62">
        <f t="shared" si="72"/>
        <v>12.406549763432823</v>
      </c>
      <c r="AX62">
        <f t="shared" si="73"/>
        <v>-194.35632770340268</v>
      </c>
      <c r="AY62">
        <f t="shared" si="74"/>
        <v>1</v>
      </c>
      <c r="AZ62">
        <f t="shared" si="75"/>
        <v>1.5307375180421598E-2</v>
      </c>
      <c r="BA62">
        <f t="shared" si="76"/>
        <v>1.1740684022460422E-2</v>
      </c>
      <c r="BB62" t="s">
        <v>253</v>
      </c>
      <c r="BC62">
        <v>0</v>
      </c>
      <c r="BD62">
        <f t="shared" si="77"/>
        <v>1.5671999999999999</v>
      </c>
      <c r="BE62">
        <f t="shared" si="78"/>
        <v>-0.46209064671928279</v>
      </c>
      <c r="BF62">
        <f t="shared" si="79"/>
        <v>1.1604439959636713E-2</v>
      </c>
      <c r="BG62">
        <f t="shared" si="80"/>
        <v>0.97832288099925913</v>
      </c>
      <c r="BH62">
        <f t="shared" si="81"/>
        <v>-2.5490603536927604E-2</v>
      </c>
      <c r="BI62">
        <f t="shared" si="82"/>
        <v>1000.00516129032</v>
      </c>
      <c r="BJ62">
        <f t="shared" si="83"/>
        <v>841.20433548386882</v>
      </c>
      <c r="BK62">
        <f t="shared" si="84"/>
        <v>0.84119999380648358</v>
      </c>
      <c r="BL62">
        <f t="shared" si="85"/>
        <v>0.19239998761296717</v>
      </c>
      <c r="BM62">
        <v>0.78651427542566699</v>
      </c>
      <c r="BN62">
        <v>0.5</v>
      </c>
      <c r="BO62" t="s">
        <v>254</v>
      </c>
      <c r="BP62">
        <v>1685096278.4677401</v>
      </c>
      <c r="BQ62">
        <v>399.98890322580701</v>
      </c>
      <c r="BR62">
        <v>402.17838709677397</v>
      </c>
      <c r="BS62">
        <v>15.8858741935484</v>
      </c>
      <c r="BT62">
        <v>15.300441935483899</v>
      </c>
      <c r="BU62">
        <v>500.01235483871</v>
      </c>
      <c r="BV62">
        <v>95.865499999999997</v>
      </c>
      <c r="BW62">
        <v>0.200054741935484</v>
      </c>
      <c r="BX62">
        <v>28.064229032258101</v>
      </c>
      <c r="BY62">
        <v>28.013522580645201</v>
      </c>
      <c r="BZ62">
        <v>999.9</v>
      </c>
      <c r="CA62">
        <v>9994.5161290322594</v>
      </c>
      <c r="CB62">
        <v>0</v>
      </c>
      <c r="CC62">
        <v>75.482338709677407</v>
      </c>
      <c r="CD62">
        <v>1000.00516129032</v>
      </c>
      <c r="CE62">
        <v>0.95999900000000005</v>
      </c>
      <c r="CF62">
        <v>4.0000800000000003E-2</v>
      </c>
      <c r="CG62">
        <v>0</v>
      </c>
      <c r="CH62">
        <v>2.2945774193548401</v>
      </c>
      <c r="CI62">
        <v>0</v>
      </c>
      <c r="CJ62">
        <v>537.064387096774</v>
      </c>
      <c r="CK62">
        <v>8120.91</v>
      </c>
      <c r="CL62">
        <v>38.378999999999998</v>
      </c>
      <c r="CM62">
        <v>41.3546774193548</v>
      </c>
      <c r="CN62">
        <v>39.616870967741903</v>
      </c>
      <c r="CO62">
        <v>40.061999999999998</v>
      </c>
      <c r="CP62">
        <v>38.514000000000003</v>
      </c>
      <c r="CQ62">
        <v>960.00516129032201</v>
      </c>
      <c r="CR62">
        <v>40</v>
      </c>
      <c r="CS62">
        <v>0</v>
      </c>
      <c r="CT62">
        <v>59.600000143051098</v>
      </c>
      <c r="CU62">
        <v>2.2913884615384599</v>
      </c>
      <c r="CV62">
        <v>-6.0482052917984898E-2</v>
      </c>
      <c r="CW62">
        <v>14.8048888932436</v>
      </c>
      <c r="CX62">
        <v>537.219807692308</v>
      </c>
      <c r="CY62">
        <v>15</v>
      </c>
      <c r="CZ62">
        <v>1685093501.7</v>
      </c>
      <c r="DA62" t="s">
        <v>255</v>
      </c>
      <c r="DB62">
        <v>2</v>
      </c>
      <c r="DC62">
        <v>-3.7629999999999999</v>
      </c>
      <c r="DD62">
        <v>0.35799999999999998</v>
      </c>
      <c r="DE62">
        <v>402</v>
      </c>
      <c r="DF62">
        <v>15</v>
      </c>
      <c r="DG62">
        <v>1.46</v>
      </c>
      <c r="DH62">
        <v>0.33</v>
      </c>
      <c r="DI62">
        <v>-2.18782326923077</v>
      </c>
      <c r="DJ62">
        <v>7.0327693417362697E-2</v>
      </c>
      <c r="DK62">
        <v>8.2634168703926897E-2</v>
      </c>
      <c r="DL62">
        <v>1</v>
      </c>
      <c r="DM62">
        <v>2.2832790697674401</v>
      </c>
      <c r="DN62">
        <v>-2.7899853780465701E-2</v>
      </c>
      <c r="DO62">
        <v>0.16246980622262799</v>
      </c>
      <c r="DP62">
        <v>1</v>
      </c>
      <c r="DQ62">
        <v>0.58088717307692295</v>
      </c>
      <c r="DR62">
        <v>4.7356555396792198E-2</v>
      </c>
      <c r="DS62">
        <v>6.5928013385263698E-3</v>
      </c>
      <c r="DT62">
        <v>1</v>
      </c>
      <c r="DU62">
        <v>3</v>
      </c>
      <c r="DV62">
        <v>3</v>
      </c>
      <c r="DW62" t="s">
        <v>256</v>
      </c>
      <c r="DX62">
        <v>100</v>
      </c>
      <c r="DY62">
        <v>100</v>
      </c>
      <c r="DZ62">
        <v>-3.7629999999999999</v>
      </c>
      <c r="EA62">
        <v>0.35799999999999998</v>
      </c>
      <c r="EB62">
        <v>2</v>
      </c>
      <c r="EC62">
        <v>516.11500000000001</v>
      </c>
      <c r="ED62">
        <v>421.13</v>
      </c>
      <c r="EE62">
        <v>27.006399999999999</v>
      </c>
      <c r="EF62">
        <v>30.204499999999999</v>
      </c>
      <c r="EG62">
        <v>30.0001</v>
      </c>
      <c r="EH62">
        <v>30.349699999999999</v>
      </c>
      <c r="EI62">
        <v>30.374400000000001</v>
      </c>
      <c r="EJ62">
        <v>19.9925</v>
      </c>
      <c r="EK62">
        <v>29.1767</v>
      </c>
      <c r="EL62">
        <v>0</v>
      </c>
      <c r="EM62">
        <v>26.999500000000001</v>
      </c>
      <c r="EN62">
        <v>402.24900000000002</v>
      </c>
      <c r="EO62">
        <v>15.351599999999999</v>
      </c>
      <c r="EP62">
        <v>100.43600000000001</v>
      </c>
      <c r="EQ62">
        <v>90.245599999999996</v>
      </c>
    </row>
    <row r="63" spans="1:147" x14ac:dyDescent="0.3">
      <c r="A63">
        <v>47</v>
      </c>
      <c r="B63">
        <v>1685096346.9000001</v>
      </c>
      <c r="C63">
        <v>2760.7000000476801</v>
      </c>
      <c r="D63" t="s">
        <v>393</v>
      </c>
      <c r="E63" t="s">
        <v>394</v>
      </c>
      <c r="F63">
        <v>1685096338.9354801</v>
      </c>
      <c r="G63">
        <f t="shared" si="43"/>
        <v>3.9806264337302454E-3</v>
      </c>
      <c r="H63">
        <f t="shared" si="44"/>
        <v>12.680144991020509</v>
      </c>
      <c r="I63">
        <f t="shared" si="45"/>
        <v>399.99806451612898</v>
      </c>
      <c r="J63">
        <f t="shared" si="46"/>
        <v>263.97185735553637</v>
      </c>
      <c r="K63">
        <f t="shared" si="47"/>
        <v>25.357567360037486</v>
      </c>
      <c r="L63">
        <f t="shared" si="48"/>
        <v>38.424466783938506</v>
      </c>
      <c r="M63">
        <f t="shared" si="49"/>
        <v>0.16860611057917665</v>
      </c>
      <c r="N63">
        <f t="shared" si="50"/>
        <v>3.3698432209969411</v>
      </c>
      <c r="O63">
        <f t="shared" si="51"/>
        <v>0.16405584194578418</v>
      </c>
      <c r="P63">
        <f t="shared" si="52"/>
        <v>0.10293349637832824</v>
      </c>
      <c r="Q63">
        <f t="shared" si="53"/>
        <v>161.8470884123914</v>
      </c>
      <c r="R63">
        <f t="shared" si="54"/>
        <v>28.009350828894295</v>
      </c>
      <c r="S63">
        <f t="shared" si="55"/>
        <v>28.008267741935502</v>
      </c>
      <c r="T63">
        <f t="shared" si="56"/>
        <v>3.7966691046135468</v>
      </c>
      <c r="U63">
        <f t="shared" si="57"/>
        <v>40.142371707631</v>
      </c>
      <c r="V63">
        <f t="shared" si="58"/>
        <v>1.530472510000344</v>
      </c>
      <c r="W63">
        <f t="shared" si="59"/>
        <v>3.8126110762643446</v>
      </c>
      <c r="X63">
        <f t="shared" si="60"/>
        <v>2.266196594613203</v>
      </c>
      <c r="Y63">
        <f t="shared" si="61"/>
        <v>-175.54562572750382</v>
      </c>
      <c r="Z63">
        <f t="shared" si="62"/>
        <v>13.062431617814726</v>
      </c>
      <c r="AA63">
        <f t="shared" si="63"/>
        <v>0.84531079996190861</v>
      </c>
      <c r="AB63">
        <f t="shared" si="64"/>
        <v>0.20920510266421566</v>
      </c>
      <c r="AC63">
        <v>-3.9748517765129998E-2</v>
      </c>
      <c r="AD63">
        <v>4.4621193352764599E-2</v>
      </c>
      <c r="AE63">
        <v>3.35933663556257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50503.959253603505</v>
      </c>
      <c r="AK63" t="s">
        <v>251</v>
      </c>
      <c r="AL63">
        <v>2.3074346153846199</v>
      </c>
      <c r="AM63">
        <v>1.5855999999999999</v>
      </c>
      <c r="AN63">
        <f t="shared" si="68"/>
        <v>-0.72183461538462002</v>
      </c>
      <c r="AO63">
        <f t="shared" si="69"/>
        <v>-0.45524382907708127</v>
      </c>
      <c r="AP63">
        <v>-0.47008060321599399</v>
      </c>
      <c r="AQ63" t="s">
        <v>395</v>
      </c>
      <c r="AR63">
        <v>2.3211076923076899</v>
      </c>
      <c r="AS63">
        <v>1.4332</v>
      </c>
      <c r="AT63">
        <f t="shared" si="70"/>
        <v>-0.61952811352755366</v>
      </c>
      <c r="AU63">
        <v>0.5</v>
      </c>
      <c r="AV63">
        <f t="shared" si="71"/>
        <v>841.2010121419371</v>
      </c>
      <c r="AW63">
        <f t="shared" si="72"/>
        <v>12.680144991020509</v>
      </c>
      <c r="AX63">
        <f t="shared" si="73"/>
        <v>-260.57383807488151</v>
      </c>
      <c r="AY63">
        <f t="shared" si="74"/>
        <v>1</v>
      </c>
      <c r="AZ63">
        <f t="shared" si="75"/>
        <v>1.5632679234125368E-2</v>
      </c>
      <c r="BA63">
        <f t="shared" si="76"/>
        <v>0.10633547306726197</v>
      </c>
      <c r="BB63" t="s">
        <v>253</v>
      </c>
      <c r="BC63">
        <v>0</v>
      </c>
      <c r="BD63">
        <f t="shared" si="77"/>
        <v>1.4332</v>
      </c>
      <c r="BE63">
        <f t="shared" si="78"/>
        <v>-0.61952811352755366</v>
      </c>
      <c r="BF63">
        <f t="shared" si="79"/>
        <v>9.611503531786067E-2</v>
      </c>
      <c r="BG63">
        <f t="shared" si="80"/>
        <v>1.0156400543772275</v>
      </c>
      <c r="BH63">
        <f t="shared" si="81"/>
        <v>-0.21112869451237878</v>
      </c>
      <c r="BI63">
        <f t="shared" si="82"/>
        <v>1000.00119354839</v>
      </c>
      <c r="BJ63">
        <f t="shared" si="83"/>
        <v>841.2010121419371</v>
      </c>
      <c r="BK63">
        <f t="shared" si="84"/>
        <v>0.84120000812902174</v>
      </c>
      <c r="BL63">
        <f t="shared" si="85"/>
        <v>0.19240001625804357</v>
      </c>
      <c r="BM63">
        <v>0.78651427542566699</v>
      </c>
      <c r="BN63">
        <v>0.5</v>
      </c>
      <c r="BO63" t="s">
        <v>254</v>
      </c>
      <c r="BP63">
        <v>1685096338.9354801</v>
      </c>
      <c r="BQ63">
        <v>399.99806451612898</v>
      </c>
      <c r="BR63">
        <v>402.24316129032297</v>
      </c>
      <c r="BS63">
        <v>15.932193548387099</v>
      </c>
      <c r="BT63">
        <v>15.316003225806501</v>
      </c>
      <c r="BU63">
        <v>499.997903225806</v>
      </c>
      <c r="BV63">
        <v>95.861667741935506</v>
      </c>
      <c r="BW63">
        <v>0.199964032258065</v>
      </c>
      <c r="BX63">
        <v>28.080167741935501</v>
      </c>
      <c r="BY63">
        <v>28.008267741935502</v>
      </c>
      <c r="BZ63">
        <v>999.9</v>
      </c>
      <c r="CA63">
        <v>9999.3548387096798</v>
      </c>
      <c r="CB63">
        <v>0</v>
      </c>
      <c r="CC63">
        <v>75.482338709677407</v>
      </c>
      <c r="CD63">
        <v>1000.00119354839</v>
      </c>
      <c r="CE63">
        <v>0.95999977419354798</v>
      </c>
      <c r="CF63">
        <v>4.0000038709677402E-2</v>
      </c>
      <c r="CG63">
        <v>0</v>
      </c>
      <c r="CH63">
        <v>2.3322645161290301</v>
      </c>
      <c r="CI63">
        <v>0</v>
      </c>
      <c r="CJ63">
        <v>549.746806451613</v>
      </c>
      <c r="CK63">
        <v>8120.87161290323</v>
      </c>
      <c r="CL63">
        <v>38.554000000000002</v>
      </c>
      <c r="CM63">
        <v>41.467483870967698</v>
      </c>
      <c r="CN63">
        <v>39.764000000000003</v>
      </c>
      <c r="CO63">
        <v>40.162999999999997</v>
      </c>
      <c r="CP63">
        <v>38.679000000000002</v>
      </c>
      <c r="CQ63">
        <v>960.00096774193605</v>
      </c>
      <c r="CR63">
        <v>40.000322580645197</v>
      </c>
      <c r="CS63">
        <v>0</v>
      </c>
      <c r="CT63">
        <v>60</v>
      </c>
      <c r="CU63">
        <v>2.3211076923076899</v>
      </c>
      <c r="CV63">
        <v>0.79270426682206396</v>
      </c>
      <c r="CW63">
        <v>12.691008554704901</v>
      </c>
      <c r="CX63">
        <v>549.86538461538498</v>
      </c>
      <c r="CY63">
        <v>15</v>
      </c>
      <c r="CZ63">
        <v>1685093501.7</v>
      </c>
      <c r="DA63" t="s">
        <v>255</v>
      </c>
      <c r="DB63">
        <v>2</v>
      </c>
      <c r="DC63">
        <v>-3.7629999999999999</v>
      </c>
      <c r="DD63">
        <v>0.35799999999999998</v>
      </c>
      <c r="DE63">
        <v>402</v>
      </c>
      <c r="DF63">
        <v>15</v>
      </c>
      <c r="DG63">
        <v>1.46</v>
      </c>
      <c r="DH63">
        <v>0.33</v>
      </c>
      <c r="DI63">
        <v>-2.2616278846153799</v>
      </c>
      <c r="DJ63">
        <v>0.157102817434423</v>
      </c>
      <c r="DK63">
        <v>0.100538997702318</v>
      </c>
      <c r="DL63">
        <v>1</v>
      </c>
      <c r="DM63">
        <v>2.33503488372093</v>
      </c>
      <c r="DN63">
        <v>0.166851079984699</v>
      </c>
      <c r="DO63">
        <v>0.18041942720604801</v>
      </c>
      <c r="DP63">
        <v>1</v>
      </c>
      <c r="DQ63">
        <v>0.60959553846153802</v>
      </c>
      <c r="DR63">
        <v>7.5896326500375894E-2</v>
      </c>
      <c r="DS63">
        <v>9.8214940651408893E-3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-3.7629999999999999</v>
      </c>
      <c r="EA63">
        <v>0.35799999999999998</v>
      </c>
      <c r="EB63">
        <v>2</v>
      </c>
      <c r="EC63">
        <v>515.58500000000004</v>
      </c>
      <c r="ED63">
        <v>421.26299999999998</v>
      </c>
      <c r="EE63">
        <v>26.925599999999999</v>
      </c>
      <c r="EF63">
        <v>30.186199999999999</v>
      </c>
      <c r="EG63">
        <v>30.0002</v>
      </c>
      <c r="EH63">
        <v>30.347100000000001</v>
      </c>
      <c r="EI63">
        <v>30.3749</v>
      </c>
      <c r="EJ63">
        <v>19.9922</v>
      </c>
      <c r="EK63">
        <v>28.905100000000001</v>
      </c>
      <c r="EL63">
        <v>0</v>
      </c>
      <c r="EM63">
        <v>26.907699999999998</v>
      </c>
      <c r="EN63">
        <v>402.24</v>
      </c>
      <c r="EO63">
        <v>15.3498</v>
      </c>
      <c r="EP63">
        <v>100.44</v>
      </c>
      <c r="EQ63">
        <v>90.252200000000002</v>
      </c>
    </row>
    <row r="64" spans="1:147" x14ac:dyDescent="0.3">
      <c r="A64">
        <v>48</v>
      </c>
      <c r="B64">
        <v>1685096406.9000001</v>
      </c>
      <c r="C64">
        <v>2820.7000000476801</v>
      </c>
      <c r="D64" t="s">
        <v>396</v>
      </c>
      <c r="E64" t="s">
        <v>397</v>
      </c>
      <c r="F64">
        <v>1685096398.9612899</v>
      </c>
      <c r="G64">
        <f t="shared" si="43"/>
        <v>4.2421545352305618E-3</v>
      </c>
      <c r="H64">
        <f t="shared" si="44"/>
        <v>12.901193832037269</v>
      </c>
      <c r="I64">
        <f t="shared" si="45"/>
        <v>400.00506451612898</v>
      </c>
      <c r="J64">
        <f t="shared" si="46"/>
        <v>269.8461933974603</v>
      </c>
      <c r="K64">
        <f t="shared" si="47"/>
        <v>25.921319009655107</v>
      </c>
      <c r="L64">
        <f t="shared" si="48"/>
        <v>38.424328882520527</v>
      </c>
      <c r="M64">
        <f t="shared" si="49"/>
        <v>0.18053494610475415</v>
      </c>
      <c r="N64">
        <f t="shared" si="50"/>
        <v>3.3686603351171844</v>
      </c>
      <c r="O64">
        <f t="shared" si="51"/>
        <v>0.17532697297327188</v>
      </c>
      <c r="P64">
        <f t="shared" si="52"/>
        <v>0.11003475971164195</v>
      </c>
      <c r="Q64">
        <f t="shared" si="53"/>
        <v>161.8463087701831</v>
      </c>
      <c r="R64">
        <f t="shared" si="54"/>
        <v>27.954306138731742</v>
      </c>
      <c r="S64">
        <f t="shared" si="55"/>
        <v>27.988848387096802</v>
      </c>
      <c r="T64">
        <f t="shared" si="56"/>
        <v>3.7923733509805926</v>
      </c>
      <c r="U64">
        <f t="shared" si="57"/>
        <v>40.186464172500699</v>
      </c>
      <c r="V64">
        <f t="shared" si="58"/>
        <v>1.5325665603184178</v>
      </c>
      <c r="W64">
        <f t="shared" si="59"/>
        <v>3.8136387260642395</v>
      </c>
      <c r="X64">
        <f t="shared" si="60"/>
        <v>2.259806790662175</v>
      </c>
      <c r="Y64">
        <f t="shared" si="61"/>
        <v>-187.07901500366779</v>
      </c>
      <c r="Z64">
        <f t="shared" si="62"/>
        <v>17.424717409984439</v>
      </c>
      <c r="AA64">
        <f t="shared" si="63"/>
        <v>1.127920776910639</v>
      </c>
      <c r="AB64">
        <f t="shared" si="64"/>
        <v>-6.6800680465896249</v>
      </c>
      <c r="AC64">
        <v>-3.9730986927047102E-2</v>
      </c>
      <c r="AD64">
        <v>4.4601513451230798E-2</v>
      </c>
      <c r="AE64">
        <v>3.3581583835473801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50481.773301897025</v>
      </c>
      <c r="AK64" t="s">
        <v>251</v>
      </c>
      <c r="AL64">
        <v>2.3074346153846199</v>
      </c>
      <c r="AM64">
        <v>1.5855999999999999</v>
      </c>
      <c r="AN64">
        <f t="shared" si="68"/>
        <v>-0.72183461538462002</v>
      </c>
      <c r="AO64">
        <f t="shared" si="69"/>
        <v>-0.45524382907708127</v>
      </c>
      <c r="AP64">
        <v>-0.47008060321599399</v>
      </c>
      <c r="AQ64" t="s">
        <v>398</v>
      </c>
      <c r="AR64">
        <v>2.3176923076923099</v>
      </c>
      <c r="AS64">
        <v>1.5891999999999999</v>
      </c>
      <c r="AT64">
        <f t="shared" si="70"/>
        <v>-0.45840190516757495</v>
      </c>
      <c r="AU64">
        <v>0.5</v>
      </c>
      <c r="AV64">
        <f t="shared" si="71"/>
        <v>841.19691932901821</v>
      </c>
      <c r="AW64">
        <f t="shared" si="72"/>
        <v>12.901193832037269</v>
      </c>
      <c r="AX64">
        <f t="shared" si="73"/>
        <v>-192.80313522075841</v>
      </c>
      <c r="AY64">
        <f t="shared" si="74"/>
        <v>1</v>
      </c>
      <c r="AZ64">
        <f t="shared" si="75"/>
        <v>1.5895534241755042E-2</v>
      </c>
      <c r="BA64">
        <f t="shared" si="76"/>
        <v>-2.2652907123081097E-3</v>
      </c>
      <c r="BB64" t="s">
        <v>253</v>
      </c>
      <c r="BC64">
        <v>0</v>
      </c>
      <c r="BD64">
        <f t="shared" si="77"/>
        <v>1.5891999999999999</v>
      </c>
      <c r="BE64">
        <f t="shared" si="78"/>
        <v>-0.4584019051675749</v>
      </c>
      <c r="BF64">
        <f t="shared" si="79"/>
        <v>-2.2704339051463469E-3</v>
      </c>
      <c r="BG64">
        <f t="shared" si="80"/>
        <v>1.0142818127781226</v>
      </c>
      <c r="BH64">
        <f t="shared" si="81"/>
        <v>4.9872919963554743E-3</v>
      </c>
      <c r="BI64">
        <f t="shared" si="82"/>
        <v>999.99632258064503</v>
      </c>
      <c r="BJ64">
        <f t="shared" si="83"/>
        <v>841.19691932901821</v>
      </c>
      <c r="BK64">
        <f t="shared" si="84"/>
        <v>0.84120001277422662</v>
      </c>
      <c r="BL64">
        <f t="shared" si="85"/>
        <v>0.19240002554845304</v>
      </c>
      <c r="BM64">
        <v>0.78651427542566699</v>
      </c>
      <c r="BN64">
        <v>0.5</v>
      </c>
      <c r="BO64" t="s">
        <v>254</v>
      </c>
      <c r="BP64">
        <v>1685096398.9612899</v>
      </c>
      <c r="BQ64">
        <v>400.00506451612898</v>
      </c>
      <c r="BR64">
        <v>402.30135483870998</v>
      </c>
      <c r="BS64">
        <v>15.9543290322581</v>
      </c>
      <c r="BT64">
        <v>15.2976806451613</v>
      </c>
      <c r="BU64">
        <v>500.00629032258098</v>
      </c>
      <c r="BV64">
        <v>95.859590322580601</v>
      </c>
      <c r="BW64">
        <v>0.20001564516129</v>
      </c>
      <c r="BX64">
        <v>28.084793548387101</v>
      </c>
      <c r="BY64">
        <v>27.988848387096802</v>
      </c>
      <c r="BZ64">
        <v>999.9</v>
      </c>
      <c r="CA64">
        <v>9995.1612903225796</v>
      </c>
      <c r="CB64">
        <v>0</v>
      </c>
      <c r="CC64">
        <v>75.466461290322599</v>
      </c>
      <c r="CD64">
        <v>999.99632258064503</v>
      </c>
      <c r="CE64">
        <v>0.960000935483871</v>
      </c>
      <c r="CF64">
        <v>3.9998896774193597E-2</v>
      </c>
      <c r="CG64">
        <v>0</v>
      </c>
      <c r="CH64">
        <v>2.3296645161290299</v>
      </c>
      <c r="CI64">
        <v>0</v>
      </c>
      <c r="CJ64">
        <v>558.34822580645198</v>
      </c>
      <c r="CK64">
        <v>8120.8370967741903</v>
      </c>
      <c r="CL64">
        <v>38.686999999999998</v>
      </c>
      <c r="CM64">
        <v>41.578258064516099</v>
      </c>
      <c r="CN64">
        <v>39.917000000000002</v>
      </c>
      <c r="CO64">
        <v>40.245935483871001</v>
      </c>
      <c r="CP64">
        <v>38.811999999999998</v>
      </c>
      <c r="CQ64">
        <v>959.99709677419298</v>
      </c>
      <c r="CR64">
        <v>40.000322580645197</v>
      </c>
      <c r="CS64">
        <v>0</v>
      </c>
      <c r="CT64">
        <v>59.400000095367403</v>
      </c>
      <c r="CU64">
        <v>2.3176923076923099</v>
      </c>
      <c r="CV64">
        <v>0.86454701174993698</v>
      </c>
      <c r="CW64">
        <v>6.4662564153484903</v>
      </c>
      <c r="CX64">
        <v>558.42753846153801</v>
      </c>
      <c r="CY64">
        <v>15</v>
      </c>
      <c r="CZ64">
        <v>1685093501.7</v>
      </c>
      <c r="DA64" t="s">
        <v>255</v>
      </c>
      <c r="DB64">
        <v>2</v>
      </c>
      <c r="DC64">
        <v>-3.7629999999999999</v>
      </c>
      <c r="DD64">
        <v>0.35799999999999998</v>
      </c>
      <c r="DE64">
        <v>402</v>
      </c>
      <c r="DF64">
        <v>15</v>
      </c>
      <c r="DG64">
        <v>1.46</v>
      </c>
      <c r="DH64">
        <v>0.33</v>
      </c>
      <c r="DI64">
        <v>-2.3254800000000002</v>
      </c>
      <c r="DJ64">
        <v>0.108819416418209</v>
      </c>
      <c r="DK64">
        <v>0.100424849265508</v>
      </c>
      <c r="DL64">
        <v>1</v>
      </c>
      <c r="DM64">
        <v>2.3470627906976702</v>
      </c>
      <c r="DN64">
        <v>-0.13617976576330201</v>
      </c>
      <c r="DO64">
        <v>0.15821351487747901</v>
      </c>
      <c r="DP64">
        <v>1</v>
      </c>
      <c r="DQ64">
        <v>0.65336194230769196</v>
      </c>
      <c r="DR64">
        <v>3.6840530275027997E-2</v>
      </c>
      <c r="DS64">
        <v>5.3364314762318196E-3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-3.7629999999999999</v>
      </c>
      <c r="EA64">
        <v>0.35799999999999998</v>
      </c>
      <c r="EB64">
        <v>2</v>
      </c>
      <c r="EC64">
        <v>515.90300000000002</v>
      </c>
      <c r="ED64">
        <v>421.23700000000002</v>
      </c>
      <c r="EE64">
        <v>26.881799999999998</v>
      </c>
      <c r="EF64">
        <v>30.170500000000001</v>
      </c>
      <c r="EG64">
        <v>30.0001</v>
      </c>
      <c r="EH64">
        <v>30.339200000000002</v>
      </c>
      <c r="EI64">
        <v>30.3718</v>
      </c>
      <c r="EJ64">
        <v>19.992000000000001</v>
      </c>
      <c r="EK64">
        <v>28.905100000000001</v>
      </c>
      <c r="EL64">
        <v>0</v>
      </c>
      <c r="EM64">
        <v>26.879200000000001</v>
      </c>
      <c r="EN64">
        <v>402.279</v>
      </c>
      <c r="EO64">
        <v>15.311400000000001</v>
      </c>
      <c r="EP64">
        <v>100.443</v>
      </c>
      <c r="EQ64">
        <v>90.257999999999996</v>
      </c>
    </row>
    <row r="65" spans="1:147" x14ac:dyDescent="0.3">
      <c r="A65">
        <v>49</v>
      </c>
      <c r="B65">
        <v>1685096467</v>
      </c>
      <c r="C65">
        <v>2880.7999999523199</v>
      </c>
      <c r="D65" t="s">
        <v>399</v>
      </c>
      <c r="E65" t="s">
        <v>400</v>
      </c>
      <c r="F65">
        <v>1685096458.97419</v>
      </c>
      <c r="G65">
        <f t="shared" si="43"/>
        <v>4.4347752825119914E-3</v>
      </c>
      <c r="H65">
        <f t="shared" si="44"/>
        <v>13.456602050334174</v>
      </c>
      <c r="I65">
        <f t="shared" si="45"/>
        <v>400.00532258064499</v>
      </c>
      <c r="J65">
        <f t="shared" si="46"/>
        <v>270.23542652857606</v>
      </c>
      <c r="K65">
        <f t="shared" si="47"/>
        <v>25.958815665109494</v>
      </c>
      <c r="L65">
        <f t="shared" si="48"/>
        <v>38.424512164527783</v>
      </c>
      <c r="M65">
        <f t="shared" si="49"/>
        <v>0.18914144474215541</v>
      </c>
      <c r="N65">
        <f t="shared" si="50"/>
        <v>3.3730432135853703</v>
      </c>
      <c r="O65">
        <f t="shared" si="51"/>
        <v>0.18344071170602982</v>
      </c>
      <c r="P65">
        <f t="shared" si="52"/>
        <v>0.11514832067122466</v>
      </c>
      <c r="Q65">
        <f t="shared" si="53"/>
        <v>161.84475863864091</v>
      </c>
      <c r="R65">
        <f t="shared" si="54"/>
        <v>27.9197834621548</v>
      </c>
      <c r="S65">
        <f t="shared" si="55"/>
        <v>27.983667741935498</v>
      </c>
      <c r="T65">
        <f t="shared" si="56"/>
        <v>3.7912280577437256</v>
      </c>
      <c r="U65">
        <f t="shared" si="57"/>
        <v>40.183856262534569</v>
      </c>
      <c r="V65">
        <f t="shared" si="58"/>
        <v>1.5332886837871325</v>
      </c>
      <c r="W65">
        <f t="shared" si="59"/>
        <v>3.8156832778060048</v>
      </c>
      <c r="X65">
        <f t="shared" si="60"/>
        <v>2.2579393739565932</v>
      </c>
      <c r="Y65">
        <f t="shared" si="61"/>
        <v>-195.57358995877883</v>
      </c>
      <c r="Z65">
        <f t="shared" si="62"/>
        <v>20.062472720964418</v>
      </c>
      <c r="AA65">
        <f t="shared" si="63"/>
        <v>1.2970040478562077</v>
      </c>
      <c r="AB65">
        <f t="shared" si="64"/>
        <v>-12.36935455131729</v>
      </c>
      <c r="AC65">
        <v>-3.9795955588154797E-2</v>
      </c>
      <c r="AD65">
        <v>4.46744464648915E-2</v>
      </c>
      <c r="AE65">
        <v>3.3625240890786401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50559.404850208179</v>
      </c>
      <c r="AK65" t="s">
        <v>251</v>
      </c>
      <c r="AL65">
        <v>2.3074346153846199</v>
      </c>
      <c r="AM65">
        <v>1.5855999999999999</v>
      </c>
      <c r="AN65">
        <f t="shared" si="68"/>
        <v>-0.72183461538462002</v>
      </c>
      <c r="AO65">
        <f t="shared" si="69"/>
        <v>-0.45524382907708127</v>
      </c>
      <c r="AP65">
        <v>-0.47008060321599399</v>
      </c>
      <c r="AQ65" t="s">
        <v>401</v>
      </c>
      <c r="AR65">
        <v>2.33399615384615</v>
      </c>
      <c r="AS65">
        <v>1.4568000000000001</v>
      </c>
      <c r="AT65">
        <f t="shared" si="70"/>
        <v>-0.60213904025682985</v>
      </c>
      <c r="AU65">
        <v>0.5</v>
      </c>
      <c r="AV65">
        <f t="shared" si="71"/>
        <v>841.18868988378881</v>
      </c>
      <c r="AW65">
        <f t="shared" si="72"/>
        <v>13.456602050334174</v>
      </c>
      <c r="AX65">
        <f t="shared" si="73"/>
        <v>-253.25627520076233</v>
      </c>
      <c r="AY65">
        <f t="shared" si="74"/>
        <v>1</v>
      </c>
      <c r="AZ65">
        <f t="shared" si="75"/>
        <v>1.6555955662544815E-2</v>
      </c>
      <c r="BA65">
        <f t="shared" si="76"/>
        <v>8.8412959912136047E-2</v>
      </c>
      <c r="BB65" t="s">
        <v>253</v>
      </c>
      <c r="BC65">
        <v>0</v>
      </c>
      <c r="BD65">
        <f t="shared" si="77"/>
        <v>1.4568000000000001</v>
      </c>
      <c r="BE65">
        <f t="shared" si="78"/>
        <v>-0.60213904025682996</v>
      </c>
      <c r="BF65">
        <f t="shared" si="79"/>
        <v>8.1231079717456994E-2</v>
      </c>
      <c r="BG65">
        <f t="shared" si="80"/>
        <v>1.0312255555806651</v>
      </c>
      <c r="BH65">
        <f t="shared" si="81"/>
        <v>-0.17843422475849324</v>
      </c>
      <c r="BI65">
        <f t="shared" si="82"/>
        <v>999.986516129032</v>
      </c>
      <c r="BJ65">
        <f t="shared" si="83"/>
        <v>841.18868988378881</v>
      </c>
      <c r="BK65">
        <f t="shared" si="84"/>
        <v>0.84120003251648556</v>
      </c>
      <c r="BL65">
        <f t="shared" si="85"/>
        <v>0.19240006503297133</v>
      </c>
      <c r="BM65">
        <v>0.78651427542566699</v>
      </c>
      <c r="BN65">
        <v>0.5</v>
      </c>
      <c r="BO65" t="s">
        <v>254</v>
      </c>
      <c r="BP65">
        <v>1685096458.97419</v>
      </c>
      <c r="BQ65">
        <v>400.00532258064499</v>
      </c>
      <c r="BR65">
        <v>402.40112903225798</v>
      </c>
      <c r="BS65">
        <v>15.9617806451613</v>
      </c>
      <c r="BT65">
        <v>15.275312903225799</v>
      </c>
      <c r="BU65">
        <v>500.00006451612899</v>
      </c>
      <c r="BV65">
        <v>95.860106451612893</v>
      </c>
      <c r="BW65">
        <v>0.19989574193548401</v>
      </c>
      <c r="BX65">
        <v>28.0939935483871</v>
      </c>
      <c r="BY65">
        <v>27.983667741935498</v>
      </c>
      <c r="BZ65">
        <v>999.9</v>
      </c>
      <c r="CA65">
        <v>10011.4516129032</v>
      </c>
      <c r="CB65">
        <v>0</v>
      </c>
      <c r="CC65">
        <v>75.473709677419393</v>
      </c>
      <c r="CD65">
        <v>999.986516129032</v>
      </c>
      <c r="CE65">
        <v>0.960000935483871</v>
      </c>
      <c r="CF65">
        <v>3.9998896774193597E-2</v>
      </c>
      <c r="CG65">
        <v>0</v>
      </c>
      <c r="CH65">
        <v>2.3362516129032298</v>
      </c>
      <c r="CI65">
        <v>0</v>
      </c>
      <c r="CJ65">
        <v>563.33258064516099</v>
      </c>
      <c r="CK65">
        <v>8120.75903225806</v>
      </c>
      <c r="CL65">
        <v>38.811999999999998</v>
      </c>
      <c r="CM65">
        <v>41.686999999999998</v>
      </c>
      <c r="CN65">
        <v>40.058</v>
      </c>
      <c r="CO65">
        <v>40.3343548387097</v>
      </c>
      <c r="CP65">
        <v>38.933</v>
      </c>
      <c r="CQ65">
        <v>959.98838709677398</v>
      </c>
      <c r="CR65">
        <v>40.000645161290301</v>
      </c>
      <c r="CS65">
        <v>0</v>
      </c>
      <c r="CT65">
        <v>59.400000095367403</v>
      </c>
      <c r="CU65">
        <v>2.33399615384615</v>
      </c>
      <c r="CV65">
        <v>0.32833162008865802</v>
      </c>
      <c r="CW65">
        <v>3.6612991404345401</v>
      </c>
      <c r="CX65">
        <v>563.4135</v>
      </c>
      <c r="CY65">
        <v>15</v>
      </c>
      <c r="CZ65">
        <v>1685093501.7</v>
      </c>
      <c r="DA65" t="s">
        <v>255</v>
      </c>
      <c r="DB65">
        <v>2</v>
      </c>
      <c r="DC65">
        <v>-3.7629999999999999</v>
      </c>
      <c r="DD65">
        <v>0.35799999999999998</v>
      </c>
      <c r="DE65">
        <v>402</v>
      </c>
      <c r="DF65">
        <v>15</v>
      </c>
      <c r="DG65">
        <v>1.46</v>
      </c>
      <c r="DH65">
        <v>0.33</v>
      </c>
      <c r="DI65">
        <v>-2.39836711538462</v>
      </c>
      <c r="DJ65">
        <v>6.3688623389116406E-2</v>
      </c>
      <c r="DK65">
        <v>0.10003627517703</v>
      </c>
      <c r="DL65">
        <v>1</v>
      </c>
      <c r="DM65">
        <v>2.3475744186046499</v>
      </c>
      <c r="DN65">
        <v>-5.4735310779893701E-2</v>
      </c>
      <c r="DO65">
        <v>0.170717088275641</v>
      </c>
      <c r="DP65">
        <v>1</v>
      </c>
      <c r="DQ65">
        <v>0.684361557692308</v>
      </c>
      <c r="DR65">
        <v>2.58250583088026E-2</v>
      </c>
      <c r="DS65">
        <v>4.05396654958241E-3</v>
      </c>
      <c r="DT65">
        <v>1</v>
      </c>
      <c r="DU65">
        <v>3</v>
      </c>
      <c r="DV65">
        <v>3</v>
      </c>
      <c r="DW65" t="s">
        <v>256</v>
      </c>
      <c r="DX65">
        <v>100</v>
      </c>
      <c r="DY65">
        <v>100</v>
      </c>
      <c r="DZ65">
        <v>-3.7629999999999999</v>
      </c>
      <c r="EA65">
        <v>0.35799999999999998</v>
      </c>
      <c r="EB65">
        <v>2</v>
      </c>
      <c r="EC65">
        <v>515.84100000000001</v>
      </c>
      <c r="ED65">
        <v>421.43</v>
      </c>
      <c r="EE65">
        <v>26.918800000000001</v>
      </c>
      <c r="EF65">
        <v>30.1523</v>
      </c>
      <c r="EG65">
        <v>30</v>
      </c>
      <c r="EH65">
        <v>30.331499999999998</v>
      </c>
      <c r="EI65">
        <v>30.364000000000001</v>
      </c>
      <c r="EJ65">
        <v>19.992799999999999</v>
      </c>
      <c r="EK65">
        <v>28.905100000000001</v>
      </c>
      <c r="EL65">
        <v>0</v>
      </c>
      <c r="EM65">
        <v>26.934000000000001</v>
      </c>
      <c r="EN65">
        <v>402.46800000000002</v>
      </c>
      <c r="EO65">
        <v>15.232200000000001</v>
      </c>
      <c r="EP65">
        <v>100.446</v>
      </c>
      <c r="EQ65">
        <v>90.263800000000003</v>
      </c>
    </row>
    <row r="66" spans="1:147" x14ac:dyDescent="0.3">
      <c r="A66">
        <v>50</v>
      </c>
      <c r="B66">
        <v>1685096527</v>
      </c>
      <c r="C66">
        <v>2940.7999999523199</v>
      </c>
      <c r="D66" t="s">
        <v>402</v>
      </c>
      <c r="E66" t="s">
        <v>403</v>
      </c>
      <c r="F66">
        <v>1685096519</v>
      </c>
      <c r="G66">
        <f t="shared" si="43"/>
        <v>4.5885236109593818E-3</v>
      </c>
      <c r="H66">
        <f t="shared" si="44"/>
        <v>13.687468868890996</v>
      </c>
      <c r="I66">
        <f t="shared" si="45"/>
        <v>399.99522580645203</v>
      </c>
      <c r="J66">
        <f t="shared" si="46"/>
        <v>272.07124222182807</v>
      </c>
      <c r="K66">
        <f t="shared" si="47"/>
        <v>26.134770516531166</v>
      </c>
      <c r="L66">
        <f t="shared" si="48"/>
        <v>38.422963591412568</v>
      </c>
      <c r="M66">
        <f t="shared" si="49"/>
        <v>0.1957283047910231</v>
      </c>
      <c r="N66">
        <f t="shared" si="50"/>
        <v>3.372006816668756</v>
      </c>
      <c r="O66">
        <f t="shared" si="51"/>
        <v>0.18962867995410557</v>
      </c>
      <c r="P66">
        <f t="shared" si="52"/>
        <v>0.11905011765958196</v>
      </c>
      <c r="Q66">
        <f t="shared" si="53"/>
        <v>161.84625019252957</v>
      </c>
      <c r="R66">
        <f t="shared" si="54"/>
        <v>27.908739228657772</v>
      </c>
      <c r="S66">
        <f t="shared" si="55"/>
        <v>27.9931709677419</v>
      </c>
      <c r="T66">
        <f t="shared" si="56"/>
        <v>3.7933291815566643</v>
      </c>
      <c r="U66">
        <f t="shared" si="57"/>
        <v>40.130759242734158</v>
      </c>
      <c r="V66">
        <f t="shared" si="58"/>
        <v>1.5334072006273674</v>
      </c>
      <c r="W66">
        <f t="shared" si="59"/>
        <v>3.8210271361985186</v>
      </c>
      <c r="X66">
        <f t="shared" si="60"/>
        <v>2.2599219809292972</v>
      </c>
      <c r="Y66">
        <f t="shared" si="61"/>
        <v>-202.35389124330874</v>
      </c>
      <c r="Z66">
        <f t="shared" si="62"/>
        <v>22.696391980501694</v>
      </c>
      <c r="AA66">
        <f t="shared" si="63"/>
        <v>1.4679785680792603</v>
      </c>
      <c r="AB66">
        <f t="shared" si="64"/>
        <v>-16.34327050219823</v>
      </c>
      <c r="AC66">
        <v>-3.9780589647935002E-2</v>
      </c>
      <c r="AD66">
        <v>4.46571968508645E-2</v>
      </c>
      <c r="AE66">
        <v>3.3614917537867801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50536.620281134456</v>
      </c>
      <c r="AK66" t="s">
        <v>251</v>
      </c>
      <c r="AL66">
        <v>2.3074346153846199</v>
      </c>
      <c r="AM66">
        <v>1.5855999999999999</v>
      </c>
      <c r="AN66">
        <f t="shared" si="68"/>
        <v>-0.72183461538462002</v>
      </c>
      <c r="AO66">
        <f t="shared" si="69"/>
        <v>-0.45524382907708127</v>
      </c>
      <c r="AP66">
        <v>-0.47008060321599399</v>
      </c>
      <c r="AQ66" t="s">
        <v>404</v>
      </c>
      <c r="AR66">
        <v>2.3837192307692301</v>
      </c>
      <c r="AS66">
        <v>1.4476</v>
      </c>
      <c r="AT66">
        <f t="shared" si="70"/>
        <v>-0.64666981954215941</v>
      </c>
      <c r="AU66">
        <v>0.5</v>
      </c>
      <c r="AV66">
        <f t="shared" si="71"/>
        <v>841.19654717412868</v>
      </c>
      <c r="AW66">
        <f t="shared" si="72"/>
        <v>13.687468868890996</v>
      </c>
      <c r="AX66">
        <f t="shared" si="73"/>
        <v>-271.98820968029071</v>
      </c>
      <c r="AY66">
        <f t="shared" si="74"/>
        <v>1</v>
      </c>
      <c r="AZ66">
        <f t="shared" si="75"/>
        <v>1.6830251526432336E-2</v>
      </c>
      <c r="BA66">
        <f t="shared" si="76"/>
        <v>9.5330201713180365E-2</v>
      </c>
      <c r="BB66" t="s">
        <v>253</v>
      </c>
      <c r="BC66">
        <v>0</v>
      </c>
      <c r="BD66">
        <f t="shared" si="77"/>
        <v>1.4476</v>
      </c>
      <c r="BE66">
        <f t="shared" si="78"/>
        <v>-0.64666981954215952</v>
      </c>
      <c r="BF66">
        <f t="shared" si="79"/>
        <v>8.7033299697275426E-2</v>
      </c>
      <c r="BG66">
        <f t="shared" si="80"/>
        <v>1.0887201027031073</v>
      </c>
      <c r="BH66">
        <f t="shared" si="81"/>
        <v>-0.19117952652695719</v>
      </c>
      <c r="BI66">
        <f t="shared" si="82"/>
        <v>999.99587096774201</v>
      </c>
      <c r="BJ66">
        <f t="shared" si="83"/>
        <v>841.19654717412868</v>
      </c>
      <c r="BK66">
        <f t="shared" si="84"/>
        <v>0.84120002051614884</v>
      </c>
      <c r="BL66">
        <f t="shared" si="85"/>
        <v>0.19240004103229777</v>
      </c>
      <c r="BM66">
        <v>0.78651427542566699</v>
      </c>
      <c r="BN66">
        <v>0.5</v>
      </c>
      <c r="BO66" t="s">
        <v>254</v>
      </c>
      <c r="BP66">
        <v>1685096519</v>
      </c>
      <c r="BQ66">
        <v>399.99522580645203</v>
      </c>
      <c r="BR66">
        <v>402.43700000000001</v>
      </c>
      <c r="BS66">
        <v>15.9632548387097</v>
      </c>
      <c r="BT66">
        <v>15.252993548387099</v>
      </c>
      <c r="BU66">
        <v>500.00316129032302</v>
      </c>
      <c r="BV66">
        <v>95.858612903225804</v>
      </c>
      <c r="BW66">
        <v>0.19994258064516099</v>
      </c>
      <c r="BX66">
        <v>28.118019354838701</v>
      </c>
      <c r="BY66">
        <v>27.9931709677419</v>
      </c>
      <c r="BZ66">
        <v>999.9</v>
      </c>
      <c r="CA66">
        <v>10007.7419354839</v>
      </c>
      <c r="CB66">
        <v>0</v>
      </c>
      <c r="CC66">
        <v>75.449548387096797</v>
      </c>
      <c r="CD66">
        <v>999.99587096774201</v>
      </c>
      <c r="CE66">
        <v>0.96000248387096798</v>
      </c>
      <c r="CF66">
        <v>3.9997374193548402E-2</v>
      </c>
      <c r="CG66">
        <v>0</v>
      </c>
      <c r="CH66">
        <v>2.3823193548387098</v>
      </c>
      <c r="CI66">
        <v>0</v>
      </c>
      <c r="CJ66">
        <v>565.83187096774202</v>
      </c>
      <c r="CK66">
        <v>8120.8367741935499</v>
      </c>
      <c r="CL66">
        <v>38.936999999999998</v>
      </c>
      <c r="CM66">
        <v>41.781999999999996</v>
      </c>
      <c r="CN66">
        <v>40.158999999999999</v>
      </c>
      <c r="CO66">
        <v>40.435000000000002</v>
      </c>
      <c r="CP66">
        <v>39.002000000000002</v>
      </c>
      <c r="CQ66">
        <v>959.99838709677397</v>
      </c>
      <c r="CR66">
        <v>40.000645161290301</v>
      </c>
      <c r="CS66">
        <v>0</v>
      </c>
      <c r="CT66">
        <v>59.200000047683702</v>
      </c>
      <c r="CU66">
        <v>2.3837192307692301</v>
      </c>
      <c r="CV66">
        <v>0.16599317156988999</v>
      </c>
      <c r="CW66">
        <v>3.15993161190617</v>
      </c>
      <c r="CX66">
        <v>565.843153846154</v>
      </c>
      <c r="CY66">
        <v>15</v>
      </c>
      <c r="CZ66">
        <v>1685093501.7</v>
      </c>
      <c r="DA66" t="s">
        <v>255</v>
      </c>
      <c r="DB66">
        <v>2</v>
      </c>
      <c r="DC66">
        <v>-3.7629999999999999</v>
      </c>
      <c r="DD66">
        <v>0.35799999999999998</v>
      </c>
      <c r="DE66">
        <v>402</v>
      </c>
      <c r="DF66">
        <v>15</v>
      </c>
      <c r="DG66">
        <v>1.46</v>
      </c>
      <c r="DH66">
        <v>0.33</v>
      </c>
      <c r="DI66">
        <v>-2.44554788461538</v>
      </c>
      <c r="DJ66">
        <v>-4.8252181337012798E-2</v>
      </c>
      <c r="DK66">
        <v>9.0281168841836706E-2</v>
      </c>
      <c r="DL66">
        <v>1</v>
      </c>
      <c r="DM66">
        <v>2.37064186046512</v>
      </c>
      <c r="DN66">
        <v>-3.0694306401781199E-3</v>
      </c>
      <c r="DO66">
        <v>0.189697893519778</v>
      </c>
      <c r="DP66">
        <v>1</v>
      </c>
      <c r="DQ66">
        <v>0.70849630769230798</v>
      </c>
      <c r="DR66">
        <v>2.2343676257151099E-2</v>
      </c>
      <c r="DS66">
        <v>3.5951714174306199E-3</v>
      </c>
      <c r="DT66">
        <v>1</v>
      </c>
      <c r="DU66">
        <v>3</v>
      </c>
      <c r="DV66">
        <v>3</v>
      </c>
      <c r="DW66" t="s">
        <v>256</v>
      </c>
      <c r="DX66">
        <v>100</v>
      </c>
      <c r="DY66">
        <v>100</v>
      </c>
      <c r="DZ66">
        <v>-3.7629999999999999</v>
      </c>
      <c r="EA66">
        <v>0.35799999999999998</v>
      </c>
      <c r="EB66">
        <v>2</v>
      </c>
      <c r="EC66">
        <v>515.60900000000004</v>
      </c>
      <c r="ED66">
        <v>421.85399999999998</v>
      </c>
      <c r="EE66">
        <v>26.9406</v>
      </c>
      <c r="EF66">
        <v>30.131399999999999</v>
      </c>
      <c r="EG66">
        <v>30</v>
      </c>
      <c r="EH66">
        <v>30.3184</v>
      </c>
      <c r="EI66">
        <v>30.3536</v>
      </c>
      <c r="EJ66">
        <v>19.990600000000001</v>
      </c>
      <c r="EK66">
        <v>28.905100000000001</v>
      </c>
      <c r="EL66">
        <v>0</v>
      </c>
      <c r="EM66">
        <v>26.942399999999999</v>
      </c>
      <c r="EN66">
        <v>402.346</v>
      </c>
      <c r="EO66">
        <v>15.2393</v>
      </c>
      <c r="EP66">
        <v>100.449</v>
      </c>
      <c r="EQ66">
        <v>90.269900000000007</v>
      </c>
    </row>
    <row r="67" spans="1:147" x14ac:dyDescent="0.3">
      <c r="A67">
        <v>51</v>
      </c>
      <c r="B67">
        <v>1685096587</v>
      </c>
      <c r="C67">
        <v>3000.7999999523199</v>
      </c>
      <c r="D67" t="s">
        <v>405</v>
      </c>
      <c r="E67" t="s">
        <v>406</v>
      </c>
      <c r="F67">
        <v>1685096579</v>
      </c>
      <c r="G67">
        <f t="shared" si="43"/>
        <v>4.6793153109472097E-3</v>
      </c>
      <c r="H67">
        <f t="shared" si="44"/>
        <v>13.576493752760101</v>
      </c>
      <c r="I67">
        <f t="shared" si="45"/>
        <v>400.000870967742</v>
      </c>
      <c r="J67">
        <f t="shared" si="46"/>
        <v>275.19417786837005</v>
      </c>
      <c r="K67">
        <f t="shared" si="47"/>
        <v>26.434286317114161</v>
      </c>
      <c r="L67">
        <f t="shared" si="48"/>
        <v>38.422824320483713</v>
      </c>
      <c r="M67">
        <f t="shared" si="49"/>
        <v>0.19976408232291118</v>
      </c>
      <c r="N67">
        <f t="shared" si="50"/>
        <v>3.3716998482037819</v>
      </c>
      <c r="O67">
        <f t="shared" si="51"/>
        <v>0.1934141576616272</v>
      </c>
      <c r="P67">
        <f t="shared" si="52"/>
        <v>0.12143754987274522</v>
      </c>
      <c r="Q67">
        <f t="shared" si="53"/>
        <v>161.84826387691274</v>
      </c>
      <c r="R67">
        <f t="shared" si="54"/>
        <v>27.888479549275456</v>
      </c>
      <c r="S67">
        <f t="shared" si="55"/>
        <v>27.988332258064499</v>
      </c>
      <c r="T67">
        <f t="shared" si="56"/>
        <v>3.7922592360006533</v>
      </c>
      <c r="U67">
        <f t="shared" si="57"/>
        <v>40.112470650013883</v>
      </c>
      <c r="V67">
        <f t="shared" si="58"/>
        <v>1.5327472660382297</v>
      </c>
      <c r="W67">
        <f t="shared" si="59"/>
        <v>3.8211240574324963</v>
      </c>
      <c r="X67">
        <f t="shared" si="60"/>
        <v>2.2595119699624235</v>
      </c>
      <c r="Y67">
        <f t="shared" si="61"/>
        <v>-206.35780521277195</v>
      </c>
      <c r="Z67">
        <f t="shared" si="62"/>
        <v>23.653042794986384</v>
      </c>
      <c r="AA67">
        <f t="shared" si="63"/>
        <v>1.5299594498463938</v>
      </c>
      <c r="AB67">
        <f t="shared" si="64"/>
        <v>-19.32653909102644</v>
      </c>
      <c r="AC67">
        <v>-3.9776038811392099E-2</v>
      </c>
      <c r="AD67">
        <v>4.4652088138169899E-2</v>
      </c>
      <c r="AE67">
        <v>3.3611859882283701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50530.966472575587</v>
      </c>
      <c r="AK67" t="s">
        <v>251</v>
      </c>
      <c r="AL67">
        <v>2.3074346153846199</v>
      </c>
      <c r="AM67">
        <v>1.5855999999999999</v>
      </c>
      <c r="AN67">
        <f t="shared" si="68"/>
        <v>-0.72183461538462002</v>
      </c>
      <c r="AO67">
        <f t="shared" si="69"/>
        <v>-0.45524382907708127</v>
      </c>
      <c r="AP67">
        <v>-0.47008060321599399</v>
      </c>
      <c r="AQ67" t="s">
        <v>407</v>
      </c>
      <c r="AR67">
        <v>2.2861923076923101</v>
      </c>
      <c r="AS67">
        <v>1.4603999999999999</v>
      </c>
      <c r="AT67">
        <f t="shared" si="70"/>
        <v>-0.56545625013168332</v>
      </c>
      <c r="AU67">
        <v>0.5</v>
      </c>
      <c r="AV67">
        <f t="shared" si="71"/>
        <v>841.20687452896573</v>
      </c>
      <c r="AW67">
        <f t="shared" si="72"/>
        <v>13.576493752760101</v>
      </c>
      <c r="AX67">
        <f t="shared" si="73"/>
        <v>-237.83284242807119</v>
      </c>
      <c r="AY67">
        <f t="shared" si="74"/>
        <v>1</v>
      </c>
      <c r="AZ67">
        <f t="shared" si="75"/>
        <v>1.6698121212860371E-2</v>
      </c>
      <c r="BA67">
        <f t="shared" si="76"/>
        <v>8.5729937003560658E-2</v>
      </c>
      <c r="BB67" t="s">
        <v>253</v>
      </c>
      <c r="BC67">
        <v>0</v>
      </c>
      <c r="BD67">
        <f t="shared" si="77"/>
        <v>1.4603999999999999</v>
      </c>
      <c r="BE67">
        <f t="shared" si="78"/>
        <v>-0.56545625013168321</v>
      </c>
      <c r="BF67">
        <f t="shared" si="79"/>
        <v>7.8960645812310784E-2</v>
      </c>
      <c r="BG67">
        <f t="shared" si="80"/>
        <v>0.97492155892275523</v>
      </c>
      <c r="BH67">
        <f t="shared" si="81"/>
        <v>-0.17344693276213807</v>
      </c>
      <c r="BI67">
        <f t="shared" si="82"/>
        <v>1000.0081290322599</v>
      </c>
      <c r="BJ67">
        <f t="shared" si="83"/>
        <v>841.20687452896573</v>
      </c>
      <c r="BK67">
        <f t="shared" si="84"/>
        <v>0.84120003638673291</v>
      </c>
      <c r="BL67">
        <f t="shared" si="85"/>
        <v>0.19240007277346582</v>
      </c>
      <c r="BM67">
        <v>0.78651427542566699</v>
      </c>
      <c r="BN67">
        <v>0.5</v>
      </c>
      <c r="BO67" t="s">
        <v>254</v>
      </c>
      <c r="BP67">
        <v>1685096579</v>
      </c>
      <c r="BQ67">
        <v>400.000870967742</v>
      </c>
      <c r="BR67">
        <v>402.430838709677</v>
      </c>
      <c r="BS67">
        <v>15.956667741935499</v>
      </c>
      <c r="BT67">
        <v>15.2323677419355</v>
      </c>
      <c r="BU67">
        <v>500.01687096774202</v>
      </c>
      <c r="BV67">
        <v>95.8569161290323</v>
      </c>
      <c r="BW67">
        <v>0.19993551612903199</v>
      </c>
      <c r="BX67">
        <v>28.118454838709699</v>
      </c>
      <c r="BY67">
        <v>27.988332258064499</v>
      </c>
      <c r="BZ67">
        <v>999.9</v>
      </c>
      <c r="CA67">
        <v>10006.774193548399</v>
      </c>
      <c r="CB67">
        <v>0</v>
      </c>
      <c r="CC67">
        <v>75.453000000000003</v>
      </c>
      <c r="CD67">
        <v>1000.0081290322599</v>
      </c>
      <c r="CE67">
        <v>0.96000248387096798</v>
      </c>
      <c r="CF67">
        <v>3.9997374193548402E-2</v>
      </c>
      <c r="CG67">
        <v>0</v>
      </c>
      <c r="CH67">
        <v>2.3012645161290299</v>
      </c>
      <c r="CI67">
        <v>0</v>
      </c>
      <c r="CJ67">
        <v>566.601870967742</v>
      </c>
      <c r="CK67">
        <v>8120.9274193548399</v>
      </c>
      <c r="CL67">
        <v>39.008000000000003</v>
      </c>
      <c r="CM67">
        <v>41.868903225806498</v>
      </c>
      <c r="CN67">
        <v>40.253999999999998</v>
      </c>
      <c r="CO67">
        <v>40.495935483871001</v>
      </c>
      <c r="CP67">
        <v>39.125</v>
      </c>
      <c r="CQ67">
        <v>960.00838709677396</v>
      </c>
      <c r="CR67">
        <v>40.001612903225798</v>
      </c>
      <c r="CS67">
        <v>0</v>
      </c>
      <c r="CT67">
        <v>59.600000143051098</v>
      </c>
      <c r="CU67">
        <v>2.2861923076923101</v>
      </c>
      <c r="CV67">
        <v>0.44595555340579501</v>
      </c>
      <c r="CW67">
        <v>0.187213664760532</v>
      </c>
      <c r="CX67">
        <v>566.656846153846</v>
      </c>
      <c r="CY67">
        <v>15</v>
      </c>
      <c r="CZ67">
        <v>1685093501.7</v>
      </c>
      <c r="DA67" t="s">
        <v>255</v>
      </c>
      <c r="DB67">
        <v>2</v>
      </c>
      <c r="DC67">
        <v>-3.7629999999999999</v>
      </c>
      <c r="DD67">
        <v>0.35799999999999998</v>
      </c>
      <c r="DE67">
        <v>402</v>
      </c>
      <c r="DF67">
        <v>15</v>
      </c>
      <c r="DG67">
        <v>1.46</v>
      </c>
      <c r="DH67">
        <v>0.33</v>
      </c>
      <c r="DI67">
        <v>-2.43537788461538</v>
      </c>
      <c r="DJ67">
        <v>7.3182327328690802E-2</v>
      </c>
      <c r="DK67">
        <v>8.5838997107208201E-2</v>
      </c>
      <c r="DL67">
        <v>1</v>
      </c>
      <c r="DM67">
        <v>2.2949209302325602</v>
      </c>
      <c r="DN67">
        <v>7.1605310450072401E-2</v>
      </c>
      <c r="DO67">
        <v>0.192253792484612</v>
      </c>
      <c r="DP67">
        <v>1</v>
      </c>
      <c r="DQ67">
        <v>0.72273309615384596</v>
      </c>
      <c r="DR67">
        <v>1.6305272773838999E-2</v>
      </c>
      <c r="DS67">
        <v>3.2020357242254498E-3</v>
      </c>
      <c r="DT67">
        <v>1</v>
      </c>
      <c r="DU67">
        <v>3</v>
      </c>
      <c r="DV67">
        <v>3</v>
      </c>
      <c r="DW67" t="s">
        <v>256</v>
      </c>
      <c r="DX67">
        <v>100</v>
      </c>
      <c r="DY67">
        <v>100</v>
      </c>
      <c r="DZ67">
        <v>-3.7629999999999999</v>
      </c>
      <c r="EA67">
        <v>0.35799999999999998</v>
      </c>
      <c r="EB67">
        <v>2</v>
      </c>
      <c r="EC67">
        <v>515.88499999999999</v>
      </c>
      <c r="ED67">
        <v>421.63499999999999</v>
      </c>
      <c r="EE67">
        <v>26.8994</v>
      </c>
      <c r="EF67">
        <v>30.110600000000002</v>
      </c>
      <c r="EG67">
        <v>30.0001</v>
      </c>
      <c r="EH67">
        <v>30.305399999999999</v>
      </c>
      <c r="EI67">
        <v>30.340599999999998</v>
      </c>
      <c r="EJ67">
        <v>19.990500000000001</v>
      </c>
      <c r="EK67">
        <v>28.905100000000001</v>
      </c>
      <c r="EL67">
        <v>0</v>
      </c>
      <c r="EM67">
        <v>26.8977</v>
      </c>
      <c r="EN67">
        <v>402.40800000000002</v>
      </c>
      <c r="EO67">
        <v>15.2287</v>
      </c>
      <c r="EP67">
        <v>100.455</v>
      </c>
      <c r="EQ67">
        <v>90.275499999999994</v>
      </c>
    </row>
    <row r="68" spans="1:147" x14ac:dyDescent="0.3">
      <c r="A68">
        <v>52</v>
      </c>
      <c r="B68">
        <v>1685096647</v>
      </c>
      <c r="C68">
        <v>3060.7999999523199</v>
      </c>
      <c r="D68" t="s">
        <v>408</v>
      </c>
      <c r="E68" t="s">
        <v>409</v>
      </c>
      <c r="F68">
        <v>1685096639</v>
      </c>
      <c r="G68">
        <f t="shared" si="43"/>
        <v>4.7681334208768923E-3</v>
      </c>
      <c r="H68">
        <f t="shared" si="44"/>
        <v>13.661883660924982</v>
      </c>
      <c r="I68">
        <f t="shared" si="45"/>
        <v>400.01035483870999</v>
      </c>
      <c r="J68">
        <f t="shared" si="46"/>
        <v>276.58877406550414</v>
      </c>
      <c r="K68">
        <f t="shared" si="47"/>
        <v>26.568746597353037</v>
      </c>
      <c r="L68">
        <f t="shared" si="48"/>
        <v>38.424458078367259</v>
      </c>
      <c r="M68">
        <f t="shared" si="49"/>
        <v>0.20369480139119345</v>
      </c>
      <c r="N68">
        <f t="shared" si="50"/>
        <v>3.3733937979410724</v>
      </c>
      <c r="O68">
        <f t="shared" si="51"/>
        <v>0.19710016500451241</v>
      </c>
      <c r="P68">
        <f t="shared" si="52"/>
        <v>0.12376231956164727</v>
      </c>
      <c r="Q68">
        <f t="shared" si="53"/>
        <v>161.84814881148054</v>
      </c>
      <c r="R68">
        <f t="shared" si="54"/>
        <v>27.872985445000619</v>
      </c>
      <c r="S68">
        <f t="shared" si="55"/>
        <v>27.984925806451599</v>
      </c>
      <c r="T68">
        <f t="shared" si="56"/>
        <v>3.7915061522657174</v>
      </c>
      <c r="U68">
        <f t="shared" si="57"/>
        <v>40.084818507153607</v>
      </c>
      <c r="V68">
        <f t="shared" si="58"/>
        <v>1.5321033772016566</v>
      </c>
      <c r="W68">
        <f t="shared" si="59"/>
        <v>3.822153708712027</v>
      </c>
      <c r="X68">
        <f t="shared" si="60"/>
        <v>2.2594027750640606</v>
      </c>
      <c r="Y68">
        <f t="shared" si="61"/>
        <v>-210.27468386067096</v>
      </c>
      <c r="Z68">
        <f t="shared" si="62"/>
        <v>25.125724047684628</v>
      </c>
      <c r="AA68">
        <f t="shared" si="63"/>
        <v>1.6244112698251254</v>
      </c>
      <c r="AB68">
        <f t="shared" si="64"/>
        <v>-21.676399731680675</v>
      </c>
      <c r="AC68">
        <v>-3.9801153899304297E-2</v>
      </c>
      <c r="AD68">
        <v>4.4680282024553902E-2</v>
      </c>
      <c r="AE68">
        <v>3.3628732993831001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50560.822916632147</v>
      </c>
      <c r="AK68" t="s">
        <v>251</v>
      </c>
      <c r="AL68">
        <v>2.3074346153846199</v>
      </c>
      <c r="AM68">
        <v>1.5855999999999999</v>
      </c>
      <c r="AN68">
        <f t="shared" si="68"/>
        <v>-0.72183461538462002</v>
      </c>
      <c r="AO68">
        <f t="shared" si="69"/>
        <v>-0.45524382907708127</v>
      </c>
      <c r="AP68">
        <v>-0.47008060321599399</v>
      </c>
      <c r="AQ68" t="s">
        <v>410</v>
      </c>
      <c r="AR68">
        <v>2.28946153846154</v>
      </c>
      <c r="AS68">
        <v>1.8875999999999999</v>
      </c>
      <c r="AT68">
        <f t="shared" si="70"/>
        <v>-0.2128954961122802</v>
      </c>
      <c r="AU68">
        <v>0.5</v>
      </c>
      <c r="AV68">
        <f t="shared" si="71"/>
        <v>841.20661834839211</v>
      </c>
      <c r="AW68">
        <f t="shared" si="72"/>
        <v>13.661883660924982</v>
      </c>
      <c r="AX68">
        <f t="shared" si="73"/>
        <v>-89.54455017310724</v>
      </c>
      <c r="AY68">
        <f t="shared" si="74"/>
        <v>1</v>
      </c>
      <c r="AZ68">
        <f t="shared" si="75"/>
        <v>1.6799635138258169E-2</v>
      </c>
      <c r="BA68">
        <f t="shared" si="76"/>
        <v>-0.15999152362788729</v>
      </c>
      <c r="BB68" t="s">
        <v>253</v>
      </c>
      <c r="BC68">
        <v>0</v>
      </c>
      <c r="BD68">
        <f t="shared" si="77"/>
        <v>1.8875999999999999</v>
      </c>
      <c r="BE68">
        <f t="shared" si="78"/>
        <v>-0.21289549611228017</v>
      </c>
      <c r="BF68">
        <f t="shared" si="79"/>
        <v>-0.19046417759838552</v>
      </c>
      <c r="BG68">
        <f t="shared" si="80"/>
        <v>0.95719010232966528</v>
      </c>
      <c r="BH68">
        <f t="shared" si="81"/>
        <v>0.41837838413870376</v>
      </c>
      <c r="BI68">
        <f t="shared" si="82"/>
        <v>1000.00787096774</v>
      </c>
      <c r="BJ68">
        <f t="shared" si="83"/>
        <v>841.20661834839211</v>
      </c>
      <c r="BK68">
        <f t="shared" si="84"/>
        <v>0.84119999729035055</v>
      </c>
      <c r="BL68">
        <f t="shared" si="85"/>
        <v>0.19239999458070112</v>
      </c>
      <c r="BM68">
        <v>0.78651427542566699</v>
      </c>
      <c r="BN68">
        <v>0.5</v>
      </c>
      <c r="BO68" t="s">
        <v>254</v>
      </c>
      <c r="BP68">
        <v>1685096639</v>
      </c>
      <c r="BQ68">
        <v>400.01035483870999</v>
      </c>
      <c r="BR68">
        <v>402.45941935483899</v>
      </c>
      <c r="BS68">
        <v>15.949664516128999</v>
      </c>
      <c r="BT68">
        <v>15.2115903225806</v>
      </c>
      <c r="BU68">
        <v>500.00264516128999</v>
      </c>
      <c r="BV68">
        <v>95.858729032258097</v>
      </c>
      <c r="BW68">
        <v>0.19992948387096801</v>
      </c>
      <c r="BX68">
        <v>28.123080645161298</v>
      </c>
      <c r="BY68">
        <v>27.984925806451599</v>
      </c>
      <c r="BZ68">
        <v>999.9</v>
      </c>
      <c r="CA68">
        <v>10012.9032258065</v>
      </c>
      <c r="CB68">
        <v>0</v>
      </c>
      <c r="CC68">
        <v>75.453000000000003</v>
      </c>
      <c r="CD68">
        <v>1000.00787096774</v>
      </c>
      <c r="CE68">
        <v>0.960003645161291</v>
      </c>
      <c r="CF68">
        <v>3.99962322580645E-2</v>
      </c>
      <c r="CG68">
        <v>0</v>
      </c>
      <c r="CH68">
        <v>2.3041645161290298</v>
      </c>
      <c r="CI68">
        <v>0</v>
      </c>
      <c r="CJ68">
        <v>566.83303225806503</v>
      </c>
      <c r="CK68">
        <v>8120.94</v>
      </c>
      <c r="CL68">
        <v>39.125</v>
      </c>
      <c r="CM68">
        <v>41.945129032258002</v>
      </c>
      <c r="CN68">
        <v>40.368903225806498</v>
      </c>
      <c r="CO68">
        <v>40.561999999999998</v>
      </c>
      <c r="CP68">
        <v>39.186999999999998</v>
      </c>
      <c r="CQ68">
        <v>960.01</v>
      </c>
      <c r="CR68">
        <v>40.000322580645197</v>
      </c>
      <c r="CS68">
        <v>0</v>
      </c>
      <c r="CT68">
        <v>59.399999856948902</v>
      </c>
      <c r="CU68">
        <v>2.28946153846154</v>
      </c>
      <c r="CV68">
        <v>-0.18709742940763199</v>
      </c>
      <c r="CW68">
        <v>-9.1316231111931198E-2</v>
      </c>
      <c r="CX68">
        <v>566.84273076923103</v>
      </c>
      <c r="CY68">
        <v>15</v>
      </c>
      <c r="CZ68">
        <v>1685093501.7</v>
      </c>
      <c r="DA68" t="s">
        <v>255</v>
      </c>
      <c r="DB68">
        <v>2</v>
      </c>
      <c r="DC68">
        <v>-3.7629999999999999</v>
      </c>
      <c r="DD68">
        <v>0.35799999999999998</v>
      </c>
      <c r="DE68">
        <v>402</v>
      </c>
      <c r="DF68">
        <v>15</v>
      </c>
      <c r="DG68">
        <v>1.46</v>
      </c>
      <c r="DH68">
        <v>0.33</v>
      </c>
      <c r="DI68">
        <v>-2.46320038461538</v>
      </c>
      <c r="DJ68">
        <v>0.13600754716984001</v>
      </c>
      <c r="DK68">
        <v>8.7678445271552802E-2</v>
      </c>
      <c r="DL68">
        <v>1</v>
      </c>
      <c r="DM68">
        <v>2.3089930232558098</v>
      </c>
      <c r="DN68">
        <v>-0.25241584563480302</v>
      </c>
      <c r="DO68">
        <v>0.172498229711643</v>
      </c>
      <c r="DP68">
        <v>1</v>
      </c>
      <c r="DQ68">
        <v>0.73711086538461501</v>
      </c>
      <c r="DR68">
        <v>8.86513958849151E-3</v>
      </c>
      <c r="DS68">
        <v>2.73530233196686E-3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-3.7629999999999999</v>
      </c>
      <c r="EA68">
        <v>0.35799999999999998</v>
      </c>
      <c r="EB68">
        <v>2</v>
      </c>
      <c r="EC68">
        <v>515.86699999999996</v>
      </c>
      <c r="ED68">
        <v>421.66699999999997</v>
      </c>
      <c r="EE68">
        <v>26.919699999999999</v>
      </c>
      <c r="EF68">
        <v>30.0898</v>
      </c>
      <c r="EG68">
        <v>30.0001</v>
      </c>
      <c r="EH68">
        <v>30.287199999999999</v>
      </c>
      <c r="EI68">
        <v>30.3277</v>
      </c>
      <c r="EJ68">
        <v>19.991299999999999</v>
      </c>
      <c r="EK68">
        <v>28.905100000000001</v>
      </c>
      <c r="EL68">
        <v>0</v>
      </c>
      <c r="EM68">
        <v>26.927199999999999</v>
      </c>
      <c r="EN68">
        <v>402.45</v>
      </c>
      <c r="EO68">
        <v>15.240399999999999</v>
      </c>
      <c r="EP68">
        <v>100.459</v>
      </c>
      <c r="EQ68">
        <v>90.280199999999994</v>
      </c>
    </row>
    <row r="69" spans="1:147" x14ac:dyDescent="0.3">
      <c r="A69">
        <v>53</v>
      </c>
      <c r="B69">
        <v>1685096707</v>
      </c>
      <c r="C69">
        <v>3120.7999999523199</v>
      </c>
      <c r="D69" t="s">
        <v>411</v>
      </c>
      <c r="E69" t="s">
        <v>412</v>
      </c>
      <c r="F69">
        <v>1685096699</v>
      </c>
      <c r="G69">
        <f t="shared" si="43"/>
        <v>4.8321401455145262E-3</v>
      </c>
      <c r="H69">
        <f t="shared" si="44"/>
        <v>13.723024431223578</v>
      </c>
      <c r="I69">
        <f t="shared" si="45"/>
        <v>400.005516129032</v>
      </c>
      <c r="J69">
        <f t="shared" si="46"/>
        <v>277.39298572740574</v>
      </c>
      <c r="K69">
        <f t="shared" si="47"/>
        <v>26.6453576529914</v>
      </c>
      <c r="L69">
        <f t="shared" si="48"/>
        <v>38.423069755993701</v>
      </c>
      <c r="M69">
        <f t="shared" si="49"/>
        <v>0.2062553205234941</v>
      </c>
      <c r="N69">
        <f t="shared" si="50"/>
        <v>3.3692617404552658</v>
      </c>
      <c r="O69">
        <f t="shared" si="51"/>
        <v>0.19948881227373189</v>
      </c>
      <c r="P69">
        <f t="shared" si="52"/>
        <v>0.12526995918425154</v>
      </c>
      <c r="Q69">
        <f t="shared" si="53"/>
        <v>161.84692022370467</v>
      </c>
      <c r="R69">
        <f t="shared" si="54"/>
        <v>27.868637043043766</v>
      </c>
      <c r="S69">
        <f t="shared" si="55"/>
        <v>27.995329032258098</v>
      </c>
      <c r="T69">
        <f t="shared" si="56"/>
        <v>3.7938064621942722</v>
      </c>
      <c r="U69">
        <f t="shared" si="57"/>
        <v>40.046223719371874</v>
      </c>
      <c r="V69">
        <f t="shared" si="58"/>
        <v>1.5315679895867496</v>
      </c>
      <c r="W69">
        <f t="shared" si="59"/>
        <v>3.8245004081268026</v>
      </c>
      <c r="X69">
        <f t="shared" si="60"/>
        <v>2.2622384726075229</v>
      </c>
      <c r="Y69">
        <f t="shared" si="61"/>
        <v>-213.09738041719061</v>
      </c>
      <c r="Z69">
        <f t="shared" si="62"/>
        <v>25.119557425306837</v>
      </c>
      <c r="AA69">
        <f t="shared" si="63"/>
        <v>1.6261739444773309</v>
      </c>
      <c r="AB69">
        <f t="shared" si="64"/>
        <v>-24.504728823701768</v>
      </c>
      <c r="AC69">
        <v>-3.9739899677183201E-2</v>
      </c>
      <c r="AD69">
        <v>4.4611518794058301E-2</v>
      </c>
      <c r="AE69">
        <v>3.3587574330096701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50484.379220084942</v>
      </c>
      <c r="AK69" t="s">
        <v>251</v>
      </c>
      <c r="AL69">
        <v>2.3074346153846199</v>
      </c>
      <c r="AM69">
        <v>1.5855999999999999</v>
      </c>
      <c r="AN69">
        <f t="shared" si="68"/>
        <v>-0.72183461538462002</v>
      </c>
      <c r="AO69">
        <f t="shared" si="69"/>
        <v>-0.45524382907708127</v>
      </c>
      <c r="AP69">
        <v>-0.47008060321599399</v>
      </c>
      <c r="AQ69" t="s">
        <v>413</v>
      </c>
      <c r="AR69">
        <v>2.3165384615384599</v>
      </c>
      <c r="AS69">
        <v>2.3442799999999999</v>
      </c>
      <c r="AT69">
        <f t="shared" si="70"/>
        <v>1.1833713746455254E-2</v>
      </c>
      <c r="AU69">
        <v>0.5</v>
      </c>
      <c r="AV69">
        <f t="shared" si="71"/>
        <v>841.20233477368458</v>
      </c>
      <c r="AW69">
        <f t="shared" si="72"/>
        <v>13.723024431223578</v>
      </c>
      <c r="AX69">
        <f t="shared" si="73"/>
        <v>4.9772738162808032</v>
      </c>
      <c r="AY69">
        <f t="shared" si="74"/>
        <v>1</v>
      </c>
      <c r="AZ69">
        <f t="shared" si="75"/>
        <v>1.687240328244935E-2</v>
      </c>
      <c r="BA69">
        <f t="shared" si="76"/>
        <v>-0.32363028307198799</v>
      </c>
      <c r="BB69" t="s">
        <v>253</v>
      </c>
      <c r="BC69">
        <v>0</v>
      </c>
      <c r="BD69">
        <f t="shared" si="77"/>
        <v>2.3442799999999999</v>
      </c>
      <c r="BE69">
        <f t="shared" si="78"/>
        <v>1.1833713746455218E-2</v>
      </c>
      <c r="BF69">
        <f t="shared" si="79"/>
        <v>-0.47848133198789106</v>
      </c>
      <c r="BG69">
        <f t="shared" si="80"/>
        <v>0.75291759744476006</v>
      </c>
      <c r="BH69">
        <f t="shared" si="81"/>
        <v>1.0510440810541448</v>
      </c>
      <c r="BI69">
        <f t="shared" si="82"/>
        <v>1000.0030645161301</v>
      </c>
      <c r="BJ69">
        <f t="shared" si="83"/>
        <v>841.20233477368458</v>
      </c>
      <c r="BK69">
        <f t="shared" si="84"/>
        <v>0.84119975690346094</v>
      </c>
      <c r="BL69">
        <f t="shared" si="85"/>
        <v>0.19239951380692213</v>
      </c>
      <c r="BM69">
        <v>0.78651427542566699</v>
      </c>
      <c r="BN69">
        <v>0.5</v>
      </c>
      <c r="BO69" t="s">
        <v>254</v>
      </c>
      <c r="BP69">
        <v>1685096699</v>
      </c>
      <c r="BQ69">
        <v>400.005516129032</v>
      </c>
      <c r="BR69">
        <v>402.46822580645198</v>
      </c>
      <c r="BS69">
        <v>15.9444741935484</v>
      </c>
      <c r="BT69">
        <v>15.196487096774201</v>
      </c>
      <c r="BU69">
        <v>500.00187096774198</v>
      </c>
      <c r="BV69">
        <v>95.856345161290307</v>
      </c>
      <c r="BW69">
        <v>0.200004580645161</v>
      </c>
      <c r="BX69">
        <v>28.1336193548387</v>
      </c>
      <c r="BY69">
        <v>27.995329032258098</v>
      </c>
      <c r="BZ69">
        <v>999.9</v>
      </c>
      <c r="CA69">
        <v>9997.7419354838694</v>
      </c>
      <c r="CB69">
        <v>0</v>
      </c>
      <c r="CC69">
        <v>75.432290322580599</v>
      </c>
      <c r="CD69">
        <v>1000.0030645161301</v>
      </c>
      <c r="CE69">
        <v>0.96000441935483904</v>
      </c>
      <c r="CF69">
        <v>3.9995470967741899E-2</v>
      </c>
      <c r="CG69">
        <v>0</v>
      </c>
      <c r="CH69">
        <v>2.3036516129032298</v>
      </c>
      <c r="CI69">
        <v>0</v>
      </c>
      <c r="CJ69">
        <v>567.09177419354796</v>
      </c>
      <c r="CK69">
        <v>8120.8983870967704</v>
      </c>
      <c r="CL69">
        <v>39.193096774193499</v>
      </c>
      <c r="CM69">
        <v>42.061999999999998</v>
      </c>
      <c r="CN69">
        <v>40.436999999999998</v>
      </c>
      <c r="CO69">
        <v>40.625</v>
      </c>
      <c r="CP69">
        <v>39.253999999999998</v>
      </c>
      <c r="CQ69">
        <v>960.00903225806496</v>
      </c>
      <c r="CR69">
        <v>39.991935483871003</v>
      </c>
      <c r="CS69">
        <v>0</v>
      </c>
      <c r="CT69">
        <v>59.399999856948902</v>
      </c>
      <c r="CU69">
        <v>2.3165384615384599</v>
      </c>
      <c r="CV69">
        <v>0.39511795620664603</v>
      </c>
      <c r="CW69">
        <v>1.8585982825547001</v>
      </c>
      <c r="CX69">
        <v>567.05023076923101</v>
      </c>
      <c r="CY69">
        <v>15</v>
      </c>
      <c r="CZ69">
        <v>1685093501.7</v>
      </c>
      <c r="DA69" t="s">
        <v>255</v>
      </c>
      <c r="DB69">
        <v>2</v>
      </c>
      <c r="DC69">
        <v>-3.7629999999999999</v>
      </c>
      <c r="DD69">
        <v>0.35799999999999998</v>
      </c>
      <c r="DE69">
        <v>402</v>
      </c>
      <c r="DF69">
        <v>15</v>
      </c>
      <c r="DG69">
        <v>1.46</v>
      </c>
      <c r="DH69">
        <v>0.33</v>
      </c>
      <c r="DI69">
        <v>-2.46169423076923</v>
      </c>
      <c r="DJ69">
        <v>3.6777187740133298E-2</v>
      </c>
      <c r="DK69">
        <v>8.8063078077944404E-2</v>
      </c>
      <c r="DL69">
        <v>1</v>
      </c>
      <c r="DM69">
        <v>2.3377976744186002</v>
      </c>
      <c r="DN69">
        <v>-0.33287605865652398</v>
      </c>
      <c r="DO69">
        <v>0.170265141372756</v>
      </c>
      <c r="DP69">
        <v>1</v>
      </c>
      <c r="DQ69">
        <v>0.74690742307692304</v>
      </c>
      <c r="DR69">
        <v>1.39850661657992E-2</v>
      </c>
      <c r="DS69">
        <v>3.4291573833038699E-3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-3.7629999999999999</v>
      </c>
      <c r="EA69">
        <v>0.35799999999999998</v>
      </c>
      <c r="EB69">
        <v>2</v>
      </c>
      <c r="EC69">
        <v>515.86800000000005</v>
      </c>
      <c r="ED69">
        <v>421.67899999999997</v>
      </c>
      <c r="EE69">
        <v>26.921800000000001</v>
      </c>
      <c r="EF69">
        <v>30.0716</v>
      </c>
      <c r="EG69">
        <v>29.9999</v>
      </c>
      <c r="EH69">
        <v>30.271599999999999</v>
      </c>
      <c r="EI69">
        <v>30.312100000000001</v>
      </c>
      <c r="EJ69">
        <v>19.991199999999999</v>
      </c>
      <c r="EK69">
        <v>28.905100000000001</v>
      </c>
      <c r="EL69">
        <v>0</v>
      </c>
      <c r="EM69">
        <v>26.926200000000001</v>
      </c>
      <c r="EN69">
        <v>402.44900000000001</v>
      </c>
      <c r="EO69">
        <v>15.240399999999999</v>
      </c>
      <c r="EP69">
        <v>100.461</v>
      </c>
      <c r="EQ69">
        <v>90.286500000000004</v>
      </c>
    </row>
    <row r="70" spans="1:147" x14ac:dyDescent="0.3">
      <c r="A70">
        <v>54</v>
      </c>
      <c r="B70">
        <v>1685096767</v>
      </c>
      <c r="C70">
        <v>3180.7999999523199</v>
      </c>
      <c r="D70" t="s">
        <v>414</v>
      </c>
      <c r="E70" t="s">
        <v>415</v>
      </c>
      <c r="F70">
        <v>1685096759</v>
      </c>
      <c r="G70">
        <f t="shared" si="43"/>
        <v>4.8761136741331612E-3</v>
      </c>
      <c r="H70">
        <f t="shared" si="44"/>
        <v>13.888051596264203</v>
      </c>
      <c r="I70">
        <f t="shared" si="45"/>
        <v>400.02441935483898</v>
      </c>
      <c r="J70">
        <f t="shared" si="46"/>
        <v>277.07319567166599</v>
      </c>
      <c r="K70">
        <f t="shared" si="47"/>
        <v>26.615552654354548</v>
      </c>
      <c r="L70">
        <f t="shared" si="48"/>
        <v>38.426203482284699</v>
      </c>
      <c r="M70">
        <f t="shared" si="49"/>
        <v>0.20813215434473128</v>
      </c>
      <c r="N70">
        <f t="shared" si="50"/>
        <v>3.3737690532735272</v>
      </c>
      <c r="O70">
        <f t="shared" si="51"/>
        <v>0.20125302913167176</v>
      </c>
      <c r="P70">
        <f t="shared" si="52"/>
        <v>0.12638226444970049</v>
      </c>
      <c r="Q70">
        <f t="shared" si="53"/>
        <v>161.84606563765945</v>
      </c>
      <c r="R70">
        <f t="shared" si="54"/>
        <v>27.871053232811647</v>
      </c>
      <c r="S70">
        <f t="shared" si="55"/>
        <v>27.997103225806399</v>
      </c>
      <c r="T70">
        <f t="shared" si="56"/>
        <v>3.7941988846203989</v>
      </c>
      <c r="U70">
        <f t="shared" si="57"/>
        <v>40.011193743887134</v>
      </c>
      <c r="V70">
        <f t="shared" si="58"/>
        <v>1.5313069332272851</v>
      </c>
      <c r="W70">
        <f t="shared" si="59"/>
        <v>3.8271963166838443</v>
      </c>
      <c r="X70">
        <f t="shared" si="60"/>
        <v>2.2628919513931138</v>
      </c>
      <c r="Y70">
        <f t="shared" si="61"/>
        <v>-215.03661302927242</v>
      </c>
      <c r="Z70">
        <f t="shared" si="62"/>
        <v>27.031287943378917</v>
      </c>
      <c r="AA70">
        <f t="shared" si="63"/>
        <v>1.7477172705146371</v>
      </c>
      <c r="AB70">
        <f t="shared" si="64"/>
        <v>-24.411542177719408</v>
      </c>
      <c r="AC70">
        <v>-3.98067182670667E-2</v>
      </c>
      <c r="AD70">
        <v>4.4686528514832603E-2</v>
      </c>
      <c r="AE70">
        <v>3.3632470839058599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50563.821644274707</v>
      </c>
      <c r="AK70" t="s">
        <v>251</v>
      </c>
      <c r="AL70">
        <v>2.3074346153846199</v>
      </c>
      <c r="AM70">
        <v>1.5855999999999999</v>
      </c>
      <c r="AN70">
        <f t="shared" si="68"/>
        <v>-0.72183461538462002</v>
      </c>
      <c r="AO70">
        <f t="shared" si="69"/>
        <v>-0.45524382907708127</v>
      </c>
      <c r="AP70">
        <v>-0.47008060321599399</v>
      </c>
      <c r="AQ70" t="s">
        <v>416</v>
      </c>
      <c r="AR70">
        <v>2.3217269230769202</v>
      </c>
      <c r="AS70">
        <v>1.524</v>
      </c>
      <c r="AT70">
        <f t="shared" si="70"/>
        <v>-0.52344286291136499</v>
      </c>
      <c r="AU70">
        <v>0.5</v>
      </c>
      <c r="AV70">
        <f t="shared" si="71"/>
        <v>841.19766627053366</v>
      </c>
      <c r="AW70">
        <f t="shared" si="72"/>
        <v>13.888051596264203</v>
      </c>
      <c r="AX70">
        <f t="shared" si="73"/>
        <v>-220.15945735350354</v>
      </c>
      <c r="AY70">
        <f t="shared" si="74"/>
        <v>1</v>
      </c>
      <c r="AZ70">
        <f t="shared" si="75"/>
        <v>1.7068678118351489E-2</v>
      </c>
      <c r="BA70">
        <f t="shared" si="76"/>
        <v>4.0419947506561596E-2</v>
      </c>
      <c r="BB70" t="s">
        <v>253</v>
      </c>
      <c r="BC70">
        <v>0</v>
      </c>
      <c r="BD70">
        <f t="shared" si="77"/>
        <v>1.524</v>
      </c>
      <c r="BE70">
        <f t="shared" si="78"/>
        <v>-0.52344286291136488</v>
      </c>
      <c r="BF70">
        <f t="shared" si="79"/>
        <v>3.8849646821392456E-2</v>
      </c>
      <c r="BG70">
        <f t="shared" si="80"/>
        <v>1.0182431404122776</v>
      </c>
      <c r="BH70">
        <f t="shared" si="81"/>
        <v>-8.5338107493192372E-2</v>
      </c>
      <c r="BI70">
        <f t="shared" si="82"/>
        <v>999.99748387096804</v>
      </c>
      <c r="BJ70">
        <f t="shared" si="83"/>
        <v>841.19766627053366</v>
      </c>
      <c r="BK70">
        <f t="shared" si="84"/>
        <v>0.84119978283772889</v>
      </c>
      <c r="BL70">
        <f t="shared" si="85"/>
        <v>0.19239956567545791</v>
      </c>
      <c r="BM70">
        <v>0.78651427542566699</v>
      </c>
      <c r="BN70">
        <v>0.5</v>
      </c>
      <c r="BO70" t="s">
        <v>254</v>
      </c>
      <c r="BP70">
        <v>1685096759</v>
      </c>
      <c r="BQ70">
        <v>400.02441935483898</v>
      </c>
      <c r="BR70">
        <v>402.51583870967698</v>
      </c>
      <c r="BS70">
        <v>15.941209677419399</v>
      </c>
      <c r="BT70">
        <v>15.1864225806452</v>
      </c>
      <c r="BU70">
        <v>500.00806451612902</v>
      </c>
      <c r="BV70">
        <v>95.859777419354799</v>
      </c>
      <c r="BW70">
        <v>0.19986699999999999</v>
      </c>
      <c r="BX70">
        <v>28.1457193548387</v>
      </c>
      <c r="BY70">
        <v>27.997103225806399</v>
      </c>
      <c r="BZ70">
        <v>999.9</v>
      </c>
      <c r="CA70">
        <v>10014.1935483871</v>
      </c>
      <c r="CB70">
        <v>0</v>
      </c>
      <c r="CC70">
        <v>75.423316129032301</v>
      </c>
      <c r="CD70">
        <v>999.99748387096804</v>
      </c>
      <c r="CE70">
        <v>0.96000441935483904</v>
      </c>
      <c r="CF70">
        <v>3.9995470967741899E-2</v>
      </c>
      <c r="CG70">
        <v>0</v>
      </c>
      <c r="CH70">
        <v>2.3254387096774201</v>
      </c>
      <c r="CI70">
        <v>0</v>
      </c>
      <c r="CJ70">
        <v>566.99151612903199</v>
      </c>
      <c r="CK70">
        <v>8120.8570967741898</v>
      </c>
      <c r="CL70">
        <v>39.264000000000003</v>
      </c>
      <c r="CM70">
        <v>42.092483870967698</v>
      </c>
      <c r="CN70">
        <v>40.508000000000003</v>
      </c>
      <c r="CO70">
        <v>40.686999999999998</v>
      </c>
      <c r="CP70">
        <v>39.320129032258102</v>
      </c>
      <c r="CQ70">
        <v>960.00290322580702</v>
      </c>
      <c r="CR70">
        <v>39.992580645161297</v>
      </c>
      <c r="CS70">
        <v>0</v>
      </c>
      <c r="CT70">
        <v>59.400000095367403</v>
      </c>
      <c r="CU70">
        <v>2.3217269230769202</v>
      </c>
      <c r="CV70">
        <v>-0.69631111494925002</v>
      </c>
      <c r="CW70">
        <v>1.6895384658983199</v>
      </c>
      <c r="CX70">
        <v>567.00196153846196</v>
      </c>
      <c r="CY70">
        <v>15</v>
      </c>
      <c r="CZ70">
        <v>1685093501.7</v>
      </c>
      <c r="DA70" t="s">
        <v>255</v>
      </c>
      <c r="DB70">
        <v>2</v>
      </c>
      <c r="DC70">
        <v>-3.7629999999999999</v>
      </c>
      <c r="DD70">
        <v>0.35799999999999998</v>
      </c>
      <c r="DE70">
        <v>402</v>
      </c>
      <c r="DF70">
        <v>15</v>
      </c>
      <c r="DG70">
        <v>1.46</v>
      </c>
      <c r="DH70">
        <v>0.33</v>
      </c>
      <c r="DI70">
        <v>-2.49723865384615</v>
      </c>
      <c r="DJ70">
        <v>0.21659661914107201</v>
      </c>
      <c r="DK70">
        <v>0.10315764247069099</v>
      </c>
      <c r="DL70">
        <v>1</v>
      </c>
      <c r="DM70">
        <v>2.35915813953488</v>
      </c>
      <c r="DN70">
        <v>-0.28027292385649399</v>
      </c>
      <c r="DO70">
        <v>0.18359819530014099</v>
      </c>
      <c r="DP70">
        <v>1</v>
      </c>
      <c r="DQ70">
        <v>0.75445846153846197</v>
      </c>
      <c r="DR70">
        <v>6.6315444378032603E-3</v>
      </c>
      <c r="DS70">
        <v>2.6821104596476799E-3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-3.7629999999999999</v>
      </c>
      <c r="EA70">
        <v>0.35799999999999998</v>
      </c>
      <c r="EB70">
        <v>2</v>
      </c>
      <c r="EC70">
        <v>515.61500000000001</v>
      </c>
      <c r="ED70">
        <v>421.69099999999997</v>
      </c>
      <c r="EE70">
        <v>26.8689</v>
      </c>
      <c r="EF70">
        <v>30.0533</v>
      </c>
      <c r="EG70">
        <v>30</v>
      </c>
      <c r="EH70">
        <v>30.256</v>
      </c>
      <c r="EI70">
        <v>30.296500000000002</v>
      </c>
      <c r="EJ70">
        <v>19.986899999999999</v>
      </c>
      <c r="EK70">
        <v>28.905100000000001</v>
      </c>
      <c r="EL70">
        <v>0</v>
      </c>
      <c r="EM70">
        <v>26.863700000000001</v>
      </c>
      <c r="EN70">
        <v>402.536</v>
      </c>
      <c r="EO70">
        <v>15.240399999999999</v>
      </c>
      <c r="EP70">
        <v>100.464</v>
      </c>
      <c r="EQ70">
        <v>90.291200000000003</v>
      </c>
    </row>
    <row r="71" spans="1:147" x14ac:dyDescent="0.3">
      <c r="A71">
        <v>55</v>
      </c>
      <c r="B71">
        <v>1685096827.0999999</v>
      </c>
      <c r="C71">
        <v>3240.8999998569502</v>
      </c>
      <c r="D71" t="s">
        <v>417</v>
      </c>
      <c r="E71" t="s">
        <v>418</v>
      </c>
      <c r="F71">
        <v>1685096819.0999999</v>
      </c>
      <c r="G71">
        <f t="shared" si="43"/>
        <v>4.8567472468290752E-3</v>
      </c>
      <c r="H71">
        <f t="shared" si="44"/>
        <v>13.789452741716429</v>
      </c>
      <c r="I71">
        <f t="shared" si="45"/>
        <v>400.02322580645199</v>
      </c>
      <c r="J71">
        <f t="shared" si="46"/>
        <v>277.84608368135497</v>
      </c>
      <c r="K71">
        <f t="shared" si="47"/>
        <v>26.690834769657599</v>
      </c>
      <c r="L71">
        <f t="shared" si="48"/>
        <v>38.427584375348616</v>
      </c>
      <c r="M71">
        <f t="shared" si="49"/>
        <v>0.20806493037590548</v>
      </c>
      <c r="N71">
        <f t="shared" si="50"/>
        <v>3.3691114586688262</v>
      </c>
      <c r="O71">
        <f t="shared" si="51"/>
        <v>0.20118100365400435</v>
      </c>
      <c r="P71">
        <f t="shared" si="52"/>
        <v>0.12633764732517955</v>
      </c>
      <c r="Q71">
        <f t="shared" si="53"/>
        <v>161.84718972598327</v>
      </c>
      <c r="R71">
        <f t="shared" si="54"/>
        <v>27.867943000905562</v>
      </c>
      <c r="S71">
        <f t="shared" si="55"/>
        <v>27.9908</v>
      </c>
      <c r="T71">
        <f t="shared" si="56"/>
        <v>3.7928048753306589</v>
      </c>
      <c r="U71">
        <f t="shared" si="57"/>
        <v>40.204646755180491</v>
      </c>
      <c r="V71">
        <f t="shared" si="58"/>
        <v>1.5380680373090363</v>
      </c>
      <c r="W71">
        <f t="shared" si="59"/>
        <v>3.8255976894284029</v>
      </c>
      <c r="X71">
        <f t="shared" si="60"/>
        <v>2.2547368380216226</v>
      </c>
      <c r="Y71">
        <f t="shared" si="61"/>
        <v>-214.18255358516222</v>
      </c>
      <c r="Z71">
        <f t="shared" si="62"/>
        <v>26.83577170416887</v>
      </c>
      <c r="AA71">
        <f t="shared" si="63"/>
        <v>1.7373580737990422</v>
      </c>
      <c r="AB71">
        <f t="shared" si="64"/>
        <v>-23.762234081211041</v>
      </c>
      <c r="AC71">
        <v>-3.97376724591645E-2</v>
      </c>
      <c r="AD71">
        <v>4.4609018546717297E-2</v>
      </c>
      <c r="AE71">
        <v>3.35860773993591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50480.989941022221</v>
      </c>
      <c r="AK71" t="s">
        <v>251</v>
      </c>
      <c r="AL71">
        <v>2.3074346153846199</v>
      </c>
      <c r="AM71">
        <v>1.5855999999999999</v>
      </c>
      <c r="AN71">
        <f t="shared" si="68"/>
        <v>-0.72183461538462002</v>
      </c>
      <c r="AO71">
        <f t="shared" si="69"/>
        <v>-0.45524382907708127</v>
      </c>
      <c r="AP71">
        <v>-0.47008060321599399</v>
      </c>
      <c r="AQ71" t="s">
        <v>419</v>
      </c>
      <c r="AR71">
        <v>2.2933653846153801</v>
      </c>
      <c r="AS71">
        <v>1.3815999999999999</v>
      </c>
      <c r="AT71">
        <f t="shared" si="70"/>
        <v>-0.65993441272103381</v>
      </c>
      <c r="AU71">
        <v>0.5</v>
      </c>
      <c r="AV71">
        <f t="shared" si="71"/>
        <v>841.20428047713074</v>
      </c>
      <c r="AW71">
        <f t="shared" si="72"/>
        <v>13.789452741716429</v>
      </c>
      <c r="AX71">
        <f t="shared" si="73"/>
        <v>-277.56982640754757</v>
      </c>
      <c r="AY71">
        <f t="shared" si="74"/>
        <v>1</v>
      </c>
      <c r="AZ71">
        <f t="shared" si="75"/>
        <v>1.6951332364648002E-2</v>
      </c>
      <c r="BA71">
        <f t="shared" si="76"/>
        <v>0.1476548928778228</v>
      </c>
      <c r="BB71" t="s">
        <v>253</v>
      </c>
      <c r="BC71">
        <v>0</v>
      </c>
      <c r="BD71">
        <f t="shared" si="77"/>
        <v>1.3815999999999999</v>
      </c>
      <c r="BE71">
        <f t="shared" si="78"/>
        <v>-0.6599344127210337</v>
      </c>
      <c r="BF71">
        <f t="shared" si="79"/>
        <v>0.12865792129162459</v>
      </c>
      <c r="BG71">
        <f t="shared" si="80"/>
        <v>0.98480373218342565</v>
      </c>
      <c r="BH71">
        <f t="shared" si="81"/>
        <v>-0.28261321312680643</v>
      </c>
      <c r="BI71">
        <f t="shared" si="82"/>
        <v>1000.0054516128999</v>
      </c>
      <c r="BJ71">
        <f t="shared" si="83"/>
        <v>841.20428047713074</v>
      </c>
      <c r="BK71">
        <f t="shared" si="84"/>
        <v>0.84119969458202437</v>
      </c>
      <c r="BL71">
        <f t="shared" si="85"/>
        <v>0.19239938916404895</v>
      </c>
      <c r="BM71">
        <v>0.78651427542566699</v>
      </c>
      <c r="BN71">
        <v>0.5</v>
      </c>
      <c r="BO71" t="s">
        <v>254</v>
      </c>
      <c r="BP71">
        <v>1685096819.0999999</v>
      </c>
      <c r="BQ71">
        <v>400.02322580645199</v>
      </c>
      <c r="BR71">
        <v>402.497935483871</v>
      </c>
      <c r="BS71">
        <v>16.010970967741901</v>
      </c>
      <c r="BT71">
        <v>15.2592290322581</v>
      </c>
      <c r="BU71">
        <v>500.00412903225799</v>
      </c>
      <c r="BV71">
        <v>95.863345161290297</v>
      </c>
      <c r="BW71">
        <v>0.200037903225806</v>
      </c>
      <c r="BX71">
        <v>28.138545161290299</v>
      </c>
      <c r="BY71">
        <v>27.9908</v>
      </c>
      <c r="BZ71">
        <v>999.9</v>
      </c>
      <c r="CA71">
        <v>9996.4516129032309</v>
      </c>
      <c r="CB71">
        <v>0</v>
      </c>
      <c r="CC71">
        <v>75.434016129032301</v>
      </c>
      <c r="CD71">
        <v>1000.0054516128999</v>
      </c>
      <c r="CE71">
        <v>0.96000751612903301</v>
      </c>
      <c r="CF71">
        <v>3.9992425806451598E-2</v>
      </c>
      <c r="CG71">
        <v>0</v>
      </c>
      <c r="CH71">
        <v>2.3127677419354802</v>
      </c>
      <c r="CI71">
        <v>0</v>
      </c>
      <c r="CJ71">
        <v>566.54700000000003</v>
      </c>
      <c r="CK71">
        <v>8120.93129032258</v>
      </c>
      <c r="CL71">
        <v>39.370935483871001</v>
      </c>
      <c r="CM71">
        <v>42.161000000000001</v>
      </c>
      <c r="CN71">
        <v>40.596548387096803</v>
      </c>
      <c r="CO71">
        <v>40.75</v>
      </c>
      <c r="CP71">
        <v>39.378999999999998</v>
      </c>
      <c r="CQ71">
        <v>960.01451612903202</v>
      </c>
      <c r="CR71">
        <v>39.99</v>
      </c>
      <c r="CS71">
        <v>0</v>
      </c>
      <c r="CT71">
        <v>59.099999904632597</v>
      </c>
      <c r="CU71">
        <v>2.2933653846153801</v>
      </c>
      <c r="CV71">
        <v>2.9671789599407201E-2</v>
      </c>
      <c r="CW71">
        <v>3.50061537489713</v>
      </c>
      <c r="CX71">
        <v>566.53650000000005</v>
      </c>
      <c r="CY71">
        <v>15</v>
      </c>
      <c r="CZ71">
        <v>1685093501.7</v>
      </c>
      <c r="DA71" t="s">
        <v>255</v>
      </c>
      <c r="DB71">
        <v>2</v>
      </c>
      <c r="DC71">
        <v>-3.7629999999999999</v>
      </c>
      <c r="DD71">
        <v>0.35799999999999998</v>
      </c>
      <c r="DE71">
        <v>402</v>
      </c>
      <c r="DF71">
        <v>15</v>
      </c>
      <c r="DG71">
        <v>1.46</v>
      </c>
      <c r="DH71">
        <v>0.33</v>
      </c>
      <c r="DI71">
        <v>-2.4721167307692302</v>
      </c>
      <c r="DJ71">
        <v>0.140831264407099</v>
      </c>
      <c r="DK71">
        <v>9.0552139989178701E-2</v>
      </c>
      <c r="DL71">
        <v>1</v>
      </c>
      <c r="DM71">
        <v>2.2974813953488402</v>
      </c>
      <c r="DN71">
        <v>-0.14133654854271399</v>
      </c>
      <c r="DO71">
        <v>0.18932795006845299</v>
      </c>
      <c r="DP71">
        <v>1</v>
      </c>
      <c r="DQ71">
        <v>0.75053136538461596</v>
      </c>
      <c r="DR71">
        <v>1.34267378126856E-2</v>
      </c>
      <c r="DS71">
        <v>3.3348183322036802E-3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-3.7629999999999999</v>
      </c>
      <c r="EA71">
        <v>0.35799999999999998</v>
      </c>
      <c r="EB71">
        <v>2</v>
      </c>
      <c r="EC71">
        <v>516.01900000000001</v>
      </c>
      <c r="ED71">
        <v>422.07900000000001</v>
      </c>
      <c r="EE71">
        <v>26.810199999999998</v>
      </c>
      <c r="EF71">
        <v>30.037800000000001</v>
      </c>
      <c r="EG71">
        <v>30.0001</v>
      </c>
      <c r="EH71">
        <v>30.242999999999999</v>
      </c>
      <c r="EI71">
        <v>30.280999999999999</v>
      </c>
      <c r="EJ71">
        <v>19.988099999999999</v>
      </c>
      <c r="EK71">
        <v>28.601400000000002</v>
      </c>
      <c r="EL71">
        <v>0</v>
      </c>
      <c r="EM71">
        <v>26.8096</v>
      </c>
      <c r="EN71">
        <v>402.48200000000003</v>
      </c>
      <c r="EO71">
        <v>15.2622</v>
      </c>
      <c r="EP71">
        <v>100.468</v>
      </c>
      <c r="EQ71">
        <v>90.293099999999995</v>
      </c>
    </row>
    <row r="72" spans="1:147" x14ac:dyDescent="0.3">
      <c r="A72">
        <v>56</v>
      </c>
      <c r="B72">
        <v>1685096887.0999999</v>
      </c>
      <c r="C72">
        <v>3300.8999998569502</v>
      </c>
      <c r="D72" t="s">
        <v>420</v>
      </c>
      <c r="E72" t="s">
        <v>421</v>
      </c>
      <c r="F72">
        <v>1685096879.0999999</v>
      </c>
      <c r="G72">
        <f t="shared" si="43"/>
        <v>4.9070933873364359E-3</v>
      </c>
      <c r="H72">
        <f t="shared" si="44"/>
        <v>13.792841661075419</v>
      </c>
      <c r="I72">
        <f t="shared" si="45"/>
        <v>400.01474193548398</v>
      </c>
      <c r="J72">
        <f t="shared" si="46"/>
        <v>278.95226791526551</v>
      </c>
      <c r="K72">
        <f t="shared" si="47"/>
        <v>26.794755847327597</v>
      </c>
      <c r="L72">
        <f t="shared" si="48"/>
        <v>38.423409946065888</v>
      </c>
      <c r="M72">
        <f t="shared" si="49"/>
        <v>0.21036199688278157</v>
      </c>
      <c r="N72">
        <f t="shared" si="50"/>
        <v>3.3688329737873608</v>
      </c>
      <c r="O72">
        <f t="shared" si="51"/>
        <v>0.20332743650683924</v>
      </c>
      <c r="P72">
        <f t="shared" si="52"/>
        <v>0.12769207839435678</v>
      </c>
      <c r="Q72">
        <f t="shared" si="53"/>
        <v>161.8477883930253</v>
      </c>
      <c r="R72">
        <f t="shared" si="54"/>
        <v>27.856411962758987</v>
      </c>
      <c r="S72">
        <f t="shared" si="55"/>
        <v>27.991809677419401</v>
      </c>
      <c r="T72">
        <f t="shared" si="56"/>
        <v>3.7930281435854751</v>
      </c>
      <c r="U72">
        <f t="shared" si="57"/>
        <v>40.233945700958209</v>
      </c>
      <c r="V72">
        <f t="shared" si="58"/>
        <v>1.5391860055860511</v>
      </c>
      <c r="W72">
        <f t="shared" si="59"/>
        <v>3.825590502671961</v>
      </c>
      <c r="X72">
        <f t="shared" si="60"/>
        <v>2.253842137999424</v>
      </c>
      <c r="Y72">
        <f t="shared" si="61"/>
        <v>-216.40281838153683</v>
      </c>
      <c r="Z72">
        <f t="shared" si="62"/>
        <v>26.644316638236333</v>
      </c>
      <c r="AA72">
        <f t="shared" si="63"/>
        <v>1.7251141936991696</v>
      </c>
      <c r="AB72">
        <f t="shared" si="64"/>
        <v>-26.185599156576032</v>
      </c>
      <c r="AC72">
        <v>-3.9733545343248598E-2</v>
      </c>
      <c r="AD72">
        <v>4.46043854975465E-2</v>
      </c>
      <c r="AE72">
        <v>3.3583303459604301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50475.785658023233</v>
      </c>
      <c r="AK72" t="s">
        <v>251</v>
      </c>
      <c r="AL72">
        <v>2.3074346153846199</v>
      </c>
      <c r="AM72">
        <v>1.5855999999999999</v>
      </c>
      <c r="AN72">
        <f t="shared" si="68"/>
        <v>-0.72183461538462002</v>
      </c>
      <c r="AO72">
        <f t="shared" si="69"/>
        <v>-0.45524382907708127</v>
      </c>
      <c r="AP72">
        <v>-0.47008060321599399</v>
      </c>
      <c r="AQ72" t="s">
        <v>422</v>
      </c>
      <c r="AR72">
        <v>2.2445307692307699</v>
      </c>
      <c r="AS72">
        <v>1.58813</v>
      </c>
      <c r="AT72">
        <f t="shared" si="70"/>
        <v>-0.41331677459072602</v>
      </c>
      <c r="AU72">
        <v>0.5</v>
      </c>
      <c r="AV72">
        <f t="shared" si="71"/>
        <v>841.20735143213858</v>
      </c>
      <c r="AW72">
        <f t="shared" si="72"/>
        <v>13.792841661075419</v>
      </c>
      <c r="AX72">
        <f t="shared" si="73"/>
        <v>-173.84255462796943</v>
      </c>
      <c r="AY72">
        <f t="shared" si="74"/>
        <v>1</v>
      </c>
      <c r="AZ72">
        <f t="shared" si="75"/>
        <v>1.6955299118593146E-2</v>
      </c>
      <c r="BA72">
        <f t="shared" si="76"/>
        <v>-1.5930685775094879E-3</v>
      </c>
      <c r="BB72" t="s">
        <v>253</v>
      </c>
      <c r="BC72">
        <v>0</v>
      </c>
      <c r="BD72">
        <f t="shared" si="77"/>
        <v>1.58813</v>
      </c>
      <c r="BE72">
        <f t="shared" si="78"/>
        <v>-0.41331677459072608</v>
      </c>
      <c r="BF72">
        <f t="shared" si="79"/>
        <v>-1.5956104944501409E-3</v>
      </c>
      <c r="BG72">
        <f t="shared" si="80"/>
        <v>0.91254908586925354</v>
      </c>
      <c r="BH72">
        <f t="shared" si="81"/>
        <v>3.5049579863277495E-3</v>
      </c>
      <c r="BI72">
        <f t="shared" si="82"/>
        <v>1000.00909677419</v>
      </c>
      <c r="BJ72">
        <f t="shared" si="83"/>
        <v>841.20735143213858</v>
      </c>
      <c r="BK72">
        <f t="shared" si="84"/>
        <v>0.84119969922842608</v>
      </c>
      <c r="BL72">
        <f t="shared" si="85"/>
        <v>0.19239939845685217</v>
      </c>
      <c r="BM72">
        <v>0.78651427542566699</v>
      </c>
      <c r="BN72">
        <v>0.5</v>
      </c>
      <c r="BO72" t="s">
        <v>254</v>
      </c>
      <c r="BP72">
        <v>1685096879.0999999</v>
      </c>
      <c r="BQ72">
        <v>400.01474193548398</v>
      </c>
      <c r="BR72">
        <v>402.49312903225803</v>
      </c>
      <c r="BS72">
        <v>16.0240096774194</v>
      </c>
      <c r="BT72">
        <v>15.264490322580601</v>
      </c>
      <c r="BU72">
        <v>500.007580645161</v>
      </c>
      <c r="BV72">
        <v>95.854935483871003</v>
      </c>
      <c r="BW72">
        <v>0.20004929032258101</v>
      </c>
      <c r="BX72">
        <v>28.138512903225799</v>
      </c>
      <c r="BY72">
        <v>27.991809677419401</v>
      </c>
      <c r="BZ72">
        <v>999.9</v>
      </c>
      <c r="CA72">
        <v>9996.2903225806494</v>
      </c>
      <c r="CB72">
        <v>0</v>
      </c>
      <c r="CC72">
        <v>75.446096774193506</v>
      </c>
      <c r="CD72">
        <v>1000.00909677419</v>
      </c>
      <c r="CE72">
        <v>0.96000829032258095</v>
      </c>
      <c r="CF72">
        <v>3.9991664516128997E-2</v>
      </c>
      <c r="CG72">
        <v>0</v>
      </c>
      <c r="CH72">
        <v>2.2566709677419401</v>
      </c>
      <c r="CI72">
        <v>0</v>
      </c>
      <c r="CJ72">
        <v>566.34432258064498</v>
      </c>
      <c r="CK72">
        <v>8120.96451612903</v>
      </c>
      <c r="CL72">
        <v>39.436999999999998</v>
      </c>
      <c r="CM72">
        <v>42.2093548387097</v>
      </c>
      <c r="CN72">
        <v>40.667000000000002</v>
      </c>
      <c r="CO72">
        <v>40.811999999999998</v>
      </c>
      <c r="CP72">
        <v>39.441064516129003</v>
      </c>
      <c r="CQ72">
        <v>960.01838709677395</v>
      </c>
      <c r="CR72">
        <v>39.990322580645199</v>
      </c>
      <c r="CS72">
        <v>0</v>
      </c>
      <c r="CT72">
        <v>59.400000095367403</v>
      </c>
      <c r="CU72">
        <v>2.2445307692307699</v>
      </c>
      <c r="CV72">
        <v>0.17897435881187301</v>
      </c>
      <c r="CW72">
        <v>0.101470068226077</v>
      </c>
      <c r="CX72">
        <v>566.33469230769197</v>
      </c>
      <c r="CY72">
        <v>15</v>
      </c>
      <c r="CZ72">
        <v>1685093501.7</v>
      </c>
      <c r="DA72" t="s">
        <v>255</v>
      </c>
      <c r="DB72">
        <v>2</v>
      </c>
      <c r="DC72">
        <v>-3.7629999999999999</v>
      </c>
      <c r="DD72">
        <v>0.35799999999999998</v>
      </c>
      <c r="DE72">
        <v>402</v>
      </c>
      <c r="DF72">
        <v>15</v>
      </c>
      <c r="DG72">
        <v>1.46</v>
      </c>
      <c r="DH72">
        <v>0.33</v>
      </c>
      <c r="DI72">
        <v>-2.4890503846153802</v>
      </c>
      <c r="DJ72">
        <v>2.57731068044218E-2</v>
      </c>
      <c r="DK72">
        <v>9.5208313247271206E-2</v>
      </c>
      <c r="DL72">
        <v>1</v>
      </c>
      <c r="DM72">
        <v>2.2404325581395299</v>
      </c>
      <c r="DN72">
        <v>0.26860551012751099</v>
      </c>
      <c r="DO72">
        <v>0.22508589236104401</v>
      </c>
      <c r="DP72">
        <v>1</v>
      </c>
      <c r="DQ72">
        <v>0.75875623076923104</v>
      </c>
      <c r="DR72">
        <v>6.21019721676834E-3</v>
      </c>
      <c r="DS72">
        <v>3.0117054625078102E-3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-3.7629999999999999</v>
      </c>
      <c r="EA72">
        <v>0.35799999999999998</v>
      </c>
      <c r="EB72">
        <v>2</v>
      </c>
      <c r="EC72">
        <v>515.78700000000003</v>
      </c>
      <c r="ED72">
        <v>422.00400000000002</v>
      </c>
      <c r="EE72">
        <v>26.7621</v>
      </c>
      <c r="EF72">
        <v>30.0274</v>
      </c>
      <c r="EG72">
        <v>30.0001</v>
      </c>
      <c r="EH72">
        <v>30.23</v>
      </c>
      <c r="EI72">
        <v>30.270700000000001</v>
      </c>
      <c r="EJ72">
        <v>19.989100000000001</v>
      </c>
      <c r="EK72">
        <v>28.601400000000002</v>
      </c>
      <c r="EL72">
        <v>0</v>
      </c>
      <c r="EM72">
        <v>26.768000000000001</v>
      </c>
      <c r="EN72">
        <v>402.33600000000001</v>
      </c>
      <c r="EO72">
        <v>15.2439</v>
      </c>
      <c r="EP72">
        <v>100.468</v>
      </c>
      <c r="EQ72">
        <v>90.296999999999997</v>
      </c>
    </row>
    <row r="73" spans="1:147" x14ac:dyDescent="0.3">
      <c r="A73">
        <v>57</v>
      </c>
      <c r="B73">
        <v>1685096947.0999999</v>
      </c>
      <c r="C73">
        <v>3360.8999998569502</v>
      </c>
      <c r="D73" t="s">
        <v>423</v>
      </c>
      <c r="E73" t="s">
        <v>424</v>
      </c>
      <c r="F73">
        <v>1685096939.0999999</v>
      </c>
      <c r="G73">
        <f t="shared" si="43"/>
        <v>4.9470810388568829E-3</v>
      </c>
      <c r="H73">
        <f t="shared" si="44"/>
        <v>13.993650796076336</v>
      </c>
      <c r="I73">
        <f t="shared" si="45"/>
        <v>399.97548387096799</v>
      </c>
      <c r="J73">
        <f t="shared" si="46"/>
        <v>278.16390194161801</v>
      </c>
      <c r="K73">
        <f t="shared" si="47"/>
        <v>26.720883121759151</v>
      </c>
      <c r="L73">
        <f t="shared" si="48"/>
        <v>38.422304553120512</v>
      </c>
      <c r="M73">
        <f t="shared" si="49"/>
        <v>0.21198524388820575</v>
      </c>
      <c r="N73">
        <f t="shared" si="50"/>
        <v>3.3697989702267983</v>
      </c>
      <c r="O73">
        <f t="shared" si="51"/>
        <v>0.2048456571689497</v>
      </c>
      <c r="P73">
        <f t="shared" si="52"/>
        <v>0.12864996740452161</v>
      </c>
      <c r="Q73">
        <f t="shared" si="53"/>
        <v>161.8491516026817</v>
      </c>
      <c r="R73">
        <f t="shared" si="54"/>
        <v>27.842464916017111</v>
      </c>
      <c r="S73">
        <f t="shared" si="55"/>
        <v>27.997851612903201</v>
      </c>
      <c r="T73">
        <f t="shared" si="56"/>
        <v>3.7943644261541207</v>
      </c>
      <c r="U73">
        <f t="shared" si="57"/>
        <v>40.236607971533644</v>
      </c>
      <c r="V73">
        <f t="shared" si="58"/>
        <v>1.5388475014970584</v>
      </c>
      <c r="W73">
        <f t="shared" si="59"/>
        <v>3.8244960971505177</v>
      </c>
      <c r="X73">
        <f t="shared" si="60"/>
        <v>2.2555169246570621</v>
      </c>
      <c r="Y73">
        <f t="shared" si="61"/>
        <v>-218.16627381358853</v>
      </c>
      <c r="Z73">
        <f t="shared" si="62"/>
        <v>24.661762712428029</v>
      </c>
      <c r="AA73">
        <f t="shared" si="63"/>
        <v>1.5963028991625139</v>
      </c>
      <c r="AB73">
        <f t="shared" si="64"/>
        <v>-30.059056599316293</v>
      </c>
      <c r="AC73">
        <v>-3.9747861905684197E-2</v>
      </c>
      <c r="AD73">
        <v>4.4620457093080303E-2</v>
      </c>
      <c r="AE73">
        <v>3.3592925581534399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50494.198077047222</v>
      </c>
      <c r="AK73" t="s">
        <v>251</v>
      </c>
      <c r="AL73">
        <v>2.3074346153846199</v>
      </c>
      <c r="AM73">
        <v>1.5855999999999999</v>
      </c>
      <c r="AN73">
        <f t="shared" si="68"/>
        <v>-0.72183461538462002</v>
      </c>
      <c r="AO73">
        <f t="shared" si="69"/>
        <v>-0.45524382907708127</v>
      </c>
      <c r="AP73">
        <v>-0.47008060321599399</v>
      </c>
      <c r="AQ73" t="s">
        <v>425</v>
      </c>
      <c r="AR73">
        <v>2.2645538461538499</v>
      </c>
      <c r="AS73">
        <v>1.5912299999999999</v>
      </c>
      <c r="AT73">
        <f t="shared" si="70"/>
        <v>-0.42314677711823556</v>
      </c>
      <c r="AU73">
        <v>0.5</v>
      </c>
      <c r="AV73">
        <f t="shared" si="71"/>
        <v>841.21453149680417</v>
      </c>
      <c r="AW73">
        <f t="shared" si="72"/>
        <v>13.993650796076336</v>
      </c>
      <c r="AX73">
        <f t="shared" si="73"/>
        <v>-177.97860893394957</v>
      </c>
      <c r="AY73">
        <f t="shared" si="74"/>
        <v>1</v>
      </c>
      <c r="AZ73">
        <f t="shared" si="75"/>
        <v>1.719386774448187E-2</v>
      </c>
      <c r="BA73">
        <f t="shared" si="76"/>
        <v>-3.5381434487786328E-3</v>
      </c>
      <c r="BB73" t="s">
        <v>253</v>
      </c>
      <c r="BC73">
        <v>0</v>
      </c>
      <c r="BD73">
        <f t="shared" si="77"/>
        <v>1.5912299999999999</v>
      </c>
      <c r="BE73">
        <f t="shared" si="78"/>
        <v>-0.42314677711823562</v>
      </c>
      <c r="BF73">
        <f t="shared" si="79"/>
        <v>-3.5507063572149497E-3</v>
      </c>
      <c r="BG73">
        <f t="shared" si="80"/>
        <v>0.94012776752668381</v>
      </c>
      <c r="BH73">
        <f t="shared" si="81"/>
        <v>7.7995705387447411E-3</v>
      </c>
      <c r="BI73">
        <f t="shared" si="82"/>
        <v>1000.01764516129</v>
      </c>
      <c r="BJ73">
        <f t="shared" si="83"/>
        <v>841.21453149680417</v>
      </c>
      <c r="BK73">
        <f t="shared" si="84"/>
        <v>0.84119968839262538</v>
      </c>
      <c r="BL73">
        <f t="shared" si="85"/>
        <v>0.19239937678525063</v>
      </c>
      <c r="BM73">
        <v>0.78651427542566699</v>
      </c>
      <c r="BN73">
        <v>0.5</v>
      </c>
      <c r="BO73" t="s">
        <v>254</v>
      </c>
      <c r="BP73">
        <v>1685096939.0999999</v>
      </c>
      <c r="BQ73">
        <v>399.97548387096799</v>
      </c>
      <c r="BR73">
        <v>402.48793548387101</v>
      </c>
      <c r="BS73">
        <v>16.019374193548401</v>
      </c>
      <c r="BT73">
        <v>15.253664516129</v>
      </c>
      <c r="BU73">
        <v>500.00925806451602</v>
      </c>
      <c r="BV73">
        <v>95.861632258064503</v>
      </c>
      <c r="BW73">
        <v>0.20001677419354799</v>
      </c>
      <c r="BX73">
        <v>28.133600000000001</v>
      </c>
      <c r="BY73">
        <v>27.997851612903201</v>
      </c>
      <c r="BZ73">
        <v>999.9</v>
      </c>
      <c r="CA73">
        <v>9999.1935483871002</v>
      </c>
      <c r="CB73">
        <v>0</v>
      </c>
      <c r="CC73">
        <v>75.449548387096797</v>
      </c>
      <c r="CD73">
        <v>1000.01764516129</v>
      </c>
      <c r="CE73">
        <v>0.960009064516129</v>
      </c>
      <c r="CF73">
        <v>3.99909032258065E-2</v>
      </c>
      <c r="CG73">
        <v>0</v>
      </c>
      <c r="CH73">
        <v>2.2778</v>
      </c>
      <c r="CI73">
        <v>0</v>
      </c>
      <c r="CJ73">
        <v>566.12929032258103</v>
      </c>
      <c r="CK73">
        <v>8121.0329032258096</v>
      </c>
      <c r="CL73">
        <v>39.5</v>
      </c>
      <c r="CM73">
        <v>42.268000000000001</v>
      </c>
      <c r="CN73">
        <v>40.75</v>
      </c>
      <c r="CO73">
        <v>40.875</v>
      </c>
      <c r="CP73">
        <v>39.512</v>
      </c>
      <c r="CQ73">
        <v>960.02741935483903</v>
      </c>
      <c r="CR73">
        <v>39.990322580645199</v>
      </c>
      <c r="CS73">
        <v>0</v>
      </c>
      <c r="CT73">
        <v>59.399999856948902</v>
      </c>
      <c r="CU73">
        <v>2.2645538461538499</v>
      </c>
      <c r="CV73">
        <v>0.141367524375444</v>
      </c>
      <c r="CW73">
        <v>0.82492308515461699</v>
      </c>
      <c r="CX73">
        <v>566.13850000000002</v>
      </c>
      <c r="CY73">
        <v>15</v>
      </c>
      <c r="CZ73">
        <v>1685093501.7</v>
      </c>
      <c r="DA73" t="s">
        <v>255</v>
      </c>
      <c r="DB73">
        <v>2</v>
      </c>
      <c r="DC73">
        <v>-3.7629999999999999</v>
      </c>
      <c r="DD73">
        <v>0.35799999999999998</v>
      </c>
      <c r="DE73">
        <v>402</v>
      </c>
      <c r="DF73">
        <v>15</v>
      </c>
      <c r="DG73">
        <v>1.46</v>
      </c>
      <c r="DH73">
        <v>0.33</v>
      </c>
      <c r="DI73">
        <v>-2.4746873076923102</v>
      </c>
      <c r="DJ73">
        <v>-0.36630366259711</v>
      </c>
      <c r="DK73">
        <v>8.7191660793806705E-2</v>
      </c>
      <c r="DL73">
        <v>1</v>
      </c>
      <c r="DM73">
        <v>2.3232930232558102</v>
      </c>
      <c r="DN73">
        <v>-0.367711743477658</v>
      </c>
      <c r="DO73">
        <v>0.18009366735422</v>
      </c>
      <c r="DP73">
        <v>1</v>
      </c>
      <c r="DQ73">
        <v>0.76769913461538497</v>
      </c>
      <c r="DR73">
        <v>-2.14064868095287E-2</v>
      </c>
      <c r="DS73">
        <v>3.9772323969779599E-3</v>
      </c>
      <c r="DT73">
        <v>1</v>
      </c>
      <c r="DU73">
        <v>3</v>
      </c>
      <c r="DV73">
        <v>3</v>
      </c>
      <c r="DW73" t="s">
        <v>256</v>
      </c>
      <c r="DX73">
        <v>100</v>
      </c>
      <c r="DY73">
        <v>100</v>
      </c>
      <c r="DZ73">
        <v>-3.7629999999999999</v>
      </c>
      <c r="EA73">
        <v>0.35799999999999998</v>
      </c>
      <c r="EB73">
        <v>2</v>
      </c>
      <c r="EC73">
        <v>516.08500000000004</v>
      </c>
      <c r="ED73">
        <v>421.55500000000001</v>
      </c>
      <c r="EE73">
        <v>26.6937</v>
      </c>
      <c r="EF73">
        <v>30.022200000000002</v>
      </c>
      <c r="EG73">
        <v>30.0001</v>
      </c>
      <c r="EH73">
        <v>30.2196</v>
      </c>
      <c r="EI73">
        <v>30.260300000000001</v>
      </c>
      <c r="EJ73">
        <v>19.988499999999998</v>
      </c>
      <c r="EK73">
        <v>28.872699999999998</v>
      </c>
      <c r="EL73">
        <v>0</v>
      </c>
      <c r="EM73">
        <v>26.6935</v>
      </c>
      <c r="EN73">
        <v>402.517</v>
      </c>
      <c r="EO73">
        <v>15.201499999999999</v>
      </c>
      <c r="EP73">
        <v>100.471</v>
      </c>
      <c r="EQ73">
        <v>90.298299999999998</v>
      </c>
    </row>
    <row r="74" spans="1:147" x14ac:dyDescent="0.3">
      <c r="A74">
        <v>58</v>
      </c>
      <c r="B74">
        <v>1685097007.0999999</v>
      </c>
      <c r="C74">
        <v>3420.8999998569502</v>
      </c>
      <c r="D74" t="s">
        <v>426</v>
      </c>
      <c r="E74" t="s">
        <v>427</v>
      </c>
      <c r="F74">
        <v>1685096999.10323</v>
      </c>
      <c r="G74">
        <f t="shared" si="43"/>
        <v>5.0842857163171003E-3</v>
      </c>
      <c r="H74">
        <f t="shared" si="44"/>
        <v>13.706991222167106</v>
      </c>
      <c r="I74">
        <f t="shared" si="45"/>
        <v>400.012258064516</v>
      </c>
      <c r="J74">
        <f t="shared" si="46"/>
        <v>283.40084671222837</v>
      </c>
      <c r="K74">
        <f t="shared" si="47"/>
        <v>27.223286268936743</v>
      </c>
      <c r="L74">
        <f t="shared" si="48"/>
        <v>38.42489653332516</v>
      </c>
      <c r="M74">
        <f t="shared" si="49"/>
        <v>0.21842765646769272</v>
      </c>
      <c r="N74">
        <f t="shared" si="50"/>
        <v>3.3692130833978249</v>
      </c>
      <c r="O74">
        <f t="shared" si="51"/>
        <v>0.21085459139614929</v>
      </c>
      <c r="P74">
        <f t="shared" si="52"/>
        <v>0.13244265536748673</v>
      </c>
      <c r="Q74">
        <f t="shared" si="53"/>
        <v>161.84757201955878</v>
      </c>
      <c r="R74">
        <f t="shared" si="54"/>
        <v>27.797592788208807</v>
      </c>
      <c r="S74">
        <f t="shared" si="55"/>
        <v>27.972106451612898</v>
      </c>
      <c r="T74">
        <f t="shared" si="56"/>
        <v>3.7886732734865634</v>
      </c>
      <c r="U74">
        <f t="shared" si="57"/>
        <v>40.210100719725752</v>
      </c>
      <c r="V74">
        <f t="shared" si="58"/>
        <v>1.5366224695472546</v>
      </c>
      <c r="W74">
        <f t="shared" si="59"/>
        <v>3.8214837616495654</v>
      </c>
      <c r="X74">
        <f t="shared" si="60"/>
        <v>2.2520508039393086</v>
      </c>
      <c r="Y74">
        <f t="shared" si="61"/>
        <v>-224.21700008958413</v>
      </c>
      <c r="Z74">
        <f t="shared" si="62"/>
        <v>26.876425004946142</v>
      </c>
      <c r="AA74">
        <f t="shared" si="63"/>
        <v>1.7396153170286179</v>
      </c>
      <c r="AB74">
        <f t="shared" si="64"/>
        <v>-33.753387748050599</v>
      </c>
      <c r="AC74">
        <v>-3.97391785615493E-2</v>
      </c>
      <c r="AD74">
        <v>4.4610709278586097E-2</v>
      </c>
      <c r="AE74">
        <v>3.3587089665621801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50485.834278415467</v>
      </c>
      <c r="AK74" t="s">
        <v>251</v>
      </c>
      <c r="AL74">
        <v>2.3074346153846199</v>
      </c>
      <c r="AM74">
        <v>1.5855999999999999</v>
      </c>
      <c r="AN74">
        <f t="shared" si="68"/>
        <v>-0.72183461538462002</v>
      </c>
      <c r="AO74">
        <f t="shared" si="69"/>
        <v>-0.45524382907708127</v>
      </c>
      <c r="AP74">
        <v>-0.47008060321599399</v>
      </c>
      <c r="AQ74" t="s">
        <v>428</v>
      </c>
      <c r="AR74">
        <v>2.2377461538461501</v>
      </c>
      <c r="AS74">
        <v>1.4922299999999999</v>
      </c>
      <c r="AT74">
        <f t="shared" si="70"/>
        <v>-0.49959869044728378</v>
      </c>
      <c r="AU74">
        <v>0.5</v>
      </c>
      <c r="AV74">
        <f t="shared" si="71"/>
        <v>841.20621329022276</v>
      </c>
      <c r="AW74">
        <f t="shared" si="72"/>
        <v>13.706991222167106</v>
      </c>
      <c r="AX74">
        <f t="shared" si="73"/>
        <v>-210.13276127795689</v>
      </c>
      <c r="AY74">
        <f t="shared" si="74"/>
        <v>1</v>
      </c>
      <c r="AZ74">
        <f t="shared" si="75"/>
        <v>1.6853265705126096E-2</v>
      </c>
      <c r="BA74">
        <f t="shared" si="76"/>
        <v>6.2570783324286436E-2</v>
      </c>
      <c r="BB74" t="s">
        <v>253</v>
      </c>
      <c r="BC74">
        <v>0</v>
      </c>
      <c r="BD74">
        <f t="shared" si="77"/>
        <v>1.4922299999999999</v>
      </c>
      <c r="BE74">
        <f t="shared" si="78"/>
        <v>-0.49959869044728367</v>
      </c>
      <c r="BF74">
        <f t="shared" si="79"/>
        <v>5.888622603430875E-2</v>
      </c>
      <c r="BG74">
        <f t="shared" si="80"/>
        <v>0.91451414746273207</v>
      </c>
      <c r="BH74">
        <f t="shared" si="81"/>
        <v>-0.12935095936102897</v>
      </c>
      <c r="BI74">
        <f t="shared" si="82"/>
        <v>1000.00774193548</v>
      </c>
      <c r="BJ74">
        <f t="shared" si="83"/>
        <v>841.20621329022276</v>
      </c>
      <c r="BK74">
        <f t="shared" si="84"/>
        <v>0.84119970077641359</v>
      </c>
      <c r="BL74">
        <f t="shared" si="85"/>
        <v>0.19239940155282723</v>
      </c>
      <c r="BM74">
        <v>0.78651427542566699</v>
      </c>
      <c r="BN74">
        <v>0.5</v>
      </c>
      <c r="BO74" t="s">
        <v>254</v>
      </c>
      <c r="BP74">
        <v>1685096999.10323</v>
      </c>
      <c r="BQ74">
        <v>400.012258064516</v>
      </c>
      <c r="BR74">
        <v>402.48829032258101</v>
      </c>
      <c r="BS74">
        <v>15.996603225806499</v>
      </c>
      <c r="BT74">
        <v>15.209635483871001</v>
      </c>
      <c r="BU74">
        <v>500.00716129032298</v>
      </c>
      <c r="BV74">
        <v>95.859245161290303</v>
      </c>
      <c r="BW74">
        <v>0.200052419354839</v>
      </c>
      <c r="BX74">
        <v>28.120070967741899</v>
      </c>
      <c r="BY74">
        <v>27.972106451612898</v>
      </c>
      <c r="BZ74">
        <v>999.9</v>
      </c>
      <c r="CA74">
        <v>9997.2580645161306</v>
      </c>
      <c r="CB74">
        <v>0</v>
      </c>
      <c r="CC74">
        <v>75.442645161290301</v>
      </c>
      <c r="CD74">
        <v>1000.00774193548</v>
      </c>
      <c r="CE74">
        <v>0.96000945161290396</v>
      </c>
      <c r="CF74">
        <v>3.9990522580645199E-2</v>
      </c>
      <c r="CG74">
        <v>0</v>
      </c>
      <c r="CH74">
        <v>2.2221193548387101</v>
      </c>
      <c r="CI74">
        <v>0</v>
      </c>
      <c r="CJ74">
        <v>565.54470967741895</v>
      </c>
      <c r="CK74">
        <v>8120.9548387096802</v>
      </c>
      <c r="CL74">
        <v>39.558</v>
      </c>
      <c r="CM74">
        <v>42.342483870967698</v>
      </c>
      <c r="CN74">
        <v>40.811999999999998</v>
      </c>
      <c r="CO74">
        <v>40.936999999999998</v>
      </c>
      <c r="CP74">
        <v>39.561999999999998</v>
      </c>
      <c r="CQ74">
        <v>960.01709677419399</v>
      </c>
      <c r="CR74">
        <v>39.990322580645199</v>
      </c>
      <c r="CS74">
        <v>0</v>
      </c>
      <c r="CT74">
        <v>59.200000047683702</v>
      </c>
      <c r="CU74">
        <v>2.2377461538461501</v>
      </c>
      <c r="CV74">
        <v>-0.268895724756326</v>
      </c>
      <c r="CW74">
        <v>4.2092649541081997</v>
      </c>
      <c r="CX74">
        <v>565.51611538461498</v>
      </c>
      <c r="CY74">
        <v>15</v>
      </c>
      <c r="CZ74">
        <v>1685093501.7</v>
      </c>
      <c r="DA74" t="s">
        <v>255</v>
      </c>
      <c r="DB74">
        <v>2</v>
      </c>
      <c r="DC74">
        <v>-3.7629999999999999</v>
      </c>
      <c r="DD74">
        <v>0.35799999999999998</v>
      </c>
      <c r="DE74">
        <v>402</v>
      </c>
      <c r="DF74">
        <v>15</v>
      </c>
      <c r="DG74">
        <v>1.46</v>
      </c>
      <c r="DH74">
        <v>0.33</v>
      </c>
      <c r="DI74">
        <v>-2.4785394230769202</v>
      </c>
      <c r="DJ74">
        <v>8.55818810737385E-2</v>
      </c>
      <c r="DK74">
        <v>9.2262527529900398E-2</v>
      </c>
      <c r="DL74">
        <v>1</v>
      </c>
      <c r="DM74">
        <v>2.25616744186047</v>
      </c>
      <c r="DN74">
        <v>-0.38023500286773598</v>
      </c>
      <c r="DO74">
        <v>0.19073880072695801</v>
      </c>
      <c r="DP74">
        <v>1</v>
      </c>
      <c r="DQ74">
        <v>0.77973288461538404</v>
      </c>
      <c r="DR74">
        <v>8.5864698631156006E-2</v>
      </c>
      <c r="DS74">
        <v>1.5693153289858399E-2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-3.7629999999999999</v>
      </c>
      <c r="EA74">
        <v>0.35799999999999998</v>
      </c>
      <c r="EB74">
        <v>2</v>
      </c>
      <c r="EC74">
        <v>515.78899999999999</v>
      </c>
      <c r="ED74">
        <v>421.76600000000002</v>
      </c>
      <c r="EE74">
        <v>26.7239</v>
      </c>
      <c r="EF74">
        <v>30.019600000000001</v>
      </c>
      <c r="EG74">
        <v>30.0002</v>
      </c>
      <c r="EH74">
        <v>30.214500000000001</v>
      </c>
      <c r="EI74">
        <v>30.255099999999999</v>
      </c>
      <c r="EJ74">
        <v>19.985700000000001</v>
      </c>
      <c r="EK74">
        <v>29.972200000000001</v>
      </c>
      <c r="EL74">
        <v>0</v>
      </c>
      <c r="EM74">
        <v>26.7362</v>
      </c>
      <c r="EN74">
        <v>402.54700000000003</v>
      </c>
      <c r="EO74">
        <v>15.105600000000001</v>
      </c>
      <c r="EP74">
        <v>100.47199999999999</v>
      </c>
      <c r="EQ74">
        <v>90.299899999999994</v>
      </c>
    </row>
    <row r="75" spans="1:147" x14ac:dyDescent="0.3">
      <c r="A75">
        <v>59</v>
      </c>
      <c r="B75">
        <v>1685097067.0999999</v>
      </c>
      <c r="C75">
        <v>3480.8999998569502</v>
      </c>
      <c r="D75" t="s">
        <v>429</v>
      </c>
      <c r="E75" t="s">
        <v>430</v>
      </c>
      <c r="F75">
        <v>1685097059.10323</v>
      </c>
      <c r="G75">
        <f t="shared" si="43"/>
        <v>5.0283047556828843E-3</v>
      </c>
      <c r="H75">
        <f t="shared" si="44"/>
        <v>13.863320054172265</v>
      </c>
      <c r="I75">
        <f t="shared" si="45"/>
        <v>400.008193548387</v>
      </c>
      <c r="J75">
        <f t="shared" si="46"/>
        <v>280.40977080681409</v>
      </c>
      <c r="K75">
        <f t="shared" si="47"/>
        <v>26.934919527188583</v>
      </c>
      <c r="L75">
        <f t="shared" si="48"/>
        <v>38.423013835936061</v>
      </c>
      <c r="M75">
        <f t="shared" si="49"/>
        <v>0.21464954518171311</v>
      </c>
      <c r="N75">
        <f t="shared" si="50"/>
        <v>3.3693699479960411</v>
      </c>
      <c r="O75">
        <f t="shared" si="51"/>
        <v>0.20733180066551662</v>
      </c>
      <c r="P75">
        <f t="shared" si="52"/>
        <v>0.13021906259444621</v>
      </c>
      <c r="Q75">
        <f t="shared" si="53"/>
        <v>161.8483954871252</v>
      </c>
      <c r="R75">
        <f t="shared" si="54"/>
        <v>27.826662123831078</v>
      </c>
      <c r="S75">
        <f t="shared" si="55"/>
        <v>28.001551612903199</v>
      </c>
      <c r="T75">
        <f t="shared" si="56"/>
        <v>3.7951829503802008</v>
      </c>
      <c r="U75">
        <f t="shared" si="57"/>
        <v>40.003462462329736</v>
      </c>
      <c r="V75">
        <f t="shared" si="58"/>
        <v>1.530176337150043</v>
      </c>
      <c r="W75">
        <f t="shared" si="59"/>
        <v>3.8251097354159578</v>
      </c>
      <c r="X75">
        <f t="shared" si="60"/>
        <v>2.2650066132301578</v>
      </c>
      <c r="Y75">
        <f t="shared" si="61"/>
        <v>-221.74823972561521</v>
      </c>
      <c r="Z75">
        <f t="shared" si="62"/>
        <v>24.486934877431299</v>
      </c>
      <c r="AA75">
        <f t="shared" si="63"/>
        <v>1.5852394646557117</v>
      </c>
      <c r="AB75">
        <f t="shared" si="64"/>
        <v>-33.827669896403009</v>
      </c>
      <c r="AC75">
        <v>-3.9741503368380698E-2</v>
      </c>
      <c r="AD75">
        <v>4.4613319077918601E-2</v>
      </c>
      <c r="AE75">
        <v>3.35886521665241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50485.858141176031</v>
      </c>
      <c r="AK75" t="s">
        <v>251</v>
      </c>
      <c r="AL75">
        <v>2.3074346153846199</v>
      </c>
      <c r="AM75">
        <v>1.5855999999999999</v>
      </c>
      <c r="AN75">
        <f t="shared" si="68"/>
        <v>-0.72183461538462002</v>
      </c>
      <c r="AO75">
        <f t="shared" si="69"/>
        <v>-0.45524382907708127</v>
      </c>
      <c r="AP75">
        <v>-0.47008060321599399</v>
      </c>
      <c r="AQ75" t="s">
        <v>431</v>
      </c>
      <c r="AR75">
        <v>2.2632538461538498</v>
      </c>
      <c r="AS75">
        <v>1.5324</v>
      </c>
      <c r="AT75">
        <f t="shared" si="70"/>
        <v>-0.47693412043451433</v>
      </c>
      <c r="AU75">
        <v>0.5</v>
      </c>
      <c r="AV75">
        <f t="shared" si="71"/>
        <v>841.21037818061347</v>
      </c>
      <c r="AW75">
        <f t="shared" si="72"/>
        <v>13.863320054172265</v>
      </c>
      <c r="AX75">
        <f t="shared" si="73"/>
        <v>-200.60096590897803</v>
      </c>
      <c r="AY75">
        <f t="shared" si="74"/>
        <v>1</v>
      </c>
      <c r="AZ75">
        <f t="shared" si="75"/>
        <v>1.7039020236993298E-2</v>
      </c>
      <c r="BA75">
        <f t="shared" si="76"/>
        <v>3.4716784129470053E-2</v>
      </c>
      <c r="BB75" t="s">
        <v>253</v>
      </c>
      <c r="BC75">
        <v>0</v>
      </c>
      <c r="BD75">
        <f t="shared" si="77"/>
        <v>1.5324</v>
      </c>
      <c r="BE75">
        <f t="shared" si="78"/>
        <v>-0.47693412043451439</v>
      </c>
      <c r="BF75">
        <f t="shared" si="79"/>
        <v>3.3551967709384407E-2</v>
      </c>
      <c r="BG75">
        <f t="shared" si="80"/>
        <v>0.9429951019557431</v>
      </c>
      <c r="BH75">
        <f t="shared" si="81"/>
        <v>-7.3701092835029805E-2</v>
      </c>
      <c r="BI75">
        <f t="shared" si="82"/>
        <v>1000.01267741935</v>
      </c>
      <c r="BJ75">
        <f t="shared" si="83"/>
        <v>841.21037818061347</v>
      </c>
      <c r="BK75">
        <f t="shared" si="84"/>
        <v>0.84119971393908277</v>
      </c>
      <c r="BL75">
        <f t="shared" si="85"/>
        <v>0.19239942787816541</v>
      </c>
      <c r="BM75">
        <v>0.78651427542566699</v>
      </c>
      <c r="BN75">
        <v>0.5</v>
      </c>
      <c r="BO75" t="s">
        <v>254</v>
      </c>
      <c r="BP75">
        <v>1685097059.10323</v>
      </c>
      <c r="BQ75">
        <v>400.008193548387</v>
      </c>
      <c r="BR75">
        <v>402.505258064516</v>
      </c>
      <c r="BS75">
        <v>15.930116129032299</v>
      </c>
      <c r="BT75">
        <v>15.1517709677419</v>
      </c>
      <c r="BU75">
        <v>500.013709677419</v>
      </c>
      <c r="BV75">
        <v>95.855574193548406</v>
      </c>
      <c r="BW75">
        <v>0.19999280645161299</v>
      </c>
      <c r="BX75">
        <v>28.1363548387097</v>
      </c>
      <c r="BY75">
        <v>28.001551612903199</v>
      </c>
      <c r="BZ75">
        <v>999.9</v>
      </c>
      <c r="CA75">
        <v>9998.22580645161</v>
      </c>
      <c r="CB75">
        <v>0</v>
      </c>
      <c r="CC75">
        <v>75.418483870967705</v>
      </c>
      <c r="CD75">
        <v>1000.01267741935</v>
      </c>
      <c r="CE75">
        <v>0.960009064516129</v>
      </c>
      <c r="CF75">
        <v>3.99909032258065E-2</v>
      </c>
      <c r="CG75">
        <v>0</v>
      </c>
      <c r="CH75">
        <v>2.2615516129032298</v>
      </c>
      <c r="CI75">
        <v>0</v>
      </c>
      <c r="CJ75">
        <v>564.98729032258098</v>
      </c>
      <c r="CK75">
        <v>8120.9848387096799</v>
      </c>
      <c r="CL75">
        <v>39.625</v>
      </c>
      <c r="CM75">
        <v>42.406999999999996</v>
      </c>
      <c r="CN75">
        <v>40.875</v>
      </c>
      <c r="CO75">
        <v>40.987806451612897</v>
      </c>
      <c r="CP75">
        <v>39.628999999999998</v>
      </c>
      <c r="CQ75">
        <v>960.02161290322601</v>
      </c>
      <c r="CR75">
        <v>39.990967741935499</v>
      </c>
      <c r="CS75">
        <v>0</v>
      </c>
      <c r="CT75">
        <v>59.599999904632597</v>
      </c>
      <c r="CU75">
        <v>2.2632538461538498</v>
      </c>
      <c r="CV75">
        <v>0.290283765593636</v>
      </c>
      <c r="CW75">
        <v>0.73066665769566996</v>
      </c>
      <c r="CX75">
        <v>564.99207692307698</v>
      </c>
      <c r="CY75">
        <v>15</v>
      </c>
      <c r="CZ75">
        <v>1685093501.7</v>
      </c>
      <c r="DA75" t="s">
        <v>255</v>
      </c>
      <c r="DB75">
        <v>2</v>
      </c>
      <c r="DC75">
        <v>-3.7629999999999999</v>
      </c>
      <c r="DD75">
        <v>0.35799999999999998</v>
      </c>
      <c r="DE75">
        <v>402</v>
      </c>
      <c r="DF75">
        <v>15</v>
      </c>
      <c r="DG75">
        <v>1.46</v>
      </c>
      <c r="DH75">
        <v>0.33</v>
      </c>
      <c r="DI75">
        <v>-2.4693832692307698</v>
      </c>
      <c r="DJ75">
        <v>-0.123508937861282</v>
      </c>
      <c r="DK75">
        <v>0.103610803596944</v>
      </c>
      <c r="DL75">
        <v>1</v>
      </c>
      <c r="DM75">
        <v>2.2678162790697698</v>
      </c>
      <c r="DN75">
        <v>7.7639136098891504E-3</v>
      </c>
      <c r="DO75">
        <v>0.19286197007817199</v>
      </c>
      <c r="DP75">
        <v>1</v>
      </c>
      <c r="DQ75">
        <v>0.78073123076923101</v>
      </c>
      <c r="DR75">
        <v>-2.4851595357891901E-2</v>
      </c>
      <c r="DS75">
        <v>4.1747857826912402E-3</v>
      </c>
      <c r="DT75">
        <v>1</v>
      </c>
      <c r="DU75">
        <v>3</v>
      </c>
      <c r="DV75">
        <v>3</v>
      </c>
      <c r="DW75" t="s">
        <v>256</v>
      </c>
      <c r="DX75">
        <v>100</v>
      </c>
      <c r="DY75">
        <v>100</v>
      </c>
      <c r="DZ75">
        <v>-3.7629999999999999</v>
      </c>
      <c r="EA75">
        <v>0.35799999999999998</v>
      </c>
      <c r="EB75">
        <v>2</v>
      </c>
      <c r="EC75">
        <v>515.66200000000003</v>
      </c>
      <c r="ED75">
        <v>421.62299999999999</v>
      </c>
      <c r="EE75">
        <v>26.7333</v>
      </c>
      <c r="EF75">
        <v>30.019600000000001</v>
      </c>
      <c r="EG75">
        <v>29.9999</v>
      </c>
      <c r="EH75">
        <v>30.214500000000001</v>
      </c>
      <c r="EI75">
        <v>30.252500000000001</v>
      </c>
      <c r="EJ75">
        <v>19.981999999999999</v>
      </c>
      <c r="EK75">
        <v>29.6999</v>
      </c>
      <c r="EL75">
        <v>0</v>
      </c>
      <c r="EM75">
        <v>26.7347</v>
      </c>
      <c r="EN75">
        <v>402.59199999999998</v>
      </c>
      <c r="EO75">
        <v>15.235900000000001</v>
      </c>
      <c r="EP75">
        <v>100.47199999999999</v>
      </c>
      <c r="EQ75">
        <v>90.301699999999997</v>
      </c>
    </row>
    <row r="76" spans="1:147" x14ac:dyDescent="0.3">
      <c r="A76">
        <v>60</v>
      </c>
      <c r="B76">
        <v>1685097186.5999999</v>
      </c>
      <c r="C76">
        <v>3600.3999998569502</v>
      </c>
      <c r="D76" t="s">
        <v>432</v>
      </c>
      <c r="E76" t="s">
        <v>433</v>
      </c>
      <c r="F76">
        <v>1685097178.6064501</v>
      </c>
      <c r="G76">
        <f t="shared" si="43"/>
        <v>5.2001183292502001E-3</v>
      </c>
      <c r="H76">
        <f t="shared" si="44"/>
        <v>-1.8543120510108118</v>
      </c>
      <c r="I76">
        <f t="shared" si="45"/>
        <v>400.12887096774199</v>
      </c>
      <c r="J76">
        <f t="shared" si="46"/>
        <v>398.53067093734035</v>
      </c>
      <c r="K76">
        <f t="shared" si="47"/>
        <v>38.27999287164937</v>
      </c>
      <c r="L76">
        <f t="shared" si="48"/>
        <v>38.433504483760302</v>
      </c>
      <c r="M76">
        <f t="shared" si="49"/>
        <v>0.2297028902219436</v>
      </c>
      <c r="N76">
        <f t="shared" si="50"/>
        <v>3.3669542438971947</v>
      </c>
      <c r="O76">
        <f t="shared" si="51"/>
        <v>0.22133851017843409</v>
      </c>
      <c r="P76">
        <f t="shared" si="52"/>
        <v>0.13906269935367818</v>
      </c>
      <c r="Q76">
        <f t="shared" si="53"/>
        <v>0</v>
      </c>
      <c r="R76">
        <f t="shared" si="54"/>
        <v>27.194974190218563</v>
      </c>
      <c r="S76">
        <f t="shared" si="55"/>
        <v>27.689196774193601</v>
      </c>
      <c r="T76">
        <f t="shared" si="56"/>
        <v>3.7266229308061032</v>
      </c>
      <c r="U76">
        <f t="shared" si="57"/>
        <v>39.47757875656535</v>
      </c>
      <c r="V76">
        <f t="shared" si="58"/>
        <v>1.5317316244883621</v>
      </c>
      <c r="W76">
        <f t="shared" si="59"/>
        <v>3.8800039737331313</v>
      </c>
      <c r="X76">
        <f t="shared" si="60"/>
        <v>2.1948913063177411</v>
      </c>
      <c r="Y76">
        <f t="shared" si="61"/>
        <v>-229.32521831993384</v>
      </c>
      <c r="Z76">
        <f t="shared" si="62"/>
        <v>125.62068087513229</v>
      </c>
      <c r="AA76">
        <f t="shared" si="63"/>
        <v>8.1355636932990691</v>
      </c>
      <c r="AB76">
        <f t="shared" si="64"/>
        <v>-95.568973751502469</v>
      </c>
      <c r="AC76">
        <v>-3.9705706425135399E-2</v>
      </c>
      <c r="AD76">
        <v>4.4573133873141199E-2</v>
      </c>
      <c r="AE76">
        <v>3.35645897463325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50401.185710927464</v>
      </c>
      <c r="AK76" t="s">
        <v>434</v>
      </c>
      <c r="AL76">
        <v>2.28468076923077</v>
      </c>
      <c r="AM76">
        <v>2.0156399999999999</v>
      </c>
      <c r="AN76">
        <f t="shared" si="68"/>
        <v>-0.26904076923077014</v>
      </c>
      <c r="AO76">
        <f t="shared" si="69"/>
        <v>-0.13347659762198119</v>
      </c>
      <c r="AP76">
        <v>-0.24307381653583099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-1.8543120510108118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-7.4919500333091955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0.78651427542566699</v>
      </c>
      <c r="BN76">
        <v>0.5</v>
      </c>
      <c r="BO76" t="s">
        <v>254</v>
      </c>
      <c r="BP76">
        <v>1685097178.6064501</v>
      </c>
      <c r="BQ76">
        <v>400.12887096774199</v>
      </c>
      <c r="BR76">
        <v>400.16448387096801</v>
      </c>
      <c r="BS76">
        <v>15.946764516129001</v>
      </c>
      <c r="BT76">
        <v>15.1418451612903</v>
      </c>
      <c r="BU76">
        <v>500.018483870968</v>
      </c>
      <c r="BV76">
        <v>95.852732258064506</v>
      </c>
      <c r="BW76">
        <v>0.20008290322580599</v>
      </c>
      <c r="BX76">
        <v>28.3812483870968</v>
      </c>
      <c r="BY76">
        <v>27.689196774193601</v>
      </c>
      <c r="BZ76">
        <v>999.9</v>
      </c>
      <c r="CA76">
        <v>9989.5161290322594</v>
      </c>
      <c r="CB76">
        <v>0</v>
      </c>
      <c r="CC76">
        <v>75.416758064516102</v>
      </c>
      <c r="CD76">
        <v>0</v>
      </c>
      <c r="CE76">
        <v>0</v>
      </c>
      <c r="CF76">
        <v>0</v>
      </c>
      <c r="CG76">
        <v>0</v>
      </c>
      <c r="CH76">
        <v>2.2932354838709701</v>
      </c>
      <c r="CI76">
        <v>0</v>
      </c>
      <c r="CJ76">
        <v>-8.2773387096774194</v>
      </c>
      <c r="CK76">
        <v>-0.819541935483871</v>
      </c>
      <c r="CL76">
        <v>38.955419354838703</v>
      </c>
      <c r="CM76">
        <v>42.503999999999998</v>
      </c>
      <c r="CN76">
        <v>40.848580645161299</v>
      </c>
      <c r="CO76">
        <v>41.054000000000002</v>
      </c>
      <c r="CP76">
        <v>39.401000000000003</v>
      </c>
      <c r="CQ76">
        <v>0</v>
      </c>
      <c r="CR76">
        <v>0</v>
      </c>
      <c r="CS76">
        <v>0</v>
      </c>
      <c r="CT76">
        <v>118.799999952316</v>
      </c>
      <c r="CU76">
        <v>2.28468076923077</v>
      </c>
      <c r="CV76">
        <v>7.4153931221372597E-3</v>
      </c>
      <c r="CW76">
        <v>9.12273406292365E-2</v>
      </c>
      <c r="CX76">
        <v>-8.2455999999999996</v>
      </c>
      <c r="CY76">
        <v>15</v>
      </c>
      <c r="CZ76">
        <v>1685093501.7</v>
      </c>
      <c r="DA76" t="s">
        <v>255</v>
      </c>
      <c r="DB76">
        <v>2</v>
      </c>
      <c r="DC76">
        <v>-3.7629999999999999</v>
      </c>
      <c r="DD76">
        <v>0.35799999999999998</v>
      </c>
      <c r="DE76">
        <v>402</v>
      </c>
      <c r="DF76">
        <v>15</v>
      </c>
      <c r="DG76">
        <v>1.46</v>
      </c>
      <c r="DH76">
        <v>0.33</v>
      </c>
      <c r="DI76">
        <v>-3.14090076923077E-2</v>
      </c>
      <c r="DJ76">
        <v>-7.2243284092441101E-2</v>
      </c>
      <c r="DK76">
        <v>9.2945700434017897E-2</v>
      </c>
      <c r="DL76">
        <v>1</v>
      </c>
      <c r="DM76">
        <v>2.2740604651162801</v>
      </c>
      <c r="DN76">
        <v>0.175402195233125</v>
      </c>
      <c r="DO76">
        <v>0.21260751713890499</v>
      </c>
      <c r="DP76">
        <v>1</v>
      </c>
      <c r="DQ76">
        <v>0.80727955769230797</v>
      </c>
      <c r="DR76">
        <v>-3.9222495064118401E-2</v>
      </c>
      <c r="DS76">
        <v>2.4055394188297202E-2</v>
      </c>
      <c r="DT76">
        <v>1</v>
      </c>
      <c r="DU76">
        <v>3</v>
      </c>
      <c r="DV76">
        <v>3</v>
      </c>
      <c r="DW76" t="s">
        <v>256</v>
      </c>
      <c r="DX76">
        <v>100</v>
      </c>
      <c r="DY76">
        <v>100</v>
      </c>
      <c r="DZ76">
        <v>-3.7629999999999999</v>
      </c>
      <c r="EA76">
        <v>0.35799999999999998</v>
      </c>
      <c r="EB76">
        <v>2</v>
      </c>
      <c r="EC76">
        <v>516.17100000000005</v>
      </c>
      <c r="ED76">
        <v>421.47899999999998</v>
      </c>
      <c r="EE76">
        <v>30.732299999999999</v>
      </c>
      <c r="EF76">
        <v>30.022200000000002</v>
      </c>
      <c r="EG76">
        <v>29.9999</v>
      </c>
      <c r="EH76">
        <v>30.214500000000001</v>
      </c>
      <c r="EI76">
        <v>30.2499</v>
      </c>
      <c r="EJ76">
        <v>19.890599999999999</v>
      </c>
      <c r="EK76">
        <v>28.6082</v>
      </c>
      <c r="EL76">
        <v>0</v>
      </c>
      <c r="EM76">
        <v>30.802</v>
      </c>
      <c r="EN76">
        <v>400.20400000000001</v>
      </c>
      <c r="EO76">
        <v>15.4275</v>
      </c>
      <c r="EP76">
        <v>100.47199999999999</v>
      </c>
      <c r="EQ76">
        <v>90.304299999999998</v>
      </c>
    </row>
    <row r="77" spans="1:147" x14ac:dyDescent="0.3">
      <c r="A77">
        <v>61</v>
      </c>
      <c r="B77">
        <v>1685097246.5999999</v>
      </c>
      <c r="C77">
        <v>3660.3999998569502</v>
      </c>
      <c r="D77" t="s">
        <v>435</v>
      </c>
      <c r="E77" t="s">
        <v>436</v>
      </c>
      <c r="F77">
        <v>1685097238.60323</v>
      </c>
      <c r="G77">
        <f t="shared" si="43"/>
        <v>4.1307892891168417E-3</v>
      </c>
      <c r="H77">
        <f t="shared" si="44"/>
        <v>-1.4113392306077208</v>
      </c>
      <c r="I77">
        <f t="shared" si="45"/>
        <v>400.04519354838698</v>
      </c>
      <c r="J77">
        <f t="shared" si="46"/>
        <v>397.83702305608369</v>
      </c>
      <c r="K77">
        <f t="shared" si="47"/>
        <v>38.213552612654361</v>
      </c>
      <c r="L77">
        <f t="shared" si="48"/>
        <v>38.425654640356917</v>
      </c>
      <c r="M77">
        <f t="shared" si="49"/>
        <v>0.17567978780300886</v>
      </c>
      <c r="N77">
        <f t="shared" si="50"/>
        <v>3.3708637948549796</v>
      </c>
      <c r="O77">
        <f t="shared" si="51"/>
        <v>0.17074717185259319</v>
      </c>
      <c r="P77">
        <f t="shared" si="52"/>
        <v>0.10714862252721961</v>
      </c>
      <c r="Q77">
        <f t="shared" si="53"/>
        <v>0</v>
      </c>
      <c r="R77">
        <f t="shared" si="54"/>
        <v>28.00606748319926</v>
      </c>
      <c r="S77">
        <f t="shared" si="55"/>
        <v>28.215996774193499</v>
      </c>
      <c r="T77">
        <f t="shared" si="56"/>
        <v>3.8428870925169183</v>
      </c>
      <c r="U77">
        <f t="shared" si="57"/>
        <v>39.525922221343123</v>
      </c>
      <c r="V77">
        <f t="shared" si="58"/>
        <v>1.5847787969546543</v>
      </c>
      <c r="W77">
        <f t="shared" si="59"/>
        <v>4.0094669722820759</v>
      </c>
      <c r="X77">
        <f t="shared" si="60"/>
        <v>2.258108295562264</v>
      </c>
      <c r="Y77">
        <f t="shared" si="61"/>
        <v>-182.16780765005271</v>
      </c>
      <c r="Z77">
        <f t="shared" si="62"/>
        <v>132.85460235111222</v>
      </c>
      <c r="AA77">
        <f t="shared" si="63"/>
        <v>8.6409489734348348</v>
      </c>
      <c r="AB77">
        <f t="shared" si="64"/>
        <v>-40.672256325505657</v>
      </c>
      <c r="AC77">
        <v>-3.9763645104519602E-2</v>
      </c>
      <c r="AD77">
        <v>4.46381751164572E-2</v>
      </c>
      <c r="AE77">
        <v>3.3603532108643699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50377.16492020346</v>
      </c>
      <c r="AK77" t="s">
        <v>437</v>
      </c>
      <c r="AL77">
        <v>2.2981115384615398</v>
      </c>
      <c r="AM77">
        <v>1.8875999999999999</v>
      </c>
      <c r="AN77">
        <f t="shared" si="68"/>
        <v>-0.41051153846153987</v>
      </c>
      <c r="AO77">
        <f t="shared" si="69"/>
        <v>-0.21747803478572786</v>
      </c>
      <c r="AP77">
        <v>-0.18500640872354199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-1.4113392306077208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-4.5981655158198338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0.78651427542566699</v>
      </c>
      <c r="BN77">
        <v>0.5</v>
      </c>
      <c r="BO77" t="s">
        <v>254</v>
      </c>
      <c r="BP77">
        <v>1685097238.60323</v>
      </c>
      <c r="BQ77">
        <v>400.04519354838698</v>
      </c>
      <c r="BR77">
        <v>400.083129032258</v>
      </c>
      <c r="BS77">
        <v>16.4989548387097</v>
      </c>
      <c r="BT77">
        <v>15.859893548387101</v>
      </c>
      <c r="BU77">
        <v>500.00225806451601</v>
      </c>
      <c r="BV77">
        <v>95.853312903225799</v>
      </c>
      <c r="BW77">
        <v>0.19997122580645199</v>
      </c>
      <c r="BX77">
        <v>28.947051612903199</v>
      </c>
      <c r="BY77">
        <v>28.215996774193499</v>
      </c>
      <c r="BZ77">
        <v>999.9</v>
      </c>
      <c r="CA77">
        <v>10004.032258064501</v>
      </c>
      <c r="CB77">
        <v>0</v>
      </c>
      <c r="CC77">
        <v>75.420209677419393</v>
      </c>
      <c r="CD77">
        <v>0</v>
      </c>
      <c r="CE77">
        <v>0</v>
      </c>
      <c r="CF77">
        <v>0</v>
      </c>
      <c r="CG77">
        <v>0</v>
      </c>
      <c r="CH77">
        <v>2.2720129032258098</v>
      </c>
      <c r="CI77">
        <v>0</v>
      </c>
      <c r="CJ77">
        <v>-9.6244741935483908</v>
      </c>
      <c r="CK77">
        <v>-0.92836129032258097</v>
      </c>
      <c r="CL77">
        <v>38.552193548387102</v>
      </c>
      <c r="CM77">
        <v>42.481709677419403</v>
      </c>
      <c r="CN77">
        <v>40.618903225806498</v>
      </c>
      <c r="CO77">
        <v>40.993903225806498</v>
      </c>
      <c r="CP77">
        <v>39.090451612903202</v>
      </c>
      <c r="CQ77">
        <v>0</v>
      </c>
      <c r="CR77">
        <v>0</v>
      </c>
      <c r="CS77">
        <v>0</v>
      </c>
      <c r="CT77">
        <v>59.599999904632597</v>
      </c>
      <c r="CU77">
        <v>2.2981115384615398</v>
      </c>
      <c r="CV77">
        <v>0.256194879987931</v>
      </c>
      <c r="CW77">
        <v>-0.27682392658246402</v>
      </c>
      <c r="CX77">
        <v>-9.6557730769230794</v>
      </c>
      <c r="CY77">
        <v>15</v>
      </c>
      <c r="CZ77">
        <v>1685093501.7</v>
      </c>
      <c r="DA77" t="s">
        <v>255</v>
      </c>
      <c r="DB77">
        <v>2</v>
      </c>
      <c r="DC77">
        <v>-3.7629999999999999</v>
      </c>
      <c r="DD77">
        <v>0.35799999999999998</v>
      </c>
      <c r="DE77">
        <v>402</v>
      </c>
      <c r="DF77">
        <v>15</v>
      </c>
      <c r="DG77">
        <v>1.46</v>
      </c>
      <c r="DH77">
        <v>0.33</v>
      </c>
      <c r="DI77">
        <v>-3.8617682457692301E-2</v>
      </c>
      <c r="DJ77">
        <v>4.6089428139901502E-2</v>
      </c>
      <c r="DK77">
        <v>8.6368756212410802E-2</v>
      </c>
      <c r="DL77">
        <v>1</v>
      </c>
      <c r="DM77">
        <v>2.2813674418604699</v>
      </c>
      <c r="DN77">
        <v>0.116978442960749</v>
      </c>
      <c r="DO77">
        <v>0.172159559199274</v>
      </c>
      <c r="DP77">
        <v>1</v>
      </c>
      <c r="DQ77">
        <v>0.64577253846153804</v>
      </c>
      <c r="DR77">
        <v>-0.118334068052425</v>
      </c>
      <c r="DS77">
        <v>2.32971524749448E-2</v>
      </c>
      <c r="DT77">
        <v>0</v>
      </c>
      <c r="DU77">
        <v>2</v>
      </c>
      <c r="DV77">
        <v>3</v>
      </c>
      <c r="DW77" t="s">
        <v>260</v>
      </c>
      <c r="DX77">
        <v>100</v>
      </c>
      <c r="DY77">
        <v>100</v>
      </c>
      <c r="DZ77">
        <v>-3.7629999999999999</v>
      </c>
      <c r="EA77">
        <v>0.35799999999999998</v>
      </c>
      <c r="EB77">
        <v>2</v>
      </c>
      <c r="EC77">
        <v>515.78899999999999</v>
      </c>
      <c r="ED77">
        <v>421.99700000000001</v>
      </c>
      <c r="EE77">
        <v>30.733799999999999</v>
      </c>
      <c r="EF77">
        <v>30.016999999999999</v>
      </c>
      <c r="EG77">
        <v>30.0002</v>
      </c>
      <c r="EH77">
        <v>30.214500000000001</v>
      </c>
      <c r="EI77">
        <v>30.252500000000001</v>
      </c>
      <c r="EJ77">
        <v>19.8932</v>
      </c>
      <c r="EK77">
        <v>25.777100000000001</v>
      </c>
      <c r="EL77">
        <v>0</v>
      </c>
      <c r="EM77">
        <v>30.73</v>
      </c>
      <c r="EN77">
        <v>400.06400000000002</v>
      </c>
      <c r="EO77">
        <v>15.978999999999999</v>
      </c>
      <c r="EP77">
        <v>100.47199999999999</v>
      </c>
      <c r="EQ77">
        <v>90.3001</v>
      </c>
    </row>
    <row r="78" spans="1:147" x14ac:dyDescent="0.3">
      <c r="A78">
        <v>62</v>
      </c>
      <c r="B78">
        <v>1685097306.5999999</v>
      </c>
      <c r="C78">
        <v>3720.3999998569502</v>
      </c>
      <c r="D78" t="s">
        <v>438</v>
      </c>
      <c r="E78" t="s">
        <v>439</v>
      </c>
      <c r="F78">
        <v>1685097298.6096799</v>
      </c>
      <c r="G78">
        <f t="shared" si="43"/>
        <v>4.2604708788005589E-3</v>
      </c>
      <c r="H78">
        <f t="shared" si="44"/>
        <v>-1.7502086312234217</v>
      </c>
      <c r="I78">
        <f t="shared" si="45"/>
        <v>400.01970967741897</v>
      </c>
      <c r="J78">
        <f t="shared" si="46"/>
        <v>400.41693418993503</v>
      </c>
      <c r="K78">
        <f t="shared" si="47"/>
        <v>38.461402792766073</v>
      </c>
      <c r="L78">
        <f t="shared" si="48"/>
        <v>38.423248032888232</v>
      </c>
      <c r="M78">
        <f t="shared" si="49"/>
        <v>0.18639223705941135</v>
      </c>
      <c r="N78">
        <f t="shared" si="50"/>
        <v>3.3679667848563617</v>
      </c>
      <c r="O78">
        <f t="shared" si="51"/>
        <v>0.18084532884869658</v>
      </c>
      <c r="P78">
        <f t="shared" si="52"/>
        <v>0.11351294807302408</v>
      </c>
      <c r="Q78">
        <f t="shared" si="53"/>
        <v>0</v>
      </c>
      <c r="R78">
        <f t="shared" si="54"/>
        <v>27.785820749198511</v>
      </c>
      <c r="S78">
        <f t="shared" si="55"/>
        <v>28.031158064516099</v>
      </c>
      <c r="T78">
        <f t="shared" si="56"/>
        <v>3.8017381214452297</v>
      </c>
      <c r="U78">
        <f t="shared" si="57"/>
        <v>40.410020421343432</v>
      </c>
      <c r="V78">
        <f t="shared" si="58"/>
        <v>1.602508853114665</v>
      </c>
      <c r="W78">
        <f t="shared" si="59"/>
        <v>3.9656224778056903</v>
      </c>
      <c r="X78">
        <f t="shared" si="60"/>
        <v>2.1992292683305648</v>
      </c>
      <c r="Y78">
        <f t="shared" si="61"/>
        <v>-187.88676575510465</v>
      </c>
      <c r="Z78">
        <f t="shared" si="62"/>
        <v>131.83782594401376</v>
      </c>
      <c r="AA78">
        <f t="shared" si="63"/>
        <v>8.5662105048135331</v>
      </c>
      <c r="AB78">
        <f t="shared" si="64"/>
        <v>-47.482729306277349</v>
      </c>
      <c r="AC78">
        <v>-3.9720709411290502E-2</v>
      </c>
      <c r="AD78">
        <v>4.4589976039434098E-2</v>
      </c>
      <c r="AE78">
        <v>3.3574675499060298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50356.645445559057</v>
      </c>
      <c r="AK78" t="s">
        <v>440</v>
      </c>
      <c r="AL78">
        <v>2.3532038461538498</v>
      </c>
      <c r="AM78">
        <v>1.0127999999999999</v>
      </c>
      <c r="AN78">
        <f t="shared" si="68"/>
        <v>-1.3404038461538499</v>
      </c>
      <c r="AO78">
        <f t="shared" si="69"/>
        <v>-1.3234635131850809</v>
      </c>
      <c r="AP78">
        <v>-0.229427345572355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-1.7502086312234217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-0.75559317656848324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0.78651427542566699</v>
      </c>
      <c r="BN78">
        <v>0.5</v>
      </c>
      <c r="BO78" t="s">
        <v>254</v>
      </c>
      <c r="BP78">
        <v>1685097298.6096799</v>
      </c>
      <c r="BQ78">
        <v>400.01970967741897</v>
      </c>
      <c r="BR78">
        <v>400.01248387096803</v>
      </c>
      <c r="BS78">
        <v>16.683522580645199</v>
      </c>
      <c r="BT78">
        <v>16.024529032258101</v>
      </c>
      <c r="BU78">
        <v>500.007322580645</v>
      </c>
      <c r="BV78">
        <v>95.853354838709706</v>
      </c>
      <c r="BW78">
        <v>0.20003229032258099</v>
      </c>
      <c r="BX78">
        <v>28.757241935483901</v>
      </c>
      <c r="BY78">
        <v>28.031158064516099</v>
      </c>
      <c r="BZ78">
        <v>999.9</v>
      </c>
      <c r="CA78">
        <v>9993.22580645161</v>
      </c>
      <c r="CB78">
        <v>0</v>
      </c>
      <c r="CC78">
        <v>75.4171032258065</v>
      </c>
      <c r="CD78">
        <v>0</v>
      </c>
      <c r="CE78">
        <v>0</v>
      </c>
      <c r="CF78">
        <v>0</v>
      </c>
      <c r="CG78">
        <v>0</v>
      </c>
      <c r="CH78">
        <v>2.3541516129032298</v>
      </c>
      <c r="CI78">
        <v>0</v>
      </c>
      <c r="CJ78">
        <v>-10.806948387096799</v>
      </c>
      <c r="CK78">
        <v>-1.0715806451612899</v>
      </c>
      <c r="CL78">
        <v>38.223580645161299</v>
      </c>
      <c r="CM78">
        <v>42.375</v>
      </c>
      <c r="CN78">
        <v>40.368838709677398</v>
      </c>
      <c r="CO78">
        <v>40.901000000000003</v>
      </c>
      <c r="CP78">
        <v>38.836387096774203</v>
      </c>
      <c r="CQ78">
        <v>0</v>
      </c>
      <c r="CR78">
        <v>0</v>
      </c>
      <c r="CS78">
        <v>0</v>
      </c>
      <c r="CT78">
        <v>59.299999952316298</v>
      </c>
      <c r="CU78">
        <v>2.3532038461538498</v>
      </c>
      <c r="CV78">
        <v>0.490957269003443</v>
      </c>
      <c r="CW78">
        <v>-1.78825299283136</v>
      </c>
      <c r="CX78">
        <v>-10.8147153846154</v>
      </c>
      <c r="CY78">
        <v>15</v>
      </c>
      <c r="CZ78">
        <v>1685093501.7</v>
      </c>
      <c r="DA78" t="s">
        <v>255</v>
      </c>
      <c r="DB78">
        <v>2</v>
      </c>
      <c r="DC78">
        <v>-3.7629999999999999</v>
      </c>
      <c r="DD78">
        <v>0.35799999999999998</v>
      </c>
      <c r="DE78">
        <v>402</v>
      </c>
      <c r="DF78">
        <v>15</v>
      </c>
      <c r="DG78">
        <v>1.46</v>
      </c>
      <c r="DH78">
        <v>0.33</v>
      </c>
      <c r="DI78">
        <v>-4.0448096153846199E-3</v>
      </c>
      <c r="DJ78">
        <v>6.6445265848333795E-2</v>
      </c>
      <c r="DK78">
        <v>9.7944979388087494E-2</v>
      </c>
      <c r="DL78">
        <v>1</v>
      </c>
      <c r="DM78">
        <v>2.3341465116279099</v>
      </c>
      <c r="DN78">
        <v>0.34028934701914099</v>
      </c>
      <c r="DO78">
        <v>0.156369132963143</v>
      </c>
      <c r="DP78">
        <v>1</v>
      </c>
      <c r="DQ78">
        <v>0.64420392307692298</v>
      </c>
      <c r="DR78">
        <v>0.100425962017683</v>
      </c>
      <c r="DS78">
        <v>2.7577068275768401E-2</v>
      </c>
      <c r="DT78">
        <v>0</v>
      </c>
      <c r="DU78">
        <v>2</v>
      </c>
      <c r="DV78">
        <v>3</v>
      </c>
      <c r="DW78" t="s">
        <v>260</v>
      </c>
      <c r="DX78">
        <v>100</v>
      </c>
      <c r="DY78">
        <v>100</v>
      </c>
      <c r="DZ78">
        <v>-3.7629999999999999</v>
      </c>
      <c r="EA78">
        <v>0.35799999999999998</v>
      </c>
      <c r="EB78">
        <v>2</v>
      </c>
      <c r="EC78">
        <v>515.44899999999996</v>
      </c>
      <c r="ED78">
        <v>421.89100000000002</v>
      </c>
      <c r="EE78">
        <v>27.390899999999998</v>
      </c>
      <c r="EF78">
        <v>30.0352</v>
      </c>
      <c r="EG78">
        <v>29.9999</v>
      </c>
      <c r="EH78">
        <v>30.2196</v>
      </c>
      <c r="EI78">
        <v>30.255099999999999</v>
      </c>
      <c r="EJ78">
        <v>19.8918</v>
      </c>
      <c r="EK78">
        <v>26.249700000000001</v>
      </c>
      <c r="EL78">
        <v>0</v>
      </c>
      <c r="EM78">
        <v>27.4255</v>
      </c>
      <c r="EN78">
        <v>399.90699999999998</v>
      </c>
      <c r="EO78">
        <v>15.888</v>
      </c>
      <c r="EP78">
        <v>100.47199999999999</v>
      </c>
      <c r="EQ78">
        <v>90.294399999999996</v>
      </c>
    </row>
    <row r="79" spans="1:147" x14ac:dyDescent="0.3">
      <c r="A79">
        <v>63</v>
      </c>
      <c r="B79">
        <v>1685097366.5999999</v>
      </c>
      <c r="C79">
        <v>3780.3999998569502</v>
      </c>
      <c r="D79" t="s">
        <v>441</v>
      </c>
      <c r="E79" t="s">
        <v>442</v>
      </c>
      <c r="F79">
        <v>1685097358.6322601</v>
      </c>
      <c r="G79">
        <f t="shared" si="43"/>
        <v>4.1702388312998507E-3</v>
      </c>
      <c r="H79">
        <f t="shared" si="44"/>
        <v>-1.9247360568710488</v>
      </c>
      <c r="I79">
        <f t="shared" si="45"/>
        <v>400.02212903225802</v>
      </c>
      <c r="J79">
        <f t="shared" si="46"/>
        <v>402.27889443554835</v>
      </c>
      <c r="K79">
        <f t="shared" si="47"/>
        <v>38.638448534958435</v>
      </c>
      <c r="L79">
        <f t="shared" si="48"/>
        <v>38.421688682287424</v>
      </c>
      <c r="M79">
        <f t="shared" si="49"/>
        <v>0.18316085800213791</v>
      </c>
      <c r="N79">
        <f t="shared" si="50"/>
        <v>3.3680145309492113</v>
      </c>
      <c r="O79">
        <f t="shared" si="51"/>
        <v>0.17780170685744726</v>
      </c>
      <c r="P79">
        <f t="shared" si="52"/>
        <v>0.11159450391934178</v>
      </c>
      <c r="Q79">
        <f t="shared" si="53"/>
        <v>0</v>
      </c>
      <c r="R79">
        <f t="shared" si="54"/>
        <v>27.593761532695627</v>
      </c>
      <c r="S79">
        <f t="shared" si="55"/>
        <v>27.877500000000001</v>
      </c>
      <c r="T79">
        <f t="shared" si="56"/>
        <v>3.7678237552335494</v>
      </c>
      <c r="U79">
        <f t="shared" si="57"/>
        <v>40.278988445169404</v>
      </c>
      <c r="V79">
        <f t="shared" si="58"/>
        <v>1.5777393320770241</v>
      </c>
      <c r="W79">
        <f t="shared" si="59"/>
        <v>3.9170281900816706</v>
      </c>
      <c r="X79">
        <f t="shared" si="60"/>
        <v>2.1900844231565255</v>
      </c>
      <c r="Y79">
        <f t="shared" si="61"/>
        <v>-183.90753246032341</v>
      </c>
      <c r="Z79">
        <f t="shared" si="62"/>
        <v>121.15128805662057</v>
      </c>
      <c r="AA79">
        <f t="shared" si="63"/>
        <v>7.8573984712834415</v>
      </c>
      <c r="AB79">
        <f t="shared" si="64"/>
        <v>-54.898845932419405</v>
      </c>
      <c r="AC79">
        <v>-3.97214169186723E-2</v>
      </c>
      <c r="AD79">
        <v>4.4590770278451299E-2</v>
      </c>
      <c r="AE79">
        <v>3.3575151089859498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50392.900907781572</v>
      </c>
      <c r="AK79" t="s">
        <v>443</v>
      </c>
      <c r="AL79">
        <v>2.3528307692307702</v>
      </c>
      <c r="AM79">
        <v>1.6128</v>
      </c>
      <c r="AN79">
        <f t="shared" si="68"/>
        <v>-0.74003076923077016</v>
      </c>
      <c r="AO79">
        <f t="shared" si="69"/>
        <v>-0.45884844322344381</v>
      </c>
      <c r="AP79">
        <v>-0.25230539752559999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-1.9247360568710488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-2.1793688412124208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0.78651427542566699</v>
      </c>
      <c r="BN79">
        <v>0.5</v>
      </c>
      <c r="BO79" t="s">
        <v>254</v>
      </c>
      <c r="BP79">
        <v>1685097358.6322601</v>
      </c>
      <c r="BQ79">
        <v>400.02212903225802</v>
      </c>
      <c r="BR79">
        <v>399.98177419354801</v>
      </c>
      <c r="BS79">
        <v>16.426416129032301</v>
      </c>
      <c r="BT79">
        <v>15.7812161290323</v>
      </c>
      <c r="BU79">
        <v>500.01154838709698</v>
      </c>
      <c r="BV79">
        <v>95.848874193548397</v>
      </c>
      <c r="BW79">
        <v>0.200033838709677</v>
      </c>
      <c r="BX79">
        <v>28.544719354838701</v>
      </c>
      <c r="BY79">
        <v>27.877500000000001</v>
      </c>
      <c r="BZ79">
        <v>999.9</v>
      </c>
      <c r="CA79">
        <v>9993.8709677419392</v>
      </c>
      <c r="CB79">
        <v>0</v>
      </c>
      <c r="CC79">
        <v>75.409854838709705</v>
      </c>
      <c r="CD79">
        <v>0</v>
      </c>
      <c r="CE79">
        <v>0</v>
      </c>
      <c r="CF79">
        <v>0</v>
      </c>
      <c r="CG79">
        <v>0</v>
      </c>
      <c r="CH79">
        <v>2.37918064516129</v>
      </c>
      <c r="CI79">
        <v>0</v>
      </c>
      <c r="CJ79">
        <v>-12.099106451612901</v>
      </c>
      <c r="CK79">
        <v>-1.26190322580645</v>
      </c>
      <c r="CL79">
        <v>37.961387096774203</v>
      </c>
      <c r="CM79">
        <v>42.2398387096774</v>
      </c>
      <c r="CN79">
        <v>40.126967741935502</v>
      </c>
      <c r="CO79">
        <v>40.811999999999998</v>
      </c>
      <c r="CP79">
        <v>38.610774193548401</v>
      </c>
      <c r="CQ79">
        <v>0</v>
      </c>
      <c r="CR79">
        <v>0</v>
      </c>
      <c r="CS79">
        <v>0</v>
      </c>
      <c r="CT79">
        <v>59.399999856948902</v>
      </c>
      <c r="CU79">
        <v>2.3528307692307702</v>
      </c>
      <c r="CV79">
        <v>-6.7712824031909799E-2</v>
      </c>
      <c r="CW79">
        <v>-0.148229061709863</v>
      </c>
      <c r="CX79">
        <v>-12.098826923076899</v>
      </c>
      <c r="CY79">
        <v>15</v>
      </c>
      <c r="CZ79">
        <v>1685093501.7</v>
      </c>
      <c r="DA79" t="s">
        <v>255</v>
      </c>
      <c r="DB79">
        <v>2</v>
      </c>
      <c r="DC79">
        <v>-3.7629999999999999</v>
      </c>
      <c r="DD79">
        <v>0.35799999999999998</v>
      </c>
      <c r="DE79">
        <v>402</v>
      </c>
      <c r="DF79">
        <v>15</v>
      </c>
      <c r="DG79">
        <v>1.46</v>
      </c>
      <c r="DH79">
        <v>0.33</v>
      </c>
      <c r="DI79">
        <v>5.5656418269230797E-2</v>
      </c>
      <c r="DJ79">
        <v>-3.0544742500004201E-2</v>
      </c>
      <c r="DK79">
        <v>9.2999305603412602E-2</v>
      </c>
      <c r="DL79">
        <v>1</v>
      </c>
      <c r="DM79">
        <v>2.3361534883720898</v>
      </c>
      <c r="DN79">
        <v>0.27768565974669401</v>
      </c>
      <c r="DO79">
        <v>0.18636051252174099</v>
      </c>
      <c r="DP79">
        <v>1</v>
      </c>
      <c r="DQ79">
        <v>0.63290255769230797</v>
      </c>
      <c r="DR79">
        <v>7.8748425989301096E-2</v>
      </c>
      <c r="DS79">
        <v>1.3621118641813699E-2</v>
      </c>
      <c r="DT79">
        <v>1</v>
      </c>
      <c r="DU79">
        <v>3</v>
      </c>
      <c r="DV79">
        <v>3</v>
      </c>
      <c r="DW79" t="s">
        <v>256</v>
      </c>
      <c r="DX79">
        <v>100</v>
      </c>
      <c r="DY79">
        <v>100</v>
      </c>
      <c r="DZ79">
        <v>-3.7629999999999999</v>
      </c>
      <c r="EA79">
        <v>0.35799999999999998</v>
      </c>
      <c r="EB79">
        <v>2</v>
      </c>
      <c r="EC79">
        <v>515.702</v>
      </c>
      <c r="ED79">
        <v>421.34199999999998</v>
      </c>
      <c r="EE79">
        <v>27.917400000000001</v>
      </c>
      <c r="EF79">
        <v>30.0716</v>
      </c>
      <c r="EG79">
        <v>30.000599999999999</v>
      </c>
      <c r="EH79">
        <v>30.235199999999999</v>
      </c>
      <c r="EI79">
        <v>30.265499999999999</v>
      </c>
      <c r="EJ79">
        <v>19.887799999999999</v>
      </c>
      <c r="EK79">
        <v>27.987100000000002</v>
      </c>
      <c r="EL79">
        <v>0</v>
      </c>
      <c r="EM79">
        <v>27.974599999999999</v>
      </c>
      <c r="EN79">
        <v>400.00900000000001</v>
      </c>
      <c r="EO79">
        <v>15.6785</v>
      </c>
      <c r="EP79">
        <v>100.468</v>
      </c>
      <c r="EQ79">
        <v>90.289100000000005</v>
      </c>
    </row>
    <row r="80" spans="1:147" x14ac:dyDescent="0.3">
      <c r="A80">
        <v>64</v>
      </c>
      <c r="B80">
        <v>1685097426.5999999</v>
      </c>
      <c r="C80">
        <v>3840.3999998569502</v>
      </c>
      <c r="D80" t="s">
        <v>444</v>
      </c>
      <c r="E80" t="s">
        <v>445</v>
      </c>
      <c r="F80">
        <v>1685097418.6612899</v>
      </c>
      <c r="G80">
        <f t="shared" si="43"/>
        <v>3.7707844059744022E-3</v>
      </c>
      <c r="H80">
        <f t="shared" si="44"/>
        <v>-1.6258045763227364</v>
      </c>
      <c r="I80">
        <f t="shared" si="45"/>
        <v>399.99541935483899</v>
      </c>
      <c r="J80">
        <f t="shared" si="46"/>
        <v>401.15134382521939</v>
      </c>
      <c r="K80">
        <f t="shared" si="47"/>
        <v>38.531091261623935</v>
      </c>
      <c r="L80">
        <f t="shared" si="48"/>
        <v>38.420063261979053</v>
      </c>
      <c r="M80">
        <f t="shared" si="49"/>
        <v>0.16331050020425983</v>
      </c>
      <c r="N80">
        <f t="shared" si="50"/>
        <v>3.3679077871105965</v>
      </c>
      <c r="O80">
        <f t="shared" si="51"/>
        <v>0.159035287459768</v>
      </c>
      <c r="P80">
        <f t="shared" si="52"/>
        <v>9.9771843688600176E-2</v>
      </c>
      <c r="Q80">
        <f t="shared" si="53"/>
        <v>0</v>
      </c>
      <c r="R80">
        <f t="shared" si="54"/>
        <v>27.696708914309095</v>
      </c>
      <c r="S80">
        <f t="shared" si="55"/>
        <v>27.926993548387099</v>
      </c>
      <c r="T80">
        <f t="shared" si="56"/>
        <v>3.7787186997199567</v>
      </c>
      <c r="U80">
        <f t="shared" si="57"/>
        <v>39.917419424540348</v>
      </c>
      <c r="V80">
        <f t="shared" si="58"/>
        <v>1.5646551644592956</v>
      </c>
      <c r="W80">
        <f t="shared" si="59"/>
        <v>3.9197302506418543</v>
      </c>
      <c r="X80">
        <f t="shared" si="60"/>
        <v>2.214063535260661</v>
      </c>
      <c r="Y80">
        <f t="shared" si="61"/>
        <v>-166.29159230347113</v>
      </c>
      <c r="Z80">
        <f t="shared" si="62"/>
        <v>114.31746356368549</v>
      </c>
      <c r="AA80">
        <f t="shared" si="63"/>
        <v>7.4166835784687173</v>
      </c>
      <c r="AB80">
        <f t="shared" si="64"/>
        <v>-44.557445161316934</v>
      </c>
      <c r="AC80">
        <v>-3.9719835181234897E-2</v>
      </c>
      <c r="AD80">
        <v>4.4588994639609997E-2</v>
      </c>
      <c r="AE80">
        <v>3.35740878324241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50389.041929303334</v>
      </c>
      <c r="AK80" t="s">
        <v>446</v>
      </c>
      <c r="AL80">
        <v>2.2836692307692301</v>
      </c>
      <c r="AM80">
        <v>1.5494699999999999</v>
      </c>
      <c r="AN80">
        <f t="shared" si="68"/>
        <v>-0.73419923076923022</v>
      </c>
      <c r="AO80">
        <f t="shared" si="69"/>
        <v>-0.47383894542600391</v>
      </c>
      <c r="AP80">
        <v>-0.213119751388131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-1.6258045763227364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-2.1104217153382194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0.78651427542566699</v>
      </c>
      <c r="BN80">
        <v>0.5</v>
      </c>
      <c r="BO80" t="s">
        <v>254</v>
      </c>
      <c r="BP80">
        <v>1685097418.6612899</v>
      </c>
      <c r="BQ80">
        <v>399.99541935483899</v>
      </c>
      <c r="BR80">
        <v>399.97693548387099</v>
      </c>
      <c r="BS80">
        <v>16.289793548387099</v>
      </c>
      <c r="BT80">
        <v>15.706316129032301</v>
      </c>
      <c r="BU80">
        <v>500.01316129032301</v>
      </c>
      <c r="BV80">
        <v>95.851245161290294</v>
      </c>
      <c r="BW80">
        <v>0.200012935483871</v>
      </c>
      <c r="BX80">
        <v>28.556596774193501</v>
      </c>
      <c r="BY80">
        <v>27.926993548387099</v>
      </c>
      <c r="BZ80">
        <v>999.9</v>
      </c>
      <c r="CA80">
        <v>9993.22580645161</v>
      </c>
      <c r="CB80">
        <v>0</v>
      </c>
      <c r="CC80">
        <v>75.413306451612897</v>
      </c>
      <c r="CD80">
        <v>0</v>
      </c>
      <c r="CE80">
        <v>0</v>
      </c>
      <c r="CF80">
        <v>0</v>
      </c>
      <c r="CG80">
        <v>0</v>
      </c>
      <c r="CH80">
        <v>2.3061935483871001</v>
      </c>
      <c r="CI80">
        <v>0</v>
      </c>
      <c r="CJ80">
        <v>-13.164867741935501</v>
      </c>
      <c r="CK80">
        <v>-1.33173870967742</v>
      </c>
      <c r="CL80">
        <v>37.717483870967698</v>
      </c>
      <c r="CM80">
        <v>42.088419354838699</v>
      </c>
      <c r="CN80">
        <v>39.912999999999997</v>
      </c>
      <c r="CO80">
        <v>40.691064516129003</v>
      </c>
      <c r="CP80">
        <v>38.401000000000003</v>
      </c>
      <c r="CQ80">
        <v>0</v>
      </c>
      <c r="CR80">
        <v>0</v>
      </c>
      <c r="CS80">
        <v>0</v>
      </c>
      <c r="CT80">
        <v>59.200000047683702</v>
      </c>
      <c r="CU80">
        <v>2.2836692307692301</v>
      </c>
      <c r="CV80">
        <v>-0.72447863179306704</v>
      </c>
      <c r="CW80">
        <v>-1.6741093885969101</v>
      </c>
      <c r="CX80">
        <v>-13.150626923076899</v>
      </c>
      <c r="CY80">
        <v>15</v>
      </c>
      <c r="CZ80">
        <v>1685093501.7</v>
      </c>
      <c r="DA80" t="s">
        <v>255</v>
      </c>
      <c r="DB80">
        <v>2</v>
      </c>
      <c r="DC80">
        <v>-3.7629999999999999</v>
      </c>
      <c r="DD80">
        <v>0.35799999999999998</v>
      </c>
      <c r="DE80">
        <v>402</v>
      </c>
      <c r="DF80">
        <v>15</v>
      </c>
      <c r="DG80">
        <v>1.46</v>
      </c>
      <c r="DH80">
        <v>0.33</v>
      </c>
      <c r="DI80">
        <v>4.9333465192307697E-2</v>
      </c>
      <c r="DJ80">
        <v>-0.340637254926833</v>
      </c>
      <c r="DK80">
        <v>0.102993466445752</v>
      </c>
      <c r="DL80">
        <v>1</v>
      </c>
      <c r="DM80">
        <v>2.2942697674418602</v>
      </c>
      <c r="DN80">
        <v>-7.28995764067943E-2</v>
      </c>
      <c r="DO80">
        <v>0.19115669273927</v>
      </c>
      <c r="DP80">
        <v>1</v>
      </c>
      <c r="DQ80">
        <v>0.58774026923076905</v>
      </c>
      <c r="DR80">
        <v>-4.2559014686815902E-2</v>
      </c>
      <c r="DS80">
        <v>5.9015233239308098E-3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-3.7629999999999999</v>
      </c>
      <c r="EA80">
        <v>0.35799999999999998</v>
      </c>
      <c r="EB80">
        <v>2</v>
      </c>
      <c r="EC80">
        <v>515.44600000000003</v>
      </c>
      <c r="ED80">
        <v>421.33</v>
      </c>
      <c r="EE80">
        <v>28.519600000000001</v>
      </c>
      <c r="EF80">
        <v>30.0976</v>
      </c>
      <c r="EG80">
        <v>30.0001</v>
      </c>
      <c r="EH80">
        <v>30.250800000000002</v>
      </c>
      <c r="EI80">
        <v>30.280999999999999</v>
      </c>
      <c r="EJ80">
        <v>19.8827</v>
      </c>
      <c r="EK80">
        <v>27.987100000000002</v>
      </c>
      <c r="EL80">
        <v>0</v>
      </c>
      <c r="EM80">
        <v>28.5017</v>
      </c>
      <c r="EN80">
        <v>399.77699999999999</v>
      </c>
      <c r="EO80">
        <v>15.700699999999999</v>
      </c>
      <c r="EP80">
        <v>100.46599999999999</v>
      </c>
      <c r="EQ80">
        <v>90.284999999999997</v>
      </c>
    </row>
    <row r="81" spans="1:147" x14ac:dyDescent="0.3">
      <c r="A81">
        <v>65</v>
      </c>
      <c r="B81">
        <v>1685097486.7</v>
      </c>
      <c r="C81">
        <v>3900.5</v>
      </c>
      <c r="D81" t="s">
        <v>447</v>
      </c>
      <c r="E81" t="s">
        <v>448</v>
      </c>
      <c r="F81">
        <v>1685097478.6483901</v>
      </c>
      <c r="G81">
        <f t="shared" ref="G81:G95" si="86">BU81*AH81*(BS81-BT81)/(100*BM81*(1000-AH81*BS81))</f>
        <v>3.2711958008381911E-3</v>
      </c>
      <c r="H81">
        <f t="shared" ref="H81:H95" si="87">BU81*AH81*(BR81-BQ81*(1000-AH81*BT81)/(1000-AH81*BS81))/(100*BM81)</f>
        <v>-1.8638671815733228</v>
      </c>
      <c r="I81">
        <f t="shared" ref="I81:I112" si="88">BQ81 - IF(AH81&gt;1, H81*BM81*100/(AJ81*CA81), 0)</f>
        <v>400.01677419354797</v>
      </c>
      <c r="J81">
        <f t="shared" ref="J81:J112" si="89">((P81-G81/2)*I81-H81)/(P81+G81/2)</f>
        <v>406.33553999470803</v>
      </c>
      <c r="K81">
        <f t="shared" ref="K81:K112" si="90">J81*(BV81+BW81)/1000</f>
        <v>39.026787547348427</v>
      </c>
      <c r="L81">
        <f t="shared" ref="L81:L95" si="91">(BQ81 - IF(AH81&gt;1, H81*BM81*100/(AJ81*CA81), 0))*(BV81+BW81)/1000</f>
        <v>38.419897166835469</v>
      </c>
      <c r="M81">
        <f t="shared" ref="M81:M112" si="92">2/((1/O81-1/N81)+SIGN(O81)*SQRT((1/O81-1/N81)*(1/O81-1/N81) + 4*BN81/((BN81+1)*(BN81+1))*(2*1/O81*1/N81-1/N81*1/N81)))</f>
        <v>0.14073802936899232</v>
      </c>
      <c r="N81">
        <f t="shared" ref="N81:N95" si="93">AE81+AD81*BM81+AC81*BM81*BM81</f>
        <v>3.3707396708899604</v>
      </c>
      <c r="O81">
        <f t="shared" ref="O81:O95" si="94">G81*(1000-(1000*0.61365*EXP(17.502*S81/(240.97+S81))/(BV81+BW81)+BS81)/2)/(1000*0.61365*EXP(17.502*S81/(240.97+S81))/(BV81+BW81)-BS81)</f>
        <v>0.13755315466440446</v>
      </c>
      <c r="P81">
        <f t="shared" ref="P81:P95" si="95">1/((BN81+1)/(M81/1.6)+1/(N81/1.37)) + BN81/((BN81+1)/(M81/1.6) + BN81/(N81/1.37))</f>
        <v>8.6250867121690666E-2</v>
      </c>
      <c r="Q81">
        <f t="shared" ref="Q81:Q95" si="96">(BJ81*BL81)</f>
        <v>0</v>
      </c>
      <c r="R81">
        <f t="shared" ref="R81:R112" si="97">(BX81+(Q81+2*0.95*0.0000000567*(((BX81+$B$7)+273)^4-(BX81+273)^4)-44100*G81)/(1.84*29.3*N81+8*0.95*0.0000000567*(BX81+273)^3))</f>
        <v>27.859403175740582</v>
      </c>
      <c r="S81">
        <f t="shared" ref="S81:S112" si="98">($C$7*BY81+$D$7*BZ81+$E$7*R81)</f>
        <v>27.996464516128999</v>
      </c>
      <c r="T81">
        <f t="shared" ref="T81:T112" si="99">0.61365*EXP(17.502*S81/(240.97+S81))</f>
        <v>3.7940576084675075</v>
      </c>
      <c r="U81">
        <f t="shared" ref="U81:U112" si="100">(V81/W81*100)</f>
        <v>40.038409712377373</v>
      </c>
      <c r="V81">
        <f t="shared" ref="V81:V95" si="101">BS81*(BV81+BW81)/1000</f>
        <v>1.5737908372166465</v>
      </c>
      <c r="W81">
        <f t="shared" ref="W81:W95" si="102">0.61365*EXP(17.502*BX81/(240.97+BX81))</f>
        <v>3.9307026640724159</v>
      </c>
      <c r="X81">
        <f t="shared" ref="X81:X95" si="103">(T81-BS81*(BV81+BW81)/1000)</f>
        <v>2.220266771250861</v>
      </c>
      <c r="Y81">
        <f t="shared" ref="Y81:Y95" si="104">(-G81*44100)</f>
        <v>-144.25973481696423</v>
      </c>
      <c r="Z81">
        <f t="shared" ref="Z81:Z95" si="105">2*29.3*N81*0.92*(BX81-S81)</f>
        <v>110.5405352017125</v>
      </c>
      <c r="AA81">
        <f t="shared" ref="AA81:AA95" si="106">2*0.95*0.0000000567*(((BX81+$B$7)+273)^4-(S81+273)^4)</f>
        <v>7.1698163612265562</v>
      </c>
      <c r="AB81">
        <f t="shared" ref="AB81:AB112" si="107">Q81+AA81+Y81+Z81</f>
        <v>-26.549383254025159</v>
      </c>
      <c r="AC81">
        <v>-3.9761805190767698E-2</v>
      </c>
      <c r="AD81">
        <v>4.46361096520854E-2</v>
      </c>
      <c r="AE81">
        <v>3.3602295732372598</v>
      </c>
      <c r="AF81">
        <v>0</v>
      </c>
      <c r="AG81">
        <v>0</v>
      </c>
      <c r="AH81">
        <f t="shared" ref="AH81:AH95" si="108">IF(AF81*$H$13&gt;=AJ81,1,(AJ81/(AJ81-AF81*$H$13)))</f>
        <v>1</v>
      </c>
      <c r="AI81">
        <f t="shared" ref="AI81:AI112" si="109">(AH81-1)*100</f>
        <v>0</v>
      </c>
      <c r="AJ81">
        <f t="shared" ref="AJ81:AJ95" si="110">MAX(0,($B$13+$C$13*CA81)/(1+$D$13*CA81)*BV81/(BX81+273)*$E$13)</f>
        <v>50431.93859996651</v>
      </c>
      <c r="AK81" t="s">
        <v>449</v>
      </c>
      <c r="AL81">
        <v>2.35465384615385</v>
      </c>
      <c r="AM81">
        <v>1.7744</v>
      </c>
      <c r="AN81">
        <f t="shared" ref="AN81:AN112" si="111">AM81-AL81</f>
        <v>-0.58025384615385001</v>
      </c>
      <c r="AO81">
        <f t="shared" ref="AO81:AO112" si="112">AN81/AM81</f>
        <v>-0.32701411528057373</v>
      </c>
      <c r="AP81">
        <v>-0.24432635763465799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5" si="114">BJ81</f>
        <v>0</v>
      </c>
      <c r="AW81">
        <f t="shared" ref="AW81:AW95" si="115">H81</f>
        <v>-1.8638671815733228</v>
      </c>
      <c r="AX81" t="e">
        <f t="shared" ref="AX81:AX95" si="116">AT81*AU81*AV81</f>
        <v>#DIV/0!</v>
      </c>
      <c r="AY81" t="e">
        <f t="shared" ref="AY81:AY95" si="117">BD81/AS81</f>
        <v>#DIV/0!</v>
      </c>
      <c r="AZ81" t="e">
        <f t="shared" ref="AZ81:AZ95" si="118">(AW81-AP81)/AV81</f>
        <v>#DIV/0!</v>
      </c>
      <c r="BA81" t="e">
        <f t="shared" ref="BA81:BA95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5" si="121">(AS81-AR81)/(AS81-BC81)</f>
        <v>#DIV/0!</v>
      </c>
      <c r="BF81">
        <f t="shared" ref="BF81:BF95" si="122">(AM81-AS81)/(AM81-BC81)</f>
        <v>1</v>
      </c>
      <c r="BG81">
        <f t="shared" ref="BG81:BG95" si="123">(AS81-AR81)/(AS81-AL81)</f>
        <v>0</v>
      </c>
      <c r="BH81">
        <f t="shared" ref="BH81:BH95" si="124">(AM81-AS81)/(AM81-AL81)</f>
        <v>-3.0579719751302279</v>
      </c>
      <c r="BI81">
        <f t="shared" ref="BI81:BI95" si="125">$B$11*CB81+$C$11*CC81+$F$11*CD81</f>
        <v>0</v>
      </c>
      <c r="BJ81">
        <f t="shared" ref="BJ81:BJ112" si="126">BI81*BK81</f>
        <v>0</v>
      </c>
      <c r="BK81">
        <f t="shared" ref="BK81:BK95" si="127">($B$11*$D$9+$C$11*$D$9+$F$11*((CQ81+CI81)/MAX(CQ81+CI81+CR81, 0.1)*$I$9+CR81/MAX(CQ81+CI81+CR81, 0.1)*$J$9))/($B$11+$C$11+$F$11)</f>
        <v>0</v>
      </c>
      <c r="BL81">
        <f t="shared" ref="BL81:BL95" si="128">($B$11*$K$9+$C$11*$K$9+$F$11*((CQ81+CI81)/MAX(CQ81+CI81+CR81, 0.1)*$P$9+CR81/MAX(CQ81+CI81+CR81, 0.1)*$Q$9))/($B$11+$C$11+$F$11)</f>
        <v>0</v>
      </c>
      <c r="BM81">
        <v>0.78651427542566699</v>
      </c>
      <c r="BN81">
        <v>0.5</v>
      </c>
      <c r="BO81" t="s">
        <v>254</v>
      </c>
      <c r="BP81">
        <v>1685097478.6483901</v>
      </c>
      <c r="BQ81">
        <v>400.01677419354797</v>
      </c>
      <c r="BR81">
        <v>399.92941935483901</v>
      </c>
      <c r="BS81">
        <v>16.385851612903199</v>
      </c>
      <c r="BT81">
        <v>15.8797193548387</v>
      </c>
      <c r="BU81">
        <v>500.00448387096799</v>
      </c>
      <c r="BV81">
        <v>95.845787096774202</v>
      </c>
      <c r="BW81">
        <v>0.19992809677419399</v>
      </c>
      <c r="BX81">
        <v>28.604754838709699</v>
      </c>
      <c r="BY81">
        <v>27.996464516128999</v>
      </c>
      <c r="BZ81">
        <v>999.9</v>
      </c>
      <c r="CA81">
        <v>10004.3548387097</v>
      </c>
      <c r="CB81">
        <v>0</v>
      </c>
      <c r="CC81">
        <v>75.441264516128996</v>
      </c>
      <c r="CD81">
        <v>0</v>
      </c>
      <c r="CE81">
        <v>0</v>
      </c>
      <c r="CF81">
        <v>0</v>
      </c>
      <c r="CG81">
        <v>0</v>
      </c>
      <c r="CH81">
        <v>2.3409612903225798</v>
      </c>
      <c r="CI81">
        <v>0</v>
      </c>
      <c r="CJ81">
        <v>-14.2557677419355</v>
      </c>
      <c r="CK81">
        <v>-1.4685709677419401</v>
      </c>
      <c r="CL81">
        <v>37.51</v>
      </c>
      <c r="CM81">
        <v>41.943096774193499</v>
      </c>
      <c r="CN81">
        <v>39.705290322580602</v>
      </c>
      <c r="CO81">
        <v>40.564032258064501</v>
      </c>
      <c r="CP81">
        <v>38.201225806451603</v>
      </c>
      <c r="CQ81">
        <v>0</v>
      </c>
      <c r="CR81">
        <v>0</v>
      </c>
      <c r="CS81">
        <v>0</v>
      </c>
      <c r="CT81">
        <v>59.599999904632597</v>
      </c>
      <c r="CU81">
        <v>2.35465384615385</v>
      </c>
      <c r="CV81">
        <v>0.92910769670321902</v>
      </c>
      <c r="CW81">
        <v>-0.362858107813404</v>
      </c>
      <c r="CX81">
        <v>-14.268523076923101</v>
      </c>
      <c r="CY81">
        <v>15</v>
      </c>
      <c r="CZ81">
        <v>1685093501.7</v>
      </c>
      <c r="DA81" t="s">
        <v>255</v>
      </c>
      <c r="DB81">
        <v>2</v>
      </c>
      <c r="DC81">
        <v>-3.7629999999999999</v>
      </c>
      <c r="DD81">
        <v>0.35799999999999998</v>
      </c>
      <c r="DE81">
        <v>402</v>
      </c>
      <c r="DF81">
        <v>15</v>
      </c>
      <c r="DG81">
        <v>1.46</v>
      </c>
      <c r="DH81">
        <v>0.33</v>
      </c>
      <c r="DI81">
        <v>9.2811010961538501E-2</v>
      </c>
      <c r="DJ81">
        <v>-1.8876585735350601E-2</v>
      </c>
      <c r="DK81">
        <v>8.4234281619199297E-2</v>
      </c>
      <c r="DL81">
        <v>1</v>
      </c>
      <c r="DM81">
        <v>2.2938395348837202</v>
      </c>
      <c r="DN81">
        <v>0.65317157367096701</v>
      </c>
      <c r="DO81">
        <v>0.217560301332901</v>
      </c>
      <c r="DP81">
        <v>1</v>
      </c>
      <c r="DQ81">
        <v>0.49897399999999997</v>
      </c>
      <c r="DR81">
        <v>7.1157584141938304E-2</v>
      </c>
      <c r="DS81">
        <v>1.0106913724696701E-2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-3.7629999999999999</v>
      </c>
      <c r="EA81">
        <v>0.35799999999999998</v>
      </c>
      <c r="EB81">
        <v>2</v>
      </c>
      <c r="EC81">
        <v>515.572</v>
      </c>
      <c r="ED81">
        <v>421.44200000000001</v>
      </c>
      <c r="EE81">
        <v>28.604199999999999</v>
      </c>
      <c r="EF81">
        <v>30.113199999999999</v>
      </c>
      <c r="EG81">
        <v>30.000399999999999</v>
      </c>
      <c r="EH81">
        <v>30.266400000000001</v>
      </c>
      <c r="EI81">
        <v>30.296500000000002</v>
      </c>
      <c r="EJ81">
        <v>19.884399999999999</v>
      </c>
      <c r="EK81">
        <v>26.849299999999999</v>
      </c>
      <c r="EL81">
        <v>0</v>
      </c>
      <c r="EM81">
        <v>28.564399999999999</v>
      </c>
      <c r="EN81">
        <v>399.95600000000002</v>
      </c>
      <c r="EO81">
        <v>15.8612</v>
      </c>
      <c r="EP81">
        <v>100.464</v>
      </c>
      <c r="EQ81">
        <v>90.280900000000003</v>
      </c>
    </row>
    <row r="82" spans="1:147" x14ac:dyDescent="0.3">
      <c r="A82">
        <v>66</v>
      </c>
      <c r="B82">
        <v>1685097546.7</v>
      </c>
      <c r="C82">
        <v>3960.5</v>
      </c>
      <c r="D82" t="s">
        <v>450</v>
      </c>
      <c r="E82" t="s">
        <v>451</v>
      </c>
      <c r="F82">
        <v>1685097538.6870999</v>
      </c>
      <c r="G82">
        <f t="shared" si="86"/>
        <v>3.0223697885092063E-3</v>
      </c>
      <c r="H82">
        <f t="shared" si="87"/>
        <v>-1.6744378310932617</v>
      </c>
      <c r="I82">
        <f t="shared" si="88"/>
        <v>399.99348387096802</v>
      </c>
      <c r="J82">
        <f t="shared" si="89"/>
        <v>405.73341038805461</v>
      </c>
      <c r="K82">
        <f t="shared" si="90"/>
        <v>38.968237757706149</v>
      </c>
      <c r="L82">
        <f t="shared" si="91"/>
        <v>38.416952565255116</v>
      </c>
      <c r="M82">
        <f t="shared" si="92"/>
        <v>0.12967013427379367</v>
      </c>
      <c r="N82">
        <f t="shared" si="93"/>
        <v>3.3698248796249093</v>
      </c>
      <c r="O82">
        <f t="shared" si="94"/>
        <v>0.12696057814001474</v>
      </c>
      <c r="P82">
        <f t="shared" si="95"/>
        <v>7.9589088507396391E-2</v>
      </c>
      <c r="Q82">
        <f t="shared" si="96"/>
        <v>0</v>
      </c>
      <c r="R82">
        <f t="shared" si="97"/>
        <v>27.916772138728163</v>
      </c>
      <c r="S82">
        <f t="shared" si="98"/>
        <v>28.000916129032301</v>
      </c>
      <c r="T82">
        <f t="shared" si="99"/>
        <v>3.7950423559257787</v>
      </c>
      <c r="U82">
        <f t="shared" si="100"/>
        <v>40.004875832401559</v>
      </c>
      <c r="V82">
        <f t="shared" si="101"/>
        <v>1.57255014465819</v>
      </c>
      <c r="W82">
        <f t="shared" si="102"/>
        <v>3.930896201868769</v>
      </c>
      <c r="X82">
        <f t="shared" si="103"/>
        <v>2.2224922112675887</v>
      </c>
      <c r="Y82">
        <f t="shared" si="104"/>
        <v>-133.28650767325601</v>
      </c>
      <c r="Z82">
        <f t="shared" si="105"/>
        <v>109.85592296043338</v>
      </c>
      <c r="AA82">
        <f t="shared" si="106"/>
        <v>7.1275337159917722</v>
      </c>
      <c r="AB82">
        <f t="shared" si="107"/>
        <v>-16.303050996830862</v>
      </c>
      <c r="AC82">
        <v>-3.9748245919441497E-2</v>
      </c>
      <c r="AD82">
        <v>4.4620888182164302E-2</v>
      </c>
      <c r="AE82">
        <v>3.35931836604655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50415.264467481036</v>
      </c>
      <c r="AK82" t="s">
        <v>452</v>
      </c>
      <c r="AL82">
        <v>2.2560115384615398</v>
      </c>
      <c r="AM82">
        <v>1.4979499999999999</v>
      </c>
      <c r="AN82">
        <f t="shared" si="111"/>
        <v>-0.7580615384615399</v>
      </c>
      <c r="AO82">
        <f t="shared" si="112"/>
        <v>-0.50606598248375445</v>
      </c>
      <c r="AP82">
        <v>-0.219494876244228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-1.6744378310932617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-1.9760269107439989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0.78651427542566699</v>
      </c>
      <c r="BN82">
        <v>0.5</v>
      </c>
      <c r="BO82" t="s">
        <v>254</v>
      </c>
      <c r="BP82">
        <v>1685097538.6870999</v>
      </c>
      <c r="BQ82">
        <v>399.99348387096802</v>
      </c>
      <c r="BR82">
        <v>399.92025806451602</v>
      </c>
      <c r="BS82">
        <v>16.373235483870999</v>
      </c>
      <c r="BT82">
        <v>15.905593548387101</v>
      </c>
      <c r="BU82">
        <v>500.00125806451598</v>
      </c>
      <c r="BV82">
        <v>95.844006451612898</v>
      </c>
      <c r="BW82">
        <v>0.19993954838709699</v>
      </c>
      <c r="BX82">
        <v>28.605603225806401</v>
      </c>
      <c r="BY82">
        <v>28.000916129032301</v>
      </c>
      <c r="BZ82">
        <v>999.9</v>
      </c>
      <c r="CA82">
        <v>10001.129032258101</v>
      </c>
      <c r="CB82">
        <v>0</v>
      </c>
      <c r="CC82">
        <v>75.435741935483904</v>
      </c>
      <c r="CD82">
        <v>0</v>
      </c>
      <c r="CE82">
        <v>0</v>
      </c>
      <c r="CF82">
        <v>0</v>
      </c>
      <c r="CG82">
        <v>0</v>
      </c>
      <c r="CH82">
        <v>2.2717645161290299</v>
      </c>
      <c r="CI82">
        <v>0</v>
      </c>
      <c r="CJ82">
        <v>-15.164841935483899</v>
      </c>
      <c r="CK82">
        <v>-1.61241935483871</v>
      </c>
      <c r="CL82">
        <v>37.330290322580602</v>
      </c>
      <c r="CM82">
        <v>41.804000000000002</v>
      </c>
      <c r="CN82">
        <v>39.53</v>
      </c>
      <c r="CO82">
        <v>40.439032258064501</v>
      </c>
      <c r="CP82">
        <v>38.061999999999998</v>
      </c>
      <c r="CQ82">
        <v>0</v>
      </c>
      <c r="CR82">
        <v>0</v>
      </c>
      <c r="CS82">
        <v>0</v>
      </c>
      <c r="CT82">
        <v>59.399999856948902</v>
      </c>
      <c r="CU82">
        <v>2.2560115384615398</v>
      </c>
      <c r="CV82">
        <v>0.169220500283187</v>
      </c>
      <c r="CW82">
        <v>-0.55799999728741301</v>
      </c>
      <c r="CX82">
        <v>-15.1390269230769</v>
      </c>
      <c r="CY82">
        <v>15</v>
      </c>
      <c r="CZ82">
        <v>1685093501.7</v>
      </c>
      <c r="DA82" t="s">
        <v>255</v>
      </c>
      <c r="DB82">
        <v>2</v>
      </c>
      <c r="DC82">
        <v>-3.7629999999999999</v>
      </c>
      <c r="DD82">
        <v>0.35799999999999998</v>
      </c>
      <c r="DE82">
        <v>402</v>
      </c>
      <c r="DF82">
        <v>15</v>
      </c>
      <c r="DG82">
        <v>1.46</v>
      </c>
      <c r="DH82">
        <v>0.33</v>
      </c>
      <c r="DI82">
        <v>7.6706531615384599E-2</v>
      </c>
      <c r="DJ82">
        <v>-8.9113158053799199E-2</v>
      </c>
      <c r="DK82">
        <v>0.100023155409645</v>
      </c>
      <c r="DL82">
        <v>1</v>
      </c>
      <c r="DM82">
        <v>2.2957767441860502</v>
      </c>
      <c r="DN82">
        <v>-0.36298026247591703</v>
      </c>
      <c r="DO82">
        <v>0.19817609016978099</v>
      </c>
      <c r="DP82">
        <v>1</v>
      </c>
      <c r="DQ82">
        <v>0.47167226923076899</v>
      </c>
      <c r="DR82">
        <v>-4.3557451586864103E-2</v>
      </c>
      <c r="DS82">
        <v>6.1478509006599701E-3</v>
      </c>
      <c r="DT82">
        <v>1</v>
      </c>
      <c r="DU82">
        <v>3</v>
      </c>
      <c r="DV82">
        <v>3</v>
      </c>
      <c r="DW82" t="s">
        <v>256</v>
      </c>
      <c r="DX82">
        <v>100</v>
      </c>
      <c r="DY82">
        <v>100</v>
      </c>
      <c r="DZ82">
        <v>-3.7629999999999999</v>
      </c>
      <c r="EA82">
        <v>0.35799999999999998</v>
      </c>
      <c r="EB82">
        <v>2</v>
      </c>
      <c r="EC82">
        <v>515.18799999999999</v>
      </c>
      <c r="ED82">
        <v>421.53500000000003</v>
      </c>
      <c r="EE82">
        <v>28.502500000000001</v>
      </c>
      <c r="EF82">
        <v>30.128799999999998</v>
      </c>
      <c r="EG82">
        <v>30.000299999999999</v>
      </c>
      <c r="EH82">
        <v>30.282</v>
      </c>
      <c r="EI82">
        <v>30.3095</v>
      </c>
      <c r="EJ82">
        <v>19.884399999999999</v>
      </c>
      <c r="EK82">
        <v>26.849299999999999</v>
      </c>
      <c r="EL82">
        <v>0</v>
      </c>
      <c r="EM82">
        <v>28.491499999999998</v>
      </c>
      <c r="EN82">
        <v>399.82900000000001</v>
      </c>
      <c r="EO82">
        <v>15.8614</v>
      </c>
      <c r="EP82">
        <v>100.462</v>
      </c>
      <c r="EQ82">
        <v>90.275199999999998</v>
      </c>
    </row>
    <row r="83" spans="1:147" x14ac:dyDescent="0.3">
      <c r="A83">
        <v>67</v>
      </c>
      <c r="B83">
        <v>1685097606.7</v>
      </c>
      <c r="C83">
        <v>4020.5</v>
      </c>
      <c r="D83" t="s">
        <v>453</v>
      </c>
      <c r="E83" t="s">
        <v>454</v>
      </c>
      <c r="F83">
        <v>1685097598.7</v>
      </c>
      <c r="G83">
        <f t="shared" si="86"/>
        <v>2.7167194760358321E-3</v>
      </c>
      <c r="H83">
        <f t="shared" si="87"/>
        <v>-1.4765247166758244</v>
      </c>
      <c r="I83">
        <f t="shared" si="88"/>
        <v>399.99919354838698</v>
      </c>
      <c r="J83">
        <f t="shared" si="89"/>
        <v>405.35766075701395</v>
      </c>
      <c r="K83">
        <f t="shared" si="90"/>
        <v>38.932208305738776</v>
      </c>
      <c r="L83">
        <f t="shared" si="91"/>
        <v>38.417559190248667</v>
      </c>
      <c r="M83">
        <f t="shared" si="92"/>
        <v>0.11609996590914291</v>
      </c>
      <c r="N83">
        <f t="shared" si="93"/>
        <v>3.3689640734346225</v>
      </c>
      <c r="O83">
        <f t="shared" si="94"/>
        <v>0.11392217668760951</v>
      </c>
      <c r="P83">
        <f t="shared" si="95"/>
        <v>7.1393623615854093E-2</v>
      </c>
      <c r="Q83">
        <f t="shared" si="96"/>
        <v>0</v>
      </c>
      <c r="R83">
        <f t="shared" si="97"/>
        <v>27.968752243285223</v>
      </c>
      <c r="S83">
        <f t="shared" si="98"/>
        <v>28.006206451612901</v>
      </c>
      <c r="T83">
        <f t="shared" si="99"/>
        <v>3.7962129254745776</v>
      </c>
      <c r="U83">
        <f t="shared" si="100"/>
        <v>39.975991268655534</v>
      </c>
      <c r="V83">
        <f t="shared" si="101"/>
        <v>1.5698171311194771</v>
      </c>
      <c r="W83">
        <f t="shared" si="102"/>
        <v>3.9268998248714917</v>
      </c>
      <c r="X83">
        <f t="shared" si="103"/>
        <v>2.2263957943551005</v>
      </c>
      <c r="Y83">
        <f t="shared" si="104"/>
        <v>-119.8073288931802</v>
      </c>
      <c r="Z83">
        <f t="shared" si="105"/>
        <v>105.6838222177018</v>
      </c>
      <c r="AA83">
        <f t="shared" si="106"/>
        <v>6.8581784450320757</v>
      </c>
      <c r="AB83">
        <f t="shared" si="107"/>
        <v>-7.2653282304463147</v>
      </c>
      <c r="AC83">
        <v>-3.97354882084495E-2</v>
      </c>
      <c r="AD83">
        <v>4.46065665339389E-2</v>
      </c>
      <c r="AE83">
        <v>3.3584609320569898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50402.676202656963</v>
      </c>
      <c r="AK83" t="s">
        <v>455</v>
      </c>
      <c r="AL83">
        <v>2.2565807692307698</v>
      </c>
      <c r="AM83">
        <v>1.8555999999999999</v>
      </c>
      <c r="AN83">
        <f t="shared" si="111"/>
        <v>-0.40098076923076986</v>
      </c>
      <c r="AO83">
        <f t="shared" si="112"/>
        <v>-0.21609224468138061</v>
      </c>
      <c r="AP83">
        <v>-0.19355129461415699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-1.4765247166758244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-4.6276533499592274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0.78651427542566699</v>
      </c>
      <c r="BN83">
        <v>0.5</v>
      </c>
      <c r="BO83" t="s">
        <v>254</v>
      </c>
      <c r="BP83">
        <v>1685097598.7</v>
      </c>
      <c r="BQ83">
        <v>399.99919354838698</v>
      </c>
      <c r="BR83">
        <v>399.93787096774201</v>
      </c>
      <c r="BS83">
        <v>16.344754838709701</v>
      </c>
      <c r="BT83">
        <v>15.9243935483871</v>
      </c>
      <c r="BU83">
        <v>500.00183870967697</v>
      </c>
      <c r="BV83">
        <v>95.844158064516094</v>
      </c>
      <c r="BW83">
        <v>0.19993354838709701</v>
      </c>
      <c r="BX83">
        <v>28.5880774193548</v>
      </c>
      <c r="BY83">
        <v>28.006206451612901</v>
      </c>
      <c r="BZ83">
        <v>999.9</v>
      </c>
      <c r="CA83">
        <v>9997.9032258064508</v>
      </c>
      <c r="CB83">
        <v>0</v>
      </c>
      <c r="CC83">
        <v>75.427458064516102</v>
      </c>
      <c r="CD83">
        <v>0</v>
      </c>
      <c r="CE83">
        <v>0</v>
      </c>
      <c r="CF83">
        <v>0</v>
      </c>
      <c r="CG83">
        <v>0</v>
      </c>
      <c r="CH83">
        <v>2.2630806451612901</v>
      </c>
      <c r="CI83">
        <v>0</v>
      </c>
      <c r="CJ83">
        <v>-15.903890322580599</v>
      </c>
      <c r="CK83">
        <v>-1.72495806451613</v>
      </c>
      <c r="CL83">
        <v>37.158999999999999</v>
      </c>
      <c r="CM83">
        <v>41.686999999999998</v>
      </c>
      <c r="CN83">
        <v>39.358741935483899</v>
      </c>
      <c r="CO83">
        <v>40.330290322580602</v>
      </c>
      <c r="CP83">
        <v>37.901000000000003</v>
      </c>
      <c r="CQ83">
        <v>0</v>
      </c>
      <c r="CR83">
        <v>0</v>
      </c>
      <c r="CS83">
        <v>0</v>
      </c>
      <c r="CT83">
        <v>59.200000047683702</v>
      </c>
      <c r="CU83">
        <v>2.2565807692307698</v>
      </c>
      <c r="CV83">
        <v>0.49059486360143201</v>
      </c>
      <c r="CW83">
        <v>0.83908034825405697</v>
      </c>
      <c r="CX83">
        <v>-15.8764115384615</v>
      </c>
      <c r="CY83">
        <v>15</v>
      </c>
      <c r="CZ83">
        <v>1685093501.7</v>
      </c>
      <c r="DA83" t="s">
        <v>255</v>
      </c>
      <c r="DB83">
        <v>2</v>
      </c>
      <c r="DC83">
        <v>-3.7629999999999999</v>
      </c>
      <c r="DD83">
        <v>0.35799999999999998</v>
      </c>
      <c r="DE83">
        <v>402</v>
      </c>
      <c r="DF83">
        <v>15</v>
      </c>
      <c r="DG83">
        <v>1.46</v>
      </c>
      <c r="DH83">
        <v>0.33</v>
      </c>
      <c r="DI83">
        <v>5.8283867500000003E-2</v>
      </c>
      <c r="DJ83">
        <v>1.90159475283962E-2</v>
      </c>
      <c r="DK83">
        <v>8.9278365357558606E-2</v>
      </c>
      <c r="DL83">
        <v>1</v>
      </c>
      <c r="DM83">
        <v>2.3091860465116301</v>
      </c>
      <c r="DN83">
        <v>-0.32786260086007601</v>
      </c>
      <c r="DO83">
        <v>0.21493414305738401</v>
      </c>
      <c r="DP83">
        <v>1</v>
      </c>
      <c r="DQ83">
        <v>0.42540161538461502</v>
      </c>
      <c r="DR83">
        <v>-5.1037302142918198E-2</v>
      </c>
      <c r="DS83">
        <v>6.9082551402535998E-3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-3.7629999999999999</v>
      </c>
      <c r="EA83">
        <v>0.35799999999999998</v>
      </c>
      <c r="EB83">
        <v>2</v>
      </c>
      <c r="EC83">
        <v>515.399</v>
      </c>
      <c r="ED83">
        <v>421.38</v>
      </c>
      <c r="EE83">
        <v>28.255400000000002</v>
      </c>
      <c r="EF83">
        <v>30.139199999999999</v>
      </c>
      <c r="EG83">
        <v>30.000299999999999</v>
      </c>
      <c r="EH83">
        <v>30.292400000000001</v>
      </c>
      <c r="EI83">
        <v>30.322500000000002</v>
      </c>
      <c r="EJ83">
        <v>19.879799999999999</v>
      </c>
      <c r="EK83">
        <v>26.849299999999999</v>
      </c>
      <c r="EL83">
        <v>0</v>
      </c>
      <c r="EM83">
        <v>28.2606</v>
      </c>
      <c r="EN83">
        <v>399.858</v>
      </c>
      <c r="EO83">
        <v>15.932399999999999</v>
      </c>
      <c r="EP83">
        <v>100.461</v>
      </c>
      <c r="EQ83">
        <v>90.275000000000006</v>
      </c>
    </row>
    <row r="84" spans="1:147" x14ac:dyDescent="0.3">
      <c r="A84">
        <v>68</v>
      </c>
      <c r="B84">
        <v>1685097666.7</v>
      </c>
      <c r="C84">
        <v>4080.5</v>
      </c>
      <c r="D84" t="s">
        <v>456</v>
      </c>
      <c r="E84" t="s">
        <v>457</v>
      </c>
      <c r="F84">
        <v>1685097658.7</v>
      </c>
      <c r="G84">
        <f t="shared" si="86"/>
        <v>2.3414822962608134E-3</v>
      </c>
      <c r="H84">
        <f t="shared" si="87"/>
        <v>-1.3996721186616228</v>
      </c>
      <c r="I84">
        <f t="shared" si="88"/>
        <v>400.00938709677399</v>
      </c>
      <c r="J84">
        <f t="shared" si="89"/>
        <v>407.37617975868102</v>
      </c>
      <c r="K84">
        <f t="shared" si="90"/>
        <v>39.124155192004444</v>
      </c>
      <c r="L84">
        <f t="shared" si="91"/>
        <v>38.416653001909523</v>
      </c>
      <c r="M84">
        <f t="shared" si="92"/>
        <v>0.10009167435274179</v>
      </c>
      <c r="N84">
        <f t="shared" si="93"/>
        <v>3.3696092169637266</v>
      </c>
      <c r="O84">
        <f t="shared" si="94"/>
        <v>9.8468824221001797E-2</v>
      </c>
      <c r="P84">
        <f t="shared" si="95"/>
        <v>6.1686629988540083E-2</v>
      </c>
      <c r="Q84">
        <f t="shared" si="96"/>
        <v>0</v>
      </c>
      <c r="R84">
        <f t="shared" si="97"/>
        <v>28.005448604034644</v>
      </c>
      <c r="S84">
        <f t="shared" si="98"/>
        <v>27.973922580645201</v>
      </c>
      <c r="T84">
        <f t="shared" si="99"/>
        <v>3.7890744975488011</v>
      </c>
      <c r="U84">
        <f t="shared" si="100"/>
        <v>40.070544607263258</v>
      </c>
      <c r="V84">
        <f t="shared" si="101"/>
        <v>1.5690672040847875</v>
      </c>
      <c r="W84">
        <f t="shared" si="102"/>
        <v>3.915762112702545</v>
      </c>
      <c r="X84">
        <f t="shared" si="103"/>
        <v>2.2200072934640138</v>
      </c>
      <c r="Y84">
        <f t="shared" si="104"/>
        <v>-103.25936926510187</v>
      </c>
      <c r="Z84">
        <f t="shared" si="105"/>
        <v>102.68084678257259</v>
      </c>
      <c r="AA84">
        <f t="shared" si="106"/>
        <v>6.659336076883819</v>
      </c>
      <c r="AB84">
        <f t="shared" si="107"/>
        <v>6.0808135943545381</v>
      </c>
      <c r="AC84">
        <v>-3.9745049532114197E-2</v>
      </c>
      <c r="AD84">
        <v>4.4617299957370501E-2</v>
      </c>
      <c r="AE84">
        <v>3.3591035482751499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50422.386152783911</v>
      </c>
      <c r="AK84" t="s">
        <v>458</v>
      </c>
      <c r="AL84">
        <v>2.3483961538461502</v>
      </c>
      <c r="AM84">
        <v>1.3704000000000001</v>
      </c>
      <c r="AN84">
        <f t="shared" si="111"/>
        <v>-0.97799615384615013</v>
      </c>
      <c r="AO84">
        <f t="shared" si="112"/>
        <v>-0.71365743859176156</v>
      </c>
      <c r="AP84">
        <v>-0.18347701704077399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-1.3996721186616228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-1.4012325044537748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0.78651427542566699</v>
      </c>
      <c r="BN84">
        <v>0.5</v>
      </c>
      <c r="BO84" t="s">
        <v>254</v>
      </c>
      <c r="BP84">
        <v>1685097658.7</v>
      </c>
      <c r="BQ84">
        <v>400.00938709677399</v>
      </c>
      <c r="BR84">
        <v>399.93654838709699</v>
      </c>
      <c r="BS84">
        <v>16.337748387096799</v>
      </c>
      <c r="BT84">
        <v>15.9754516129032</v>
      </c>
      <c r="BU84">
        <v>500.01038709677402</v>
      </c>
      <c r="BV84">
        <v>95.839390322580698</v>
      </c>
      <c r="BW84">
        <v>0.19998835483871</v>
      </c>
      <c r="BX84">
        <v>28.539151612903201</v>
      </c>
      <c r="BY84">
        <v>27.973922580645201</v>
      </c>
      <c r="BZ84">
        <v>999.9</v>
      </c>
      <c r="CA84">
        <v>10000.8064516129</v>
      </c>
      <c r="CB84">
        <v>0</v>
      </c>
      <c r="CC84">
        <v>75.445751612903194</v>
      </c>
      <c r="CD84">
        <v>0</v>
      </c>
      <c r="CE84">
        <v>0</v>
      </c>
      <c r="CF84">
        <v>0</v>
      </c>
      <c r="CG84">
        <v>0</v>
      </c>
      <c r="CH84">
        <v>2.3587451612903201</v>
      </c>
      <c r="CI84">
        <v>0</v>
      </c>
      <c r="CJ84">
        <v>-16.909106451612899</v>
      </c>
      <c r="CK84">
        <v>-1.8548935483871001</v>
      </c>
      <c r="CL84">
        <v>37</v>
      </c>
      <c r="CM84">
        <v>41.537999999999997</v>
      </c>
      <c r="CN84">
        <v>39.193096774193499</v>
      </c>
      <c r="CO84">
        <v>40.213419354838699</v>
      </c>
      <c r="CP84">
        <v>37.768000000000001</v>
      </c>
      <c r="CQ84">
        <v>0</v>
      </c>
      <c r="CR84">
        <v>0</v>
      </c>
      <c r="CS84">
        <v>0</v>
      </c>
      <c r="CT84">
        <v>59.599999904632597</v>
      </c>
      <c r="CU84">
        <v>2.3483961538461502</v>
      </c>
      <c r="CV84">
        <v>-3.74461598155445E-2</v>
      </c>
      <c r="CW84">
        <v>0.55271454845472601</v>
      </c>
      <c r="CX84">
        <v>-16.873826923076901</v>
      </c>
      <c r="CY84">
        <v>15</v>
      </c>
      <c r="CZ84">
        <v>1685093501.7</v>
      </c>
      <c r="DA84" t="s">
        <v>255</v>
      </c>
      <c r="DB84">
        <v>2</v>
      </c>
      <c r="DC84">
        <v>-3.7629999999999999</v>
      </c>
      <c r="DD84">
        <v>0.35799999999999998</v>
      </c>
      <c r="DE84">
        <v>402</v>
      </c>
      <c r="DF84">
        <v>15</v>
      </c>
      <c r="DG84">
        <v>1.46</v>
      </c>
      <c r="DH84">
        <v>0.33</v>
      </c>
      <c r="DI84">
        <v>8.1011835769230794E-2</v>
      </c>
      <c r="DJ84">
        <v>-0.12598184294376399</v>
      </c>
      <c r="DK84">
        <v>9.2067260684574895E-2</v>
      </c>
      <c r="DL84">
        <v>1</v>
      </c>
      <c r="DM84">
        <v>2.3167558139534901</v>
      </c>
      <c r="DN84">
        <v>0.44816165925525198</v>
      </c>
      <c r="DO84">
        <v>0.20460975027612499</v>
      </c>
      <c r="DP84">
        <v>1</v>
      </c>
      <c r="DQ84">
        <v>0.37157986538461502</v>
      </c>
      <c r="DR84">
        <v>-7.4083546486809898E-2</v>
      </c>
      <c r="DS84">
        <v>1.3103280362960301E-2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-3.7629999999999999</v>
      </c>
      <c r="EA84">
        <v>0.35799999999999998</v>
      </c>
      <c r="EB84">
        <v>2</v>
      </c>
      <c r="EC84">
        <v>515.63099999999997</v>
      </c>
      <c r="ED84">
        <v>421.09899999999999</v>
      </c>
      <c r="EE84">
        <v>28.2441</v>
      </c>
      <c r="EF84">
        <v>30.150200000000002</v>
      </c>
      <c r="EG84">
        <v>30.0001</v>
      </c>
      <c r="EH84">
        <v>30.305399999999999</v>
      </c>
      <c r="EI84">
        <v>30.3354</v>
      </c>
      <c r="EJ84">
        <v>19.8811</v>
      </c>
      <c r="EK84">
        <v>26.5641</v>
      </c>
      <c r="EL84">
        <v>0</v>
      </c>
      <c r="EM84">
        <v>28.264099999999999</v>
      </c>
      <c r="EN84">
        <v>399.923</v>
      </c>
      <c r="EO84">
        <v>16.003399999999999</v>
      </c>
      <c r="EP84">
        <v>100.459</v>
      </c>
      <c r="EQ84">
        <v>90.271799999999999</v>
      </c>
    </row>
    <row r="85" spans="1:147" x14ac:dyDescent="0.3">
      <c r="A85">
        <v>69</v>
      </c>
      <c r="B85">
        <v>1685097726.7</v>
      </c>
      <c r="C85">
        <v>4140.5</v>
      </c>
      <c r="D85" t="s">
        <v>459</v>
      </c>
      <c r="E85" t="s">
        <v>460</v>
      </c>
      <c r="F85">
        <v>1685097718.7</v>
      </c>
      <c r="G85">
        <f t="shared" si="86"/>
        <v>2.2348698545907497E-3</v>
      </c>
      <c r="H85">
        <f t="shared" si="87"/>
        <v>-1.4316616055294422</v>
      </c>
      <c r="I85">
        <f t="shared" si="88"/>
        <v>400.00596774193502</v>
      </c>
      <c r="J85">
        <f t="shared" si="89"/>
        <v>408.96200321191009</v>
      </c>
      <c r="K85">
        <f t="shared" si="90"/>
        <v>39.277971090634828</v>
      </c>
      <c r="L85">
        <f t="shared" si="91"/>
        <v>38.417805844197247</v>
      </c>
      <c r="M85">
        <f t="shared" si="92"/>
        <v>9.5542901483980619E-2</v>
      </c>
      <c r="N85">
        <f t="shared" si="93"/>
        <v>3.3691063166516098</v>
      </c>
      <c r="O85">
        <f t="shared" si="94"/>
        <v>9.4062811025286006E-2</v>
      </c>
      <c r="P85">
        <f t="shared" si="95"/>
        <v>5.8920327134860409E-2</v>
      </c>
      <c r="Q85">
        <f t="shared" si="96"/>
        <v>0</v>
      </c>
      <c r="R85">
        <f t="shared" si="97"/>
        <v>28.002095062672446</v>
      </c>
      <c r="S85">
        <f t="shared" si="98"/>
        <v>27.966303225806399</v>
      </c>
      <c r="T85">
        <f t="shared" si="99"/>
        <v>3.7873914578336922</v>
      </c>
      <c r="U85">
        <f t="shared" si="100"/>
        <v>40.13572673127868</v>
      </c>
      <c r="V85">
        <f t="shared" si="101"/>
        <v>1.5691050866974243</v>
      </c>
      <c r="W85">
        <f t="shared" si="102"/>
        <v>3.9094971350664127</v>
      </c>
      <c r="X85">
        <f t="shared" si="103"/>
        <v>2.2182863711362679</v>
      </c>
      <c r="Y85">
        <f t="shared" si="104"/>
        <v>-98.557760587452066</v>
      </c>
      <c r="Z85">
        <f t="shared" si="105"/>
        <v>99.041019776494096</v>
      </c>
      <c r="AA85">
        <f t="shared" si="106"/>
        <v>6.4231088903212257</v>
      </c>
      <c r="AB85">
        <f t="shared" si="107"/>
        <v>6.9063680793632614</v>
      </c>
      <c r="AC85">
        <v>-3.9737596253755399E-2</v>
      </c>
      <c r="AD85">
        <v>4.4608932999469698E-2</v>
      </c>
      <c r="AE85">
        <v>3.3586026180617998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50418.006254738772</v>
      </c>
      <c r="AK85" t="s">
        <v>461</v>
      </c>
      <c r="AL85">
        <v>2.3054423076923101</v>
      </c>
      <c r="AM85">
        <v>1.5551999999999999</v>
      </c>
      <c r="AN85">
        <f t="shared" si="111"/>
        <v>-0.75024230769231015</v>
      </c>
      <c r="AO85">
        <f t="shared" si="112"/>
        <v>-0.48240889126305952</v>
      </c>
      <c r="AP85">
        <v>-0.18767038172157399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-1.4316616055294422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-2.0729302840620654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0.78651427542566699</v>
      </c>
      <c r="BN85">
        <v>0.5</v>
      </c>
      <c r="BO85" t="s">
        <v>254</v>
      </c>
      <c r="BP85">
        <v>1685097718.7</v>
      </c>
      <c r="BQ85">
        <v>400.00596774193502</v>
      </c>
      <c r="BR85">
        <v>399.92138709677403</v>
      </c>
      <c r="BS85">
        <v>16.3375129032258</v>
      </c>
      <c r="BT85">
        <v>15.991709677419401</v>
      </c>
      <c r="BU85">
        <v>500.00680645161299</v>
      </c>
      <c r="BV85">
        <v>95.8430580645161</v>
      </c>
      <c r="BW85">
        <v>0.20002364516129001</v>
      </c>
      <c r="BX85">
        <v>28.511577419354801</v>
      </c>
      <c r="BY85">
        <v>27.966303225806399</v>
      </c>
      <c r="BZ85">
        <v>999.9</v>
      </c>
      <c r="CA85">
        <v>9998.5483870967691</v>
      </c>
      <c r="CB85">
        <v>0</v>
      </c>
      <c r="CC85">
        <v>75.435396774193507</v>
      </c>
      <c r="CD85">
        <v>0</v>
      </c>
      <c r="CE85">
        <v>0</v>
      </c>
      <c r="CF85">
        <v>0</v>
      </c>
      <c r="CG85">
        <v>0</v>
      </c>
      <c r="CH85">
        <v>2.3240774193548401</v>
      </c>
      <c r="CI85">
        <v>0</v>
      </c>
      <c r="CJ85">
        <v>-17.6289193548387</v>
      </c>
      <c r="CK85">
        <v>-1.91310322580645</v>
      </c>
      <c r="CL85">
        <v>36.875</v>
      </c>
      <c r="CM85">
        <v>41.418999999999997</v>
      </c>
      <c r="CN85">
        <v>39.061999999999998</v>
      </c>
      <c r="CO85">
        <v>40.125</v>
      </c>
      <c r="CP85">
        <v>37.637</v>
      </c>
      <c r="CQ85">
        <v>0</v>
      </c>
      <c r="CR85">
        <v>0</v>
      </c>
      <c r="CS85">
        <v>0</v>
      </c>
      <c r="CT85">
        <v>59.400000095367403</v>
      </c>
      <c r="CU85">
        <v>2.3054423076923101</v>
      </c>
      <c r="CV85">
        <v>0.64655383051439297</v>
      </c>
      <c r="CW85">
        <v>-1.1476896549562399E-2</v>
      </c>
      <c r="CX85">
        <v>-17.605149999999998</v>
      </c>
      <c r="CY85">
        <v>15</v>
      </c>
      <c r="CZ85">
        <v>1685093501.7</v>
      </c>
      <c r="DA85" t="s">
        <v>255</v>
      </c>
      <c r="DB85">
        <v>2</v>
      </c>
      <c r="DC85">
        <v>-3.7629999999999999</v>
      </c>
      <c r="DD85">
        <v>0.35799999999999998</v>
      </c>
      <c r="DE85">
        <v>402</v>
      </c>
      <c r="DF85">
        <v>15</v>
      </c>
      <c r="DG85">
        <v>1.46</v>
      </c>
      <c r="DH85">
        <v>0.33</v>
      </c>
      <c r="DI85">
        <v>8.7151729615384602E-2</v>
      </c>
      <c r="DJ85">
        <v>4.7538980654021797E-2</v>
      </c>
      <c r="DK85">
        <v>9.5193241470474796E-2</v>
      </c>
      <c r="DL85">
        <v>1</v>
      </c>
      <c r="DM85">
        <v>2.3141186046511599</v>
      </c>
      <c r="DN85">
        <v>1.5904670994843498E-2</v>
      </c>
      <c r="DO85">
        <v>0.18026076106420999</v>
      </c>
      <c r="DP85">
        <v>1</v>
      </c>
      <c r="DQ85">
        <v>0.34805442307692303</v>
      </c>
      <c r="DR85">
        <v>-2.14217262870318E-2</v>
      </c>
      <c r="DS85">
        <v>3.5080201535807902E-3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-3.7629999999999999</v>
      </c>
      <c r="EA85">
        <v>0.35799999999999998</v>
      </c>
      <c r="EB85">
        <v>2</v>
      </c>
      <c r="EC85">
        <v>515.71500000000003</v>
      </c>
      <c r="ED85">
        <v>421.04899999999998</v>
      </c>
      <c r="EE85">
        <v>28.382899999999999</v>
      </c>
      <c r="EF85">
        <v>30.1601</v>
      </c>
      <c r="EG85">
        <v>30.0001</v>
      </c>
      <c r="EH85">
        <v>30.315799999999999</v>
      </c>
      <c r="EI85">
        <v>30.345800000000001</v>
      </c>
      <c r="EJ85">
        <v>19.88</v>
      </c>
      <c r="EK85">
        <v>26.5641</v>
      </c>
      <c r="EL85">
        <v>0</v>
      </c>
      <c r="EM85">
        <v>28.375299999999999</v>
      </c>
      <c r="EN85">
        <v>399.87099999999998</v>
      </c>
      <c r="EO85">
        <v>15.9863</v>
      </c>
      <c r="EP85">
        <v>100.458</v>
      </c>
      <c r="EQ85">
        <v>90.270600000000002</v>
      </c>
    </row>
    <row r="86" spans="1:147" x14ac:dyDescent="0.3">
      <c r="A86">
        <v>70</v>
      </c>
      <c r="B86">
        <v>1685097786.7</v>
      </c>
      <c r="C86">
        <v>4200.5</v>
      </c>
      <c r="D86" t="s">
        <v>462</v>
      </c>
      <c r="E86" t="s">
        <v>463</v>
      </c>
      <c r="F86">
        <v>1685097778.7</v>
      </c>
      <c r="G86">
        <f t="shared" si="86"/>
        <v>2.0568620365444654E-3</v>
      </c>
      <c r="H86">
        <f t="shared" si="87"/>
        <v>-1.4925457222651313</v>
      </c>
      <c r="I86">
        <f t="shared" si="88"/>
        <v>400.01590322580603</v>
      </c>
      <c r="J86">
        <f t="shared" si="89"/>
        <v>412.17856718209492</v>
      </c>
      <c r="K86">
        <f t="shared" si="90"/>
        <v>39.586278693635208</v>
      </c>
      <c r="L86">
        <f t="shared" si="91"/>
        <v>38.418157293431555</v>
      </c>
      <c r="M86">
        <f t="shared" si="92"/>
        <v>8.7530185244646466E-2</v>
      </c>
      <c r="N86">
        <f t="shared" si="93"/>
        <v>3.3688930530189216</v>
      </c>
      <c r="O86">
        <f t="shared" si="94"/>
        <v>8.6286120447641612E-2</v>
      </c>
      <c r="P86">
        <f t="shared" si="95"/>
        <v>5.403912649322281E-2</v>
      </c>
      <c r="Q86">
        <f t="shared" si="96"/>
        <v>0</v>
      </c>
      <c r="R86">
        <f t="shared" si="97"/>
        <v>28.051075767662041</v>
      </c>
      <c r="S86">
        <f t="shared" si="98"/>
        <v>27.992035483871</v>
      </c>
      <c r="T86">
        <f t="shared" si="99"/>
        <v>3.7930780773519697</v>
      </c>
      <c r="U86">
        <f t="shared" si="100"/>
        <v>40.076619854555865</v>
      </c>
      <c r="V86">
        <f t="shared" si="101"/>
        <v>1.567561151895398</v>
      </c>
      <c r="W86">
        <f t="shared" si="102"/>
        <v>3.9114105869814253</v>
      </c>
      <c r="X86">
        <f t="shared" si="103"/>
        <v>2.2255169254565716</v>
      </c>
      <c r="Y86">
        <f t="shared" si="104"/>
        <v>-90.707615811610921</v>
      </c>
      <c r="Z86">
        <f t="shared" si="105"/>
        <v>95.891487649822182</v>
      </c>
      <c r="AA86">
        <f t="shared" si="106"/>
        <v>6.2203034676890301</v>
      </c>
      <c r="AB86">
        <f t="shared" si="107"/>
        <v>11.404175305900296</v>
      </c>
      <c r="AC86">
        <v>-3.9734435699141799E-2</v>
      </c>
      <c r="AD86">
        <v>4.46053850000361E-2</v>
      </c>
      <c r="AE86">
        <v>3.35839018984736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50412.720256566419</v>
      </c>
      <c r="AK86" t="s">
        <v>464</v>
      </c>
      <c r="AL86">
        <v>2.31535</v>
      </c>
      <c r="AM86">
        <v>1.4443999999999999</v>
      </c>
      <c r="AN86">
        <f t="shared" si="111"/>
        <v>-0.87095000000000011</v>
      </c>
      <c r="AO86">
        <f t="shared" si="112"/>
        <v>-0.60298393796732219</v>
      </c>
      <c r="AP86">
        <v>-0.19565141954840801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-1.4925457222651313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-1.6584189677937882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0.78651427542566699</v>
      </c>
      <c r="BN86">
        <v>0.5</v>
      </c>
      <c r="BO86" t="s">
        <v>254</v>
      </c>
      <c r="BP86">
        <v>1685097778.7</v>
      </c>
      <c r="BQ86">
        <v>400.01590322580603</v>
      </c>
      <c r="BR86">
        <v>399.91054838709698</v>
      </c>
      <c r="BS86">
        <v>16.321693548387099</v>
      </c>
      <c r="BT86">
        <v>16.003429032258101</v>
      </c>
      <c r="BU86">
        <v>500.00764516128999</v>
      </c>
      <c r="BV86">
        <v>95.841619354838699</v>
      </c>
      <c r="BW86">
        <v>0.19995545161290301</v>
      </c>
      <c r="BX86">
        <v>28.520003225806501</v>
      </c>
      <c r="BY86">
        <v>27.992035483871</v>
      </c>
      <c r="BZ86">
        <v>999.9</v>
      </c>
      <c r="CA86">
        <v>9997.9032258064508</v>
      </c>
      <c r="CB86">
        <v>0</v>
      </c>
      <c r="CC86">
        <v>75.432290322580599</v>
      </c>
      <c r="CD86">
        <v>0</v>
      </c>
      <c r="CE86">
        <v>0</v>
      </c>
      <c r="CF86">
        <v>0</v>
      </c>
      <c r="CG86">
        <v>0</v>
      </c>
      <c r="CH86">
        <v>2.3315645161290299</v>
      </c>
      <c r="CI86">
        <v>0</v>
      </c>
      <c r="CJ86">
        <v>-17.9680322580645</v>
      </c>
      <c r="CK86">
        <v>-1.98216129032258</v>
      </c>
      <c r="CL86">
        <v>36.747967741935497</v>
      </c>
      <c r="CM86">
        <v>41.31</v>
      </c>
      <c r="CN86">
        <v>38.935000000000002</v>
      </c>
      <c r="CO86">
        <v>40.003999999999998</v>
      </c>
      <c r="CP86">
        <v>37.531999999999996</v>
      </c>
      <c r="CQ86">
        <v>0</v>
      </c>
      <c r="CR86">
        <v>0</v>
      </c>
      <c r="CS86">
        <v>0</v>
      </c>
      <c r="CT86">
        <v>59.200000047683702</v>
      </c>
      <c r="CU86">
        <v>2.31535</v>
      </c>
      <c r="CV86">
        <v>0.33451965572433301</v>
      </c>
      <c r="CW86">
        <v>-1.60354530033158</v>
      </c>
      <c r="CX86">
        <v>-17.9738038461538</v>
      </c>
      <c r="CY86">
        <v>15</v>
      </c>
      <c r="CZ86">
        <v>1685093501.7</v>
      </c>
      <c r="DA86" t="s">
        <v>255</v>
      </c>
      <c r="DB86">
        <v>2</v>
      </c>
      <c r="DC86">
        <v>-3.7629999999999999</v>
      </c>
      <c r="DD86">
        <v>0.35799999999999998</v>
      </c>
      <c r="DE86">
        <v>402</v>
      </c>
      <c r="DF86">
        <v>15</v>
      </c>
      <c r="DG86">
        <v>1.46</v>
      </c>
      <c r="DH86">
        <v>0.33</v>
      </c>
      <c r="DI86">
        <v>9.0984632307692298E-2</v>
      </c>
      <c r="DJ86">
        <v>1.1073572748230599E-2</v>
      </c>
      <c r="DK86">
        <v>9.3311427689885304E-2</v>
      </c>
      <c r="DL86">
        <v>1</v>
      </c>
      <c r="DM86">
        <v>2.3120069767441902</v>
      </c>
      <c r="DN86">
        <v>8.7804405871256694E-2</v>
      </c>
      <c r="DO86">
        <v>0.157614773825518</v>
      </c>
      <c r="DP86">
        <v>1</v>
      </c>
      <c r="DQ86">
        <v>0.32125284615384597</v>
      </c>
      <c r="DR86">
        <v>-3.0929807905746301E-2</v>
      </c>
      <c r="DS86">
        <v>4.4167362967232797E-3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-3.7629999999999999</v>
      </c>
      <c r="EA86">
        <v>0.35799999999999998</v>
      </c>
      <c r="EB86">
        <v>2</v>
      </c>
      <c r="EC86">
        <v>515.65</v>
      </c>
      <c r="ED86">
        <v>421.49799999999999</v>
      </c>
      <c r="EE86">
        <v>28.415500000000002</v>
      </c>
      <c r="EF86">
        <v>30.167899999999999</v>
      </c>
      <c r="EG86">
        <v>30.000299999999999</v>
      </c>
      <c r="EH86">
        <v>30.323599999999999</v>
      </c>
      <c r="EI86">
        <v>30.356200000000001</v>
      </c>
      <c r="EJ86">
        <v>19.878599999999999</v>
      </c>
      <c r="EK86">
        <v>26.5641</v>
      </c>
      <c r="EL86">
        <v>0</v>
      </c>
      <c r="EM86">
        <v>28.422899999999998</v>
      </c>
      <c r="EN86">
        <v>399.85300000000001</v>
      </c>
      <c r="EO86">
        <v>15.982100000000001</v>
      </c>
      <c r="EP86">
        <v>100.46</v>
      </c>
      <c r="EQ86">
        <v>90.269599999999997</v>
      </c>
    </row>
    <row r="87" spans="1:147" x14ac:dyDescent="0.3">
      <c r="A87">
        <v>71</v>
      </c>
      <c r="B87">
        <v>1685097846.7</v>
      </c>
      <c r="C87">
        <v>4260.5</v>
      </c>
      <c r="D87" t="s">
        <v>465</v>
      </c>
      <c r="E87" t="s">
        <v>466</v>
      </c>
      <c r="F87">
        <v>1685097838.7</v>
      </c>
      <c r="G87">
        <f t="shared" si="86"/>
        <v>1.8892309197634947E-3</v>
      </c>
      <c r="H87">
        <f t="shared" si="87"/>
        <v>-1.0403224254129257</v>
      </c>
      <c r="I87">
        <f t="shared" si="88"/>
        <v>399.99429032258098</v>
      </c>
      <c r="J87">
        <f t="shared" si="89"/>
        <v>405.62971498041867</v>
      </c>
      <c r="K87">
        <f t="shared" si="90"/>
        <v>38.956942519735698</v>
      </c>
      <c r="L87">
        <f t="shared" si="91"/>
        <v>38.415712658209699</v>
      </c>
      <c r="M87">
        <f t="shared" si="92"/>
        <v>8.0201110815385876E-2</v>
      </c>
      <c r="N87">
        <f t="shared" si="93"/>
        <v>3.3670474127882328</v>
      </c>
      <c r="O87">
        <f t="shared" si="94"/>
        <v>7.9154752434195438E-2</v>
      </c>
      <c r="P87">
        <f t="shared" si="95"/>
        <v>4.9564593994417552E-2</v>
      </c>
      <c r="Q87">
        <f t="shared" si="96"/>
        <v>0</v>
      </c>
      <c r="R87">
        <f t="shared" si="97"/>
        <v>28.081807779120794</v>
      </c>
      <c r="S87">
        <f t="shared" si="98"/>
        <v>27.996600000000001</v>
      </c>
      <c r="T87">
        <f t="shared" si="99"/>
        <v>3.7940875757528003</v>
      </c>
      <c r="U87">
        <f t="shared" si="100"/>
        <v>40.048351915446446</v>
      </c>
      <c r="V87">
        <f t="shared" si="101"/>
        <v>1.5657950611199523</v>
      </c>
      <c r="W87">
        <f t="shared" si="102"/>
        <v>3.9097615413133471</v>
      </c>
      <c r="X87">
        <f t="shared" si="103"/>
        <v>2.2282925146328481</v>
      </c>
      <c r="Y87">
        <f t="shared" si="104"/>
        <v>-83.31508356157012</v>
      </c>
      <c r="Z87">
        <f t="shared" si="105"/>
        <v>93.692282954710478</v>
      </c>
      <c r="AA87">
        <f t="shared" si="106"/>
        <v>6.0808947154178679</v>
      </c>
      <c r="AB87">
        <f t="shared" si="107"/>
        <v>16.458094108558228</v>
      </c>
      <c r="AC87">
        <v>-3.97070868466902E-2</v>
      </c>
      <c r="AD87">
        <v>4.45746835172681E-2</v>
      </c>
      <c r="AE87">
        <v>3.3565517786423298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50380.626057215704</v>
      </c>
      <c r="AK87" t="s">
        <v>467</v>
      </c>
      <c r="AL87">
        <v>2.3198115384615399</v>
      </c>
      <c r="AM87">
        <v>1.7203999999999999</v>
      </c>
      <c r="AN87">
        <f t="shared" si="111"/>
        <v>-0.59941153846153994</v>
      </c>
      <c r="AO87">
        <f t="shared" si="112"/>
        <v>-0.34841405397671471</v>
      </c>
      <c r="AP87">
        <v>-0.13637140643826601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-1.0403224254129257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-2.8701482864604317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0.78651427542566699</v>
      </c>
      <c r="BN87">
        <v>0.5</v>
      </c>
      <c r="BO87" t="s">
        <v>254</v>
      </c>
      <c r="BP87">
        <v>1685097838.7</v>
      </c>
      <c r="BQ87">
        <v>399.99429032258098</v>
      </c>
      <c r="BR87">
        <v>399.94951612903202</v>
      </c>
      <c r="BS87">
        <v>16.303461290322598</v>
      </c>
      <c r="BT87">
        <v>16.011129032258101</v>
      </c>
      <c r="BU87">
        <v>500.006967741935</v>
      </c>
      <c r="BV87">
        <v>95.840590322580695</v>
      </c>
      <c r="BW87">
        <v>0.200062225806452</v>
      </c>
      <c r="BX87">
        <v>28.512741935483898</v>
      </c>
      <c r="BY87">
        <v>27.996600000000001</v>
      </c>
      <c r="BZ87">
        <v>999.9</v>
      </c>
      <c r="CA87">
        <v>9991.1290322580608</v>
      </c>
      <c r="CB87">
        <v>0</v>
      </c>
      <c r="CC87">
        <v>75.4171032258065</v>
      </c>
      <c r="CD87">
        <v>0</v>
      </c>
      <c r="CE87">
        <v>0</v>
      </c>
      <c r="CF87">
        <v>0</v>
      </c>
      <c r="CG87">
        <v>0</v>
      </c>
      <c r="CH87">
        <v>2.3422645161290299</v>
      </c>
      <c r="CI87">
        <v>0</v>
      </c>
      <c r="CJ87">
        <v>-18.2532322580645</v>
      </c>
      <c r="CK87">
        <v>-2.0957225806451598</v>
      </c>
      <c r="CL87">
        <v>36.628999999999998</v>
      </c>
      <c r="CM87">
        <v>41.186999999999998</v>
      </c>
      <c r="CN87">
        <v>38.811999999999998</v>
      </c>
      <c r="CO87">
        <v>39.927</v>
      </c>
      <c r="CP87">
        <v>37.420999999999999</v>
      </c>
      <c r="CQ87">
        <v>0</v>
      </c>
      <c r="CR87">
        <v>0</v>
      </c>
      <c r="CS87">
        <v>0</v>
      </c>
      <c r="CT87">
        <v>59.5</v>
      </c>
      <c r="CU87">
        <v>2.3198115384615399</v>
      </c>
      <c r="CV87">
        <v>0.343039309485623</v>
      </c>
      <c r="CW87">
        <v>-2.0125230660460902</v>
      </c>
      <c r="CX87">
        <v>-18.256350000000001</v>
      </c>
      <c r="CY87">
        <v>15</v>
      </c>
      <c r="CZ87">
        <v>1685093501.7</v>
      </c>
      <c r="DA87" t="s">
        <v>255</v>
      </c>
      <c r="DB87">
        <v>2</v>
      </c>
      <c r="DC87">
        <v>-3.7629999999999999</v>
      </c>
      <c r="DD87">
        <v>0.35799999999999998</v>
      </c>
      <c r="DE87">
        <v>402</v>
      </c>
      <c r="DF87">
        <v>15</v>
      </c>
      <c r="DG87">
        <v>1.46</v>
      </c>
      <c r="DH87">
        <v>0.33</v>
      </c>
      <c r="DI87">
        <v>6.3334556865384598E-2</v>
      </c>
      <c r="DJ87">
        <v>-0.18088594278325301</v>
      </c>
      <c r="DK87">
        <v>0.10709286908879</v>
      </c>
      <c r="DL87">
        <v>1</v>
      </c>
      <c r="DM87">
        <v>2.3407441860465101</v>
      </c>
      <c r="DN87">
        <v>-4.2648404055189498E-3</v>
      </c>
      <c r="DO87">
        <v>0.17198985408464801</v>
      </c>
      <c r="DP87">
        <v>1</v>
      </c>
      <c r="DQ87">
        <v>0.294479692307692</v>
      </c>
      <c r="DR87">
        <v>-2.2245887475454699E-2</v>
      </c>
      <c r="DS87">
        <v>3.8689376873248201E-3</v>
      </c>
      <c r="DT87">
        <v>1</v>
      </c>
      <c r="DU87">
        <v>3</v>
      </c>
      <c r="DV87">
        <v>3</v>
      </c>
      <c r="DW87" t="s">
        <v>256</v>
      </c>
      <c r="DX87">
        <v>100</v>
      </c>
      <c r="DY87">
        <v>100</v>
      </c>
      <c r="DZ87">
        <v>-3.7629999999999999</v>
      </c>
      <c r="EA87">
        <v>0.35799999999999998</v>
      </c>
      <c r="EB87">
        <v>2</v>
      </c>
      <c r="EC87">
        <v>515.71400000000006</v>
      </c>
      <c r="ED87">
        <v>421.05500000000001</v>
      </c>
      <c r="EE87">
        <v>28.3782</v>
      </c>
      <c r="EF87">
        <v>30.173200000000001</v>
      </c>
      <c r="EG87">
        <v>30.0001</v>
      </c>
      <c r="EH87">
        <v>30.331499999999998</v>
      </c>
      <c r="EI87">
        <v>30.364000000000001</v>
      </c>
      <c r="EJ87">
        <v>19.8794</v>
      </c>
      <c r="EK87">
        <v>26.5641</v>
      </c>
      <c r="EL87">
        <v>0</v>
      </c>
      <c r="EM87">
        <v>28.373899999999999</v>
      </c>
      <c r="EN87">
        <v>399.97699999999998</v>
      </c>
      <c r="EO87">
        <v>16.043900000000001</v>
      </c>
      <c r="EP87">
        <v>100.458</v>
      </c>
      <c r="EQ87">
        <v>90.268100000000004</v>
      </c>
    </row>
    <row r="88" spans="1:147" x14ac:dyDescent="0.3">
      <c r="A88">
        <v>72</v>
      </c>
      <c r="B88">
        <v>1685097906.7</v>
      </c>
      <c r="C88">
        <v>4320.5</v>
      </c>
      <c r="D88" t="s">
        <v>468</v>
      </c>
      <c r="E88" t="s">
        <v>469</v>
      </c>
      <c r="F88">
        <v>1685097898.7</v>
      </c>
      <c r="G88">
        <f t="shared" si="86"/>
        <v>1.6005166521375349E-3</v>
      </c>
      <c r="H88">
        <f t="shared" si="87"/>
        <v>-1.2507231821475844</v>
      </c>
      <c r="I88">
        <f t="shared" si="88"/>
        <v>400.00432258064501</v>
      </c>
      <c r="J88">
        <f t="shared" si="89"/>
        <v>414.24005984031385</v>
      </c>
      <c r="K88">
        <f t="shared" si="90"/>
        <v>39.784657227627143</v>
      </c>
      <c r="L88">
        <f t="shared" si="91"/>
        <v>38.417421216033254</v>
      </c>
      <c r="M88">
        <f t="shared" si="92"/>
        <v>6.7982439070284298E-2</v>
      </c>
      <c r="N88">
        <f t="shared" si="93"/>
        <v>3.3697414635098975</v>
      </c>
      <c r="O88">
        <f t="shared" si="94"/>
        <v>6.7229600143326226E-2</v>
      </c>
      <c r="P88">
        <f t="shared" si="95"/>
        <v>4.2085444872451229E-2</v>
      </c>
      <c r="Q88">
        <f t="shared" si="96"/>
        <v>0</v>
      </c>
      <c r="R88">
        <f t="shared" si="97"/>
        <v>28.128562388257258</v>
      </c>
      <c r="S88">
        <f t="shared" si="98"/>
        <v>27.981612903225798</v>
      </c>
      <c r="T88">
        <f t="shared" si="99"/>
        <v>3.7907738749618662</v>
      </c>
      <c r="U88">
        <f t="shared" si="100"/>
        <v>40.152574629304006</v>
      </c>
      <c r="V88">
        <f t="shared" si="101"/>
        <v>1.5681047339122893</v>
      </c>
      <c r="W88">
        <f t="shared" si="102"/>
        <v>3.905365343042936</v>
      </c>
      <c r="X88">
        <f t="shared" si="103"/>
        <v>2.2226691410495771</v>
      </c>
      <c r="Y88">
        <f t="shared" si="104"/>
        <v>-70.58278435926529</v>
      </c>
      <c r="Z88">
        <f t="shared" si="105"/>
        <v>92.97083261291877</v>
      </c>
      <c r="AA88">
        <f t="shared" si="106"/>
        <v>6.0282149392126083</v>
      </c>
      <c r="AB88">
        <f t="shared" si="107"/>
        <v>28.416263192866083</v>
      </c>
      <c r="AC88">
        <v>-3.9747009579507303E-2</v>
      </c>
      <c r="AD88">
        <v>4.4619500282278901E-2</v>
      </c>
      <c r="AE88">
        <v>3.35923527672891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50432.496326127533</v>
      </c>
      <c r="AK88" t="s">
        <v>470</v>
      </c>
      <c r="AL88">
        <v>2.3442423076923098</v>
      </c>
      <c r="AM88">
        <v>1.3076000000000001</v>
      </c>
      <c r="AN88">
        <f t="shared" si="111"/>
        <v>-1.0366423076923097</v>
      </c>
      <c r="AO88">
        <f t="shared" si="112"/>
        <v>-0.79278243170106277</v>
      </c>
      <c r="AP88">
        <v>-0.163951939561337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-1.2507231821475844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-1.2613801214720579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0.78651427542566699</v>
      </c>
      <c r="BN88">
        <v>0.5</v>
      </c>
      <c r="BO88" t="s">
        <v>254</v>
      </c>
      <c r="BP88">
        <v>1685097898.7</v>
      </c>
      <c r="BQ88">
        <v>400.00432258064501</v>
      </c>
      <c r="BR88">
        <v>399.90829032258102</v>
      </c>
      <c r="BS88">
        <v>16.3271935483871</v>
      </c>
      <c r="BT88">
        <v>16.079545161290302</v>
      </c>
      <c r="BU88">
        <v>500.01377419354799</v>
      </c>
      <c r="BV88">
        <v>95.842570967741906</v>
      </c>
      <c r="BW88">
        <v>0.19994419354838699</v>
      </c>
      <c r="BX88">
        <v>28.4933709677419</v>
      </c>
      <c r="BY88">
        <v>27.981612903225798</v>
      </c>
      <c r="BZ88">
        <v>999.9</v>
      </c>
      <c r="CA88">
        <v>10000.967741935499</v>
      </c>
      <c r="CB88">
        <v>0</v>
      </c>
      <c r="CC88">
        <v>75.4171032258065</v>
      </c>
      <c r="CD88">
        <v>0</v>
      </c>
      <c r="CE88">
        <v>0</v>
      </c>
      <c r="CF88">
        <v>0</v>
      </c>
      <c r="CG88">
        <v>0</v>
      </c>
      <c r="CH88">
        <v>2.3592612903225798</v>
      </c>
      <c r="CI88">
        <v>0</v>
      </c>
      <c r="CJ88">
        <v>-19.260803225806399</v>
      </c>
      <c r="CK88">
        <v>-2.1823645161290299</v>
      </c>
      <c r="CL88">
        <v>36.503999999999998</v>
      </c>
      <c r="CM88">
        <v>41.0843548387097</v>
      </c>
      <c r="CN88">
        <v>38.686999999999998</v>
      </c>
      <c r="CO88">
        <v>39.811999999999998</v>
      </c>
      <c r="CP88">
        <v>37.314032258064501</v>
      </c>
      <c r="CQ88">
        <v>0</v>
      </c>
      <c r="CR88">
        <v>0</v>
      </c>
      <c r="CS88">
        <v>0</v>
      </c>
      <c r="CT88">
        <v>59.299999952316298</v>
      </c>
      <c r="CU88">
        <v>2.3442423076923098</v>
      </c>
      <c r="CV88">
        <v>-0.29427350879048703</v>
      </c>
      <c r="CW88">
        <v>7.8263248062836493E-2</v>
      </c>
      <c r="CX88">
        <v>-19.253038461538502</v>
      </c>
      <c r="CY88">
        <v>15</v>
      </c>
      <c r="CZ88">
        <v>1685093501.7</v>
      </c>
      <c r="DA88" t="s">
        <v>255</v>
      </c>
      <c r="DB88">
        <v>2</v>
      </c>
      <c r="DC88">
        <v>-3.7629999999999999</v>
      </c>
      <c r="DD88">
        <v>0.35799999999999998</v>
      </c>
      <c r="DE88">
        <v>402</v>
      </c>
      <c r="DF88">
        <v>15</v>
      </c>
      <c r="DG88">
        <v>1.46</v>
      </c>
      <c r="DH88">
        <v>0.33</v>
      </c>
      <c r="DI88">
        <v>0.104419407923077</v>
      </c>
      <c r="DJ88">
        <v>1.36908367181269E-2</v>
      </c>
      <c r="DK88">
        <v>0.10867279154567</v>
      </c>
      <c r="DL88">
        <v>1</v>
      </c>
      <c r="DM88">
        <v>2.3386186046511601</v>
      </c>
      <c r="DN88">
        <v>1.94748298392649E-2</v>
      </c>
      <c r="DO88">
        <v>0.15732930840048201</v>
      </c>
      <c r="DP88">
        <v>1</v>
      </c>
      <c r="DQ88">
        <v>0.24744198076923099</v>
      </c>
      <c r="DR88">
        <v>-1.3570526765135101E-2</v>
      </c>
      <c r="DS88">
        <v>1.4285757434606E-2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-3.7629999999999999</v>
      </c>
      <c r="EA88">
        <v>0.35799999999999998</v>
      </c>
      <c r="EB88">
        <v>2</v>
      </c>
      <c r="EC88">
        <v>515.26800000000003</v>
      </c>
      <c r="ED88">
        <v>421.34199999999998</v>
      </c>
      <c r="EE88">
        <v>28.378900000000002</v>
      </c>
      <c r="EF88">
        <v>30.1784</v>
      </c>
      <c r="EG88">
        <v>30.0001</v>
      </c>
      <c r="EH88">
        <v>30.339200000000002</v>
      </c>
      <c r="EI88">
        <v>30.369199999999999</v>
      </c>
      <c r="EJ88">
        <v>19.878399999999999</v>
      </c>
      <c r="EK88">
        <v>26.293099999999999</v>
      </c>
      <c r="EL88">
        <v>0</v>
      </c>
      <c r="EM88">
        <v>28.3749</v>
      </c>
      <c r="EN88">
        <v>399.91300000000001</v>
      </c>
      <c r="EO88">
        <v>16.0337</v>
      </c>
      <c r="EP88">
        <v>100.459</v>
      </c>
      <c r="EQ88">
        <v>90.269900000000007</v>
      </c>
    </row>
    <row r="89" spans="1:147" x14ac:dyDescent="0.3">
      <c r="A89">
        <v>73</v>
      </c>
      <c r="B89">
        <v>1685097966.7</v>
      </c>
      <c r="C89">
        <v>4380.5</v>
      </c>
      <c r="D89" t="s">
        <v>471</v>
      </c>
      <c r="E89" t="s">
        <v>472</v>
      </c>
      <c r="F89">
        <v>1685097958.7</v>
      </c>
      <c r="G89">
        <f t="shared" si="86"/>
        <v>1.5535139713808478E-3</v>
      </c>
      <c r="H89">
        <f t="shared" si="87"/>
        <v>-1.4105359992064248</v>
      </c>
      <c r="I89">
        <f t="shared" si="88"/>
        <v>400.01061290322599</v>
      </c>
      <c r="J89">
        <f t="shared" si="89"/>
        <v>418.95492344074586</v>
      </c>
      <c r="K89">
        <f t="shared" si="90"/>
        <v>40.236224667368177</v>
      </c>
      <c r="L89">
        <f t="shared" si="91"/>
        <v>38.416822406389983</v>
      </c>
      <c r="M89">
        <f t="shared" si="92"/>
        <v>6.601362066336372E-2</v>
      </c>
      <c r="N89">
        <f t="shared" si="93"/>
        <v>3.3678384266484458</v>
      </c>
      <c r="O89">
        <f t="shared" si="94"/>
        <v>6.5303113514294242E-2</v>
      </c>
      <c r="P89">
        <f t="shared" si="95"/>
        <v>4.0877644835784155E-2</v>
      </c>
      <c r="Q89">
        <f t="shared" si="96"/>
        <v>0</v>
      </c>
      <c r="R89">
        <f t="shared" si="97"/>
        <v>28.125036514166151</v>
      </c>
      <c r="S89">
        <f t="shared" si="98"/>
        <v>27.973787096774199</v>
      </c>
      <c r="T89">
        <f t="shared" si="99"/>
        <v>3.7890445648116766</v>
      </c>
      <c r="U89">
        <f t="shared" si="100"/>
        <v>40.184071161999071</v>
      </c>
      <c r="V89">
        <f t="shared" si="101"/>
        <v>1.5680547038865393</v>
      </c>
      <c r="W89">
        <f t="shared" si="102"/>
        <v>3.9021797905071498</v>
      </c>
      <c r="X89">
        <f t="shared" si="103"/>
        <v>2.2209898609251373</v>
      </c>
      <c r="Y89">
        <f t="shared" si="104"/>
        <v>-68.50996613789539</v>
      </c>
      <c r="Z89">
        <f t="shared" si="105"/>
        <v>91.788513304295677</v>
      </c>
      <c r="AA89">
        <f t="shared" si="106"/>
        <v>5.9542678274918925</v>
      </c>
      <c r="AB89">
        <f t="shared" si="107"/>
        <v>29.232814993892177</v>
      </c>
      <c r="AC89">
        <v>-3.9718807404222303E-2</v>
      </c>
      <c r="AD89">
        <v>4.4587840869875203E-2</v>
      </c>
      <c r="AE89">
        <v>3.35733969444893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50400.454558088073</v>
      </c>
      <c r="AK89" t="s">
        <v>473</v>
      </c>
      <c r="AL89">
        <v>2.3242384615384601</v>
      </c>
      <c r="AM89">
        <v>1.4728000000000001</v>
      </c>
      <c r="AN89">
        <f t="shared" si="111"/>
        <v>-0.85143846153846003</v>
      </c>
      <c r="AO89">
        <f t="shared" si="112"/>
        <v>-0.57810867839384839</v>
      </c>
      <c r="AP89">
        <v>-0.184901116563086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-1.4105359992064248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-1.7297785647817752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0.78651427542566699</v>
      </c>
      <c r="BN89">
        <v>0.5</v>
      </c>
      <c r="BO89" t="s">
        <v>254</v>
      </c>
      <c r="BP89">
        <v>1685097958.7</v>
      </c>
      <c r="BQ89">
        <v>400.01061290322599</v>
      </c>
      <c r="BR89">
        <v>399.88648387096799</v>
      </c>
      <c r="BS89">
        <v>16.327183870967701</v>
      </c>
      <c r="BT89">
        <v>16.086803225806499</v>
      </c>
      <c r="BU89">
        <v>500.00338709677402</v>
      </c>
      <c r="BV89">
        <v>95.839483870967697</v>
      </c>
      <c r="BW89">
        <v>0.20002400000000001</v>
      </c>
      <c r="BX89">
        <v>28.479322580645199</v>
      </c>
      <c r="BY89">
        <v>27.973787096774199</v>
      </c>
      <c r="BZ89">
        <v>999.9</v>
      </c>
      <c r="CA89">
        <v>9994.1935483871002</v>
      </c>
      <c r="CB89">
        <v>0</v>
      </c>
      <c r="CC89">
        <v>75.423661290322599</v>
      </c>
      <c r="CD89">
        <v>0</v>
      </c>
      <c r="CE89">
        <v>0</v>
      </c>
      <c r="CF89">
        <v>0</v>
      </c>
      <c r="CG89">
        <v>0</v>
      </c>
      <c r="CH89">
        <v>2.3257483870967701</v>
      </c>
      <c r="CI89">
        <v>0</v>
      </c>
      <c r="CJ89">
        <v>-19.557574193548401</v>
      </c>
      <c r="CK89">
        <v>-2.2568129032258102</v>
      </c>
      <c r="CL89">
        <v>36.429000000000002</v>
      </c>
      <c r="CM89">
        <v>41</v>
      </c>
      <c r="CN89">
        <v>38.6046774193548</v>
      </c>
      <c r="CO89">
        <v>39.745935483871001</v>
      </c>
      <c r="CP89">
        <v>37.2296774193548</v>
      </c>
      <c r="CQ89">
        <v>0</v>
      </c>
      <c r="CR89">
        <v>0</v>
      </c>
      <c r="CS89">
        <v>0</v>
      </c>
      <c r="CT89">
        <v>59.399999856948902</v>
      </c>
      <c r="CU89">
        <v>2.3242384615384601</v>
      </c>
      <c r="CV89">
        <v>-9.5904288071367902E-2</v>
      </c>
      <c r="CW89">
        <v>-2.45990769375832</v>
      </c>
      <c r="CX89">
        <v>-19.5700115384615</v>
      </c>
      <c r="CY89">
        <v>15</v>
      </c>
      <c r="CZ89">
        <v>1685093501.7</v>
      </c>
      <c r="DA89" t="s">
        <v>255</v>
      </c>
      <c r="DB89">
        <v>2</v>
      </c>
      <c r="DC89">
        <v>-3.7629999999999999</v>
      </c>
      <c r="DD89">
        <v>0.35799999999999998</v>
      </c>
      <c r="DE89">
        <v>402</v>
      </c>
      <c r="DF89">
        <v>15</v>
      </c>
      <c r="DG89">
        <v>1.46</v>
      </c>
      <c r="DH89">
        <v>0.33</v>
      </c>
      <c r="DI89">
        <v>0.110633342480769</v>
      </c>
      <c r="DJ89">
        <v>-1.0282430102327401E-3</v>
      </c>
      <c r="DK89">
        <v>7.1353882716746295E-2</v>
      </c>
      <c r="DL89">
        <v>1</v>
      </c>
      <c r="DM89">
        <v>2.3606465116279098</v>
      </c>
      <c r="DN89">
        <v>-0.124557544757012</v>
      </c>
      <c r="DO89">
        <v>0.171210525036226</v>
      </c>
      <c r="DP89">
        <v>1</v>
      </c>
      <c r="DQ89">
        <v>0.242485326923077</v>
      </c>
      <c r="DR89">
        <v>-2.0638201997778601E-2</v>
      </c>
      <c r="DS89">
        <v>3.5970140433054599E-3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-3.7629999999999999</v>
      </c>
      <c r="EA89">
        <v>0.35799999999999998</v>
      </c>
      <c r="EB89">
        <v>2</v>
      </c>
      <c r="EC89">
        <v>515.66999999999996</v>
      </c>
      <c r="ED89">
        <v>421.505</v>
      </c>
      <c r="EE89">
        <v>28.4041</v>
      </c>
      <c r="EF89">
        <v>30.181000000000001</v>
      </c>
      <c r="EG89">
        <v>30.0001</v>
      </c>
      <c r="EH89">
        <v>30.342400000000001</v>
      </c>
      <c r="EI89">
        <v>30.374400000000001</v>
      </c>
      <c r="EJ89">
        <v>19.8767</v>
      </c>
      <c r="EK89">
        <v>26.293099999999999</v>
      </c>
      <c r="EL89">
        <v>0</v>
      </c>
      <c r="EM89">
        <v>28.421199999999999</v>
      </c>
      <c r="EN89">
        <v>399.86799999999999</v>
      </c>
      <c r="EO89">
        <v>16.0549</v>
      </c>
      <c r="EP89">
        <v>100.459</v>
      </c>
      <c r="EQ89">
        <v>90.267300000000006</v>
      </c>
    </row>
    <row r="90" spans="1:147" x14ac:dyDescent="0.3">
      <c r="A90">
        <v>74</v>
      </c>
      <c r="B90">
        <v>1685098026.7</v>
      </c>
      <c r="C90">
        <v>4440.5</v>
      </c>
      <c r="D90" t="s">
        <v>474</v>
      </c>
      <c r="E90" t="s">
        <v>475</v>
      </c>
      <c r="F90">
        <v>1685098018.7032299</v>
      </c>
      <c r="G90">
        <f t="shared" si="86"/>
        <v>1.4401150600849267E-3</v>
      </c>
      <c r="H90">
        <f t="shared" si="87"/>
        <v>-1.3135113685552149</v>
      </c>
      <c r="I90">
        <f t="shared" si="88"/>
        <v>400.01490322580599</v>
      </c>
      <c r="J90">
        <f t="shared" si="89"/>
        <v>419.13306971306878</v>
      </c>
      <c r="K90">
        <f t="shared" si="90"/>
        <v>40.253385138813641</v>
      </c>
      <c r="L90">
        <f t="shared" si="91"/>
        <v>38.417283493847798</v>
      </c>
      <c r="M90">
        <f t="shared" si="92"/>
        <v>6.1086327948710016E-2</v>
      </c>
      <c r="N90">
        <f t="shared" si="93"/>
        <v>3.3710009285792157</v>
      </c>
      <c r="O90">
        <f t="shared" si="94"/>
        <v>6.0477965086635277E-2</v>
      </c>
      <c r="P90">
        <f t="shared" si="95"/>
        <v>3.7852882121499398E-2</v>
      </c>
      <c r="Q90">
        <f t="shared" si="96"/>
        <v>0</v>
      </c>
      <c r="R90">
        <f t="shared" si="97"/>
        <v>28.139842781347745</v>
      </c>
      <c r="S90">
        <f t="shared" si="98"/>
        <v>27.976206451612899</v>
      </c>
      <c r="T90">
        <f t="shared" si="99"/>
        <v>3.7895791090263926</v>
      </c>
      <c r="U90">
        <f t="shared" si="100"/>
        <v>40.168914594502311</v>
      </c>
      <c r="V90">
        <f t="shared" si="101"/>
        <v>1.5664308478074471</v>
      </c>
      <c r="W90">
        <f t="shared" si="102"/>
        <v>3.8996095951814329</v>
      </c>
      <c r="X90">
        <f t="shared" si="103"/>
        <v>2.2231482612189453</v>
      </c>
      <c r="Y90">
        <f t="shared" si="104"/>
        <v>-63.509074149745267</v>
      </c>
      <c r="Z90">
        <f t="shared" si="105"/>
        <v>89.373764336406637</v>
      </c>
      <c r="AA90">
        <f t="shared" si="106"/>
        <v>5.791927851032975</v>
      </c>
      <c r="AB90">
        <f t="shared" si="107"/>
        <v>31.656618037694344</v>
      </c>
      <c r="AC90">
        <v>-3.97656778968229E-2</v>
      </c>
      <c r="AD90">
        <v>4.4640457103900001E-2</v>
      </c>
      <c r="AE90">
        <v>3.3604898072677898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50459.399957602727</v>
      </c>
      <c r="AK90" t="s">
        <v>476</v>
      </c>
      <c r="AL90">
        <v>2.3222576923076899</v>
      </c>
      <c r="AM90">
        <v>2.1176499999999998</v>
      </c>
      <c r="AN90">
        <f t="shared" si="111"/>
        <v>-0.20460769230769005</v>
      </c>
      <c r="AO90">
        <f t="shared" si="112"/>
        <v>-9.6620164950624546E-2</v>
      </c>
      <c r="AP90">
        <v>-0.17218257371700199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-1.3135113685552149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-10.349806383698748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0.78651427542566699</v>
      </c>
      <c r="BN90">
        <v>0.5</v>
      </c>
      <c r="BO90" t="s">
        <v>254</v>
      </c>
      <c r="BP90">
        <v>1685098018.7032299</v>
      </c>
      <c r="BQ90">
        <v>400.01490322580599</v>
      </c>
      <c r="BR90">
        <v>399.89890322580601</v>
      </c>
      <c r="BS90">
        <v>16.310254838709699</v>
      </c>
      <c r="BT90">
        <v>16.087419354838701</v>
      </c>
      <c r="BU90">
        <v>500.00874193548401</v>
      </c>
      <c r="BV90">
        <v>95.839670967741895</v>
      </c>
      <c r="BW90">
        <v>0.19995951612903201</v>
      </c>
      <c r="BX90">
        <v>28.467980645161301</v>
      </c>
      <c r="BY90">
        <v>27.976206451612899</v>
      </c>
      <c r="BZ90">
        <v>999.9</v>
      </c>
      <c r="CA90">
        <v>10005.967741935499</v>
      </c>
      <c r="CB90">
        <v>0</v>
      </c>
      <c r="CC90">
        <v>75.421590322580599</v>
      </c>
      <c r="CD90">
        <v>0</v>
      </c>
      <c r="CE90">
        <v>0</v>
      </c>
      <c r="CF90">
        <v>0</v>
      </c>
      <c r="CG90">
        <v>0</v>
      </c>
      <c r="CH90">
        <v>2.3293806451612902</v>
      </c>
      <c r="CI90">
        <v>0</v>
      </c>
      <c r="CJ90">
        <v>-19.805348387096799</v>
      </c>
      <c r="CK90">
        <v>-2.2905129032258098</v>
      </c>
      <c r="CL90">
        <v>36.318096774193499</v>
      </c>
      <c r="CM90">
        <v>40.881</v>
      </c>
      <c r="CN90">
        <v>38.491870967741903</v>
      </c>
      <c r="CO90">
        <v>39.651000000000003</v>
      </c>
      <c r="CP90">
        <v>37.131</v>
      </c>
      <c r="CQ90">
        <v>0</v>
      </c>
      <c r="CR90">
        <v>0</v>
      </c>
      <c r="CS90">
        <v>0</v>
      </c>
      <c r="CT90">
        <v>59.200000047683702</v>
      </c>
      <c r="CU90">
        <v>2.3222576923076899</v>
      </c>
      <c r="CV90">
        <v>-0.74574016559665302</v>
      </c>
      <c r="CW90">
        <v>0.13409572883509599</v>
      </c>
      <c r="CX90">
        <v>-19.8263653846154</v>
      </c>
      <c r="CY90">
        <v>15</v>
      </c>
      <c r="CZ90">
        <v>1685093501.7</v>
      </c>
      <c r="DA90" t="s">
        <v>255</v>
      </c>
      <c r="DB90">
        <v>2</v>
      </c>
      <c r="DC90">
        <v>-3.7629999999999999</v>
      </c>
      <c r="DD90">
        <v>0.35799999999999998</v>
      </c>
      <c r="DE90">
        <v>402</v>
      </c>
      <c r="DF90">
        <v>15</v>
      </c>
      <c r="DG90">
        <v>1.46</v>
      </c>
      <c r="DH90">
        <v>0.33</v>
      </c>
      <c r="DI90">
        <v>0.11090792942307701</v>
      </c>
      <c r="DJ90">
        <v>7.8203907863708802E-2</v>
      </c>
      <c r="DK90">
        <v>8.6370766210402697E-2</v>
      </c>
      <c r="DL90">
        <v>1</v>
      </c>
      <c r="DM90">
        <v>2.33861162790698</v>
      </c>
      <c r="DN90">
        <v>-0.34157191316810298</v>
      </c>
      <c r="DO90">
        <v>0.21651291728939401</v>
      </c>
      <c r="DP90">
        <v>1</v>
      </c>
      <c r="DQ90">
        <v>0.22387573076923101</v>
      </c>
      <c r="DR90">
        <v>-1.2117560178284401E-2</v>
      </c>
      <c r="DS90">
        <v>2.8592858650866E-3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-3.7629999999999999</v>
      </c>
      <c r="EA90">
        <v>0.35799999999999998</v>
      </c>
      <c r="EB90">
        <v>2</v>
      </c>
      <c r="EC90">
        <v>515.33000000000004</v>
      </c>
      <c r="ED90">
        <v>421.524</v>
      </c>
      <c r="EE90">
        <v>28.451599999999999</v>
      </c>
      <c r="EF90">
        <v>30.178899999999999</v>
      </c>
      <c r="EG90">
        <v>30</v>
      </c>
      <c r="EH90">
        <v>30.347100000000001</v>
      </c>
      <c r="EI90">
        <v>30.376999999999999</v>
      </c>
      <c r="EJ90">
        <v>19.876799999999999</v>
      </c>
      <c r="EK90">
        <v>26.293099999999999</v>
      </c>
      <c r="EL90">
        <v>0</v>
      </c>
      <c r="EM90">
        <v>28.4499</v>
      </c>
      <c r="EN90">
        <v>399.95499999999998</v>
      </c>
      <c r="EO90">
        <v>16.0549</v>
      </c>
      <c r="EP90">
        <v>100.46</v>
      </c>
      <c r="EQ90">
        <v>90.268500000000003</v>
      </c>
    </row>
    <row r="91" spans="1:147" x14ac:dyDescent="0.3">
      <c r="A91">
        <v>75</v>
      </c>
      <c r="B91">
        <v>1685098086.7</v>
      </c>
      <c r="C91">
        <v>4500.5</v>
      </c>
      <c r="D91" t="s">
        <v>477</v>
      </c>
      <c r="E91" t="s">
        <v>478</v>
      </c>
      <c r="F91">
        <v>1685098078.7</v>
      </c>
      <c r="G91">
        <f t="shared" si="86"/>
        <v>1.33941417395692E-3</v>
      </c>
      <c r="H91">
        <f t="shared" si="87"/>
        <v>-1.5295486352307135</v>
      </c>
      <c r="I91">
        <f t="shared" si="88"/>
        <v>400.01377419354799</v>
      </c>
      <c r="J91">
        <f t="shared" si="89"/>
        <v>427.75109282713333</v>
      </c>
      <c r="K91">
        <f t="shared" si="90"/>
        <v>41.079588728253505</v>
      </c>
      <c r="L91">
        <f t="shared" si="91"/>
        <v>38.415802098600899</v>
      </c>
      <c r="M91">
        <f t="shared" si="92"/>
        <v>5.6702767402870412E-2</v>
      </c>
      <c r="N91">
        <f t="shared" si="93"/>
        <v>3.3699107076849781</v>
      </c>
      <c r="O91">
        <f t="shared" si="94"/>
        <v>5.6178011620831594E-2</v>
      </c>
      <c r="P91">
        <f t="shared" si="95"/>
        <v>3.5157999600379131E-2</v>
      </c>
      <c r="Q91">
        <f t="shared" si="96"/>
        <v>0</v>
      </c>
      <c r="R91">
        <f t="shared" si="97"/>
        <v>28.168406038909968</v>
      </c>
      <c r="S91">
        <f t="shared" si="98"/>
        <v>27.9814935483871</v>
      </c>
      <c r="T91">
        <f t="shared" si="99"/>
        <v>3.7907474953171754</v>
      </c>
      <c r="U91">
        <f t="shared" si="100"/>
        <v>40.115498277210108</v>
      </c>
      <c r="V91">
        <f t="shared" si="101"/>
        <v>1.5648667881717757</v>
      </c>
      <c r="W91">
        <f t="shared" si="102"/>
        <v>3.900903280218726</v>
      </c>
      <c r="X91">
        <f t="shared" si="103"/>
        <v>2.2258807071453997</v>
      </c>
      <c r="Y91">
        <f t="shared" si="104"/>
        <v>-59.068165071500168</v>
      </c>
      <c r="Z91">
        <f t="shared" si="105"/>
        <v>89.421633692896592</v>
      </c>
      <c r="AA91">
        <f t="shared" si="106"/>
        <v>5.7972222992186122</v>
      </c>
      <c r="AB91">
        <f t="shared" si="107"/>
        <v>36.150690920615034</v>
      </c>
      <c r="AC91">
        <v>-3.9749518020783803E-2</v>
      </c>
      <c r="AD91">
        <v>4.46223162273632E-2</v>
      </c>
      <c r="AE91">
        <v>3.3594038578565599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50438.705426546483</v>
      </c>
      <c r="AK91" t="s">
        <v>479</v>
      </c>
      <c r="AL91">
        <v>2.3525999999999998</v>
      </c>
      <c r="AM91">
        <v>1.6912</v>
      </c>
      <c r="AN91">
        <f t="shared" si="111"/>
        <v>-0.66139999999999977</v>
      </c>
      <c r="AO91">
        <f t="shared" si="112"/>
        <v>-0.3910832544938504</v>
      </c>
      <c r="AP91">
        <v>-0.20050197276132301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-1.5295486352307135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-2.557000302388873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0.78651427542566699</v>
      </c>
      <c r="BN91">
        <v>0.5</v>
      </c>
      <c r="BO91" t="s">
        <v>254</v>
      </c>
      <c r="BP91">
        <v>1685098078.7</v>
      </c>
      <c r="BQ91">
        <v>400.01377419354799</v>
      </c>
      <c r="BR91">
        <v>399.85745161290299</v>
      </c>
      <c r="BS91">
        <v>16.294551612903199</v>
      </c>
      <c r="BT91">
        <v>16.0872903225806</v>
      </c>
      <c r="BU91">
        <v>499.99812903225802</v>
      </c>
      <c r="BV91">
        <v>95.836254838709706</v>
      </c>
      <c r="BW91">
        <v>0.19994335483871001</v>
      </c>
      <c r="BX91">
        <v>28.473690322580602</v>
      </c>
      <c r="BY91">
        <v>27.9814935483871</v>
      </c>
      <c r="BZ91">
        <v>999.9</v>
      </c>
      <c r="CA91">
        <v>10002.2580645161</v>
      </c>
      <c r="CB91">
        <v>0</v>
      </c>
      <c r="CC91">
        <v>75.416758064516102</v>
      </c>
      <c r="CD91">
        <v>0</v>
      </c>
      <c r="CE91">
        <v>0</v>
      </c>
      <c r="CF91">
        <v>0</v>
      </c>
      <c r="CG91">
        <v>0</v>
      </c>
      <c r="CH91">
        <v>2.3235000000000001</v>
      </c>
      <c r="CI91">
        <v>0</v>
      </c>
      <c r="CJ91">
        <v>-20.315174193548401</v>
      </c>
      <c r="CK91">
        <v>-2.3840838709677401</v>
      </c>
      <c r="CL91">
        <v>36.245935483871001</v>
      </c>
      <c r="CM91">
        <v>40.811999999999998</v>
      </c>
      <c r="CN91">
        <v>38.412999999999997</v>
      </c>
      <c r="CO91">
        <v>39.566064516129003</v>
      </c>
      <c r="CP91">
        <v>37.061999999999998</v>
      </c>
      <c r="CQ91">
        <v>0</v>
      </c>
      <c r="CR91">
        <v>0</v>
      </c>
      <c r="CS91">
        <v>0</v>
      </c>
      <c r="CT91">
        <v>59.599999904632597</v>
      </c>
      <c r="CU91">
        <v>2.3525999999999998</v>
      </c>
      <c r="CV91">
        <v>-0.72287862009876103</v>
      </c>
      <c r="CW91">
        <v>0.50355896928175503</v>
      </c>
      <c r="CX91">
        <v>-20.3462961538462</v>
      </c>
      <c r="CY91">
        <v>15</v>
      </c>
      <c r="CZ91">
        <v>1685093501.7</v>
      </c>
      <c r="DA91" t="s">
        <v>255</v>
      </c>
      <c r="DB91">
        <v>2</v>
      </c>
      <c r="DC91">
        <v>-3.7629999999999999</v>
      </c>
      <c r="DD91">
        <v>0.35799999999999998</v>
      </c>
      <c r="DE91">
        <v>402</v>
      </c>
      <c r="DF91">
        <v>15</v>
      </c>
      <c r="DG91">
        <v>1.46</v>
      </c>
      <c r="DH91">
        <v>0.33</v>
      </c>
      <c r="DI91">
        <v>0.13354139019230801</v>
      </c>
      <c r="DJ91">
        <v>0.18579598242978301</v>
      </c>
      <c r="DK91">
        <v>7.2476005176196998E-2</v>
      </c>
      <c r="DL91">
        <v>1</v>
      </c>
      <c r="DM91">
        <v>2.33414418604651</v>
      </c>
      <c r="DN91">
        <v>-0.19264389372410501</v>
      </c>
      <c r="DO91">
        <v>0.18425606209752299</v>
      </c>
      <c r="DP91">
        <v>1</v>
      </c>
      <c r="DQ91">
        <v>0.20829703846153799</v>
      </c>
      <c r="DR91">
        <v>-9.3088670707763901E-3</v>
      </c>
      <c r="DS91">
        <v>2.5554037688000799E-3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-3.7629999999999999</v>
      </c>
      <c r="EA91">
        <v>0.35799999999999998</v>
      </c>
      <c r="EB91">
        <v>2</v>
      </c>
      <c r="EC91">
        <v>515.33000000000004</v>
      </c>
      <c r="ED91">
        <v>421.16800000000001</v>
      </c>
      <c r="EE91">
        <v>28.480699999999999</v>
      </c>
      <c r="EF91">
        <v>30.175799999999999</v>
      </c>
      <c r="EG91">
        <v>30</v>
      </c>
      <c r="EH91">
        <v>30.347100000000001</v>
      </c>
      <c r="EI91">
        <v>30.3796</v>
      </c>
      <c r="EJ91">
        <v>19.876300000000001</v>
      </c>
      <c r="EK91">
        <v>26.293099999999999</v>
      </c>
      <c r="EL91">
        <v>0</v>
      </c>
      <c r="EM91">
        <v>28.486000000000001</v>
      </c>
      <c r="EN91">
        <v>399.85199999999998</v>
      </c>
      <c r="EO91">
        <v>16.0549</v>
      </c>
      <c r="EP91">
        <v>100.461</v>
      </c>
      <c r="EQ91">
        <v>90.268500000000003</v>
      </c>
    </row>
    <row r="92" spans="1:147" x14ac:dyDescent="0.3">
      <c r="A92">
        <v>76</v>
      </c>
      <c r="B92">
        <v>1685098146.7</v>
      </c>
      <c r="C92">
        <v>4560.5</v>
      </c>
      <c r="D92" t="s">
        <v>480</v>
      </c>
      <c r="E92" t="s">
        <v>481</v>
      </c>
      <c r="F92">
        <v>1685098138.7032299</v>
      </c>
      <c r="G92">
        <f t="shared" si="86"/>
        <v>1.2286889872444693E-3</v>
      </c>
      <c r="H92">
        <f t="shared" si="87"/>
        <v>-2.7480574305277314</v>
      </c>
      <c r="I92">
        <f t="shared" si="88"/>
        <v>399.96970967741902</v>
      </c>
      <c r="J92">
        <f t="shared" si="89"/>
        <v>468.72639271932303</v>
      </c>
      <c r="K92">
        <f t="shared" si="90"/>
        <v>45.015729286647577</v>
      </c>
      <c r="L92">
        <f t="shared" si="91"/>
        <v>38.412447972562127</v>
      </c>
      <c r="M92">
        <f t="shared" si="92"/>
        <v>5.1907304497738421E-2</v>
      </c>
      <c r="N92">
        <f t="shared" si="93"/>
        <v>3.3669411893103183</v>
      </c>
      <c r="O92">
        <f t="shared" si="94"/>
        <v>5.1466798379684278E-2</v>
      </c>
      <c r="P92">
        <f t="shared" si="95"/>
        <v>3.2206014970786685E-2</v>
      </c>
      <c r="Q92">
        <f t="shared" si="96"/>
        <v>0</v>
      </c>
      <c r="R92">
        <f t="shared" si="97"/>
        <v>28.195421050199347</v>
      </c>
      <c r="S92">
        <f t="shared" si="98"/>
        <v>27.984532258064501</v>
      </c>
      <c r="T92">
        <f t="shared" si="99"/>
        <v>3.7914191566819313</v>
      </c>
      <c r="U92">
        <f t="shared" si="100"/>
        <v>40.051746537193026</v>
      </c>
      <c r="V92">
        <f t="shared" si="101"/>
        <v>1.5625623049095874</v>
      </c>
      <c r="W92">
        <f t="shared" si="102"/>
        <v>3.901358717174928</v>
      </c>
      <c r="X92">
        <f t="shared" si="103"/>
        <v>2.2288568517723437</v>
      </c>
      <c r="Y92">
        <f t="shared" si="104"/>
        <v>-54.185184337481097</v>
      </c>
      <c r="Z92">
        <f t="shared" si="105"/>
        <v>89.156048168587162</v>
      </c>
      <c r="AA92">
        <f t="shared" si="106"/>
        <v>5.7852475053219115</v>
      </c>
      <c r="AB92">
        <f t="shared" si="107"/>
        <v>40.756111336427978</v>
      </c>
      <c r="AC92">
        <v>-3.9705513005245899E-2</v>
      </c>
      <c r="AD92">
        <v>4.4572916742370801E-2</v>
      </c>
      <c r="AE92">
        <v>3.35644597117237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50384.852184271462</v>
      </c>
      <c r="AK92" t="s">
        <v>482</v>
      </c>
      <c r="AL92">
        <v>2.3714692307692302</v>
      </c>
      <c r="AM92">
        <v>1.7240599999999999</v>
      </c>
      <c r="AN92">
        <f t="shared" si="111"/>
        <v>-0.64740923076923029</v>
      </c>
      <c r="AO92">
        <f t="shared" si="112"/>
        <v>-0.37551432709373822</v>
      </c>
      <c r="AP92">
        <v>-0.36023106646693798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-2.7480574305277314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-2.663014239002321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0.78651427542566699</v>
      </c>
      <c r="BN92">
        <v>0.5</v>
      </c>
      <c r="BO92" t="s">
        <v>254</v>
      </c>
      <c r="BP92">
        <v>1685098138.7032299</v>
      </c>
      <c r="BQ92">
        <v>399.96970967741902</v>
      </c>
      <c r="BR92">
        <v>399.61474193548401</v>
      </c>
      <c r="BS92">
        <v>16.270183870967699</v>
      </c>
      <c r="BT92">
        <v>16.0800548387097</v>
      </c>
      <c r="BU92">
        <v>500.00687096774197</v>
      </c>
      <c r="BV92">
        <v>95.838338709677402</v>
      </c>
      <c r="BW92">
        <v>0.200053806451613</v>
      </c>
      <c r="BX92">
        <v>28.4757</v>
      </c>
      <c r="BY92">
        <v>27.984532258064501</v>
      </c>
      <c r="BZ92">
        <v>999.9</v>
      </c>
      <c r="CA92">
        <v>9990.9677419354794</v>
      </c>
      <c r="CB92">
        <v>0</v>
      </c>
      <c r="CC92">
        <v>49.8021064516129</v>
      </c>
      <c r="CD92">
        <v>0</v>
      </c>
      <c r="CE92">
        <v>0</v>
      </c>
      <c r="CF92">
        <v>0</v>
      </c>
      <c r="CG92">
        <v>0</v>
      </c>
      <c r="CH92">
        <v>2.3631322580645202</v>
      </c>
      <c r="CI92">
        <v>0</v>
      </c>
      <c r="CJ92">
        <v>-20.783025806451601</v>
      </c>
      <c r="CK92">
        <v>-2.4582741935483901</v>
      </c>
      <c r="CL92">
        <v>36.158999999999999</v>
      </c>
      <c r="CM92">
        <v>40.745935483871001</v>
      </c>
      <c r="CN92">
        <v>38.316064516129003</v>
      </c>
      <c r="CO92">
        <v>39.5</v>
      </c>
      <c r="CP92">
        <v>36.995935483871001</v>
      </c>
      <c r="CQ92">
        <v>0</v>
      </c>
      <c r="CR92">
        <v>0</v>
      </c>
      <c r="CS92">
        <v>0</v>
      </c>
      <c r="CT92">
        <v>59.400000095367403</v>
      </c>
      <c r="CU92">
        <v>2.3714692307692302</v>
      </c>
      <c r="CV92">
        <v>0.27900171665442802</v>
      </c>
      <c r="CW92">
        <v>-1.04712820810773</v>
      </c>
      <c r="CX92">
        <v>-20.8020961538462</v>
      </c>
      <c r="CY92">
        <v>15</v>
      </c>
      <c r="CZ92">
        <v>1685093501.7</v>
      </c>
      <c r="DA92" t="s">
        <v>255</v>
      </c>
      <c r="DB92">
        <v>2</v>
      </c>
      <c r="DC92">
        <v>-3.7629999999999999</v>
      </c>
      <c r="DD92">
        <v>0.35799999999999998</v>
      </c>
      <c r="DE92">
        <v>402</v>
      </c>
      <c r="DF92">
        <v>15</v>
      </c>
      <c r="DG92">
        <v>1.46</v>
      </c>
      <c r="DH92">
        <v>0.33</v>
      </c>
      <c r="DI92">
        <v>0.142584513461538</v>
      </c>
      <c r="DJ92">
        <v>0.231334622859176</v>
      </c>
      <c r="DK92">
        <v>0.80941619304798695</v>
      </c>
      <c r="DL92">
        <v>1</v>
      </c>
      <c r="DM92">
        <v>2.3658860465116298</v>
      </c>
      <c r="DN92">
        <v>0.25427909605605697</v>
      </c>
      <c r="DO92">
        <v>0.18290404979990799</v>
      </c>
      <c r="DP92">
        <v>1</v>
      </c>
      <c r="DQ92">
        <v>0.19328832692307699</v>
      </c>
      <c r="DR92">
        <v>-2.22422651591908E-2</v>
      </c>
      <c r="DS92">
        <v>7.7161285099188702E-3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-3.7629999999999999</v>
      </c>
      <c r="EA92">
        <v>0.35799999999999998</v>
      </c>
      <c r="EB92">
        <v>2</v>
      </c>
      <c r="EC92">
        <v>515.30999999999995</v>
      </c>
      <c r="ED92">
        <v>421.399</v>
      </c>
      <c r="EE92">
        <v>28.486699999999999</v>
      </c>
      <c r="EF92">
        <v>30.170500000000001</v>
      </c>
      <c r="EG92">
        <v>30</v>
      </c>
      <c r="EH92">
        <v>30.3445</v>
      </c>
      <c r="EI92">
        <v>30.376999999999999</v>
      </c>
      <c r="EJ92">
        <v>19.8749</v>
      </c>
      <c r="EK92">
        <v>26.293099999999999</v>
      </c>
      <c r="EL92">
        <v>0</v>
      </c>
      <c r="EM92">
        <v>28.482900000000001</v>
      </c>
      <c r="EN92">
        <v>399.94799999999998</v>
      </c>
      <c r="EO92">
        <v>16.040800000000001</v>
      </c>
      <c r="EP92">
        <v>100.464</v>
      </c>
      <c r="EQ92">
        <v>90.272000000000006</v>
      </c>
    </row>
    <row r="93" spans="1:147" x14ac:dyDescent="0.3">
      <c r="A93">
        <v>77</v>
      </c>
      <c r="B93">
        <v>1685098206.7</v>
      </c>
      <c r="C93">
        <v>4620.5</v>
      </c>
      <c r="D93" t="s">
        <v>483</v>
      </c>
      <c r="E93" t="s">
        <v>484</v>
      </c>
      <c r="F93">
        <v>1685098198.70645</v>
      </c>
      <c r="G93">
        <f t="shared" si="86"/>
        <v>1.1466980051745689E-3</v>
      </c>
      <c r="H93">
        <f t="shared" si="87"/>
        <v>-1.4781010370984249</v>
      </c>
      <c r="I93">
        <f t="shared" si="88"/>
        <v>400.02180645161297</v>
      </c>
      <c r="J93">
        <f t="shared" si="89"/>
        <v>433.29001340583147</v>
      </c>
      <c r="K93">
        <f t="shared" si="90"/>
        <v>41.610897527887616</v>
      </c>
      <c r="L93">
        <f t="shared" si="91"/>
        <v>38.415993635164035</v>
      </c>
      <c r="M93">
        <f t="shared" si="92"/>
        <v>4.8438018446469146E-2</v>
      </c>
      <c r="N93">
        <f t="shared" si="93"/>
        <v>3.3722486165495185</v>
      </c>
      <c r="O93">
        <f t="shared" si="94"/>
        <v>4.8054792060549044E-2</v>
      </c>
      <c r="P93">
        <f t="shared" si="95"/>
        <v>3.006842351664879E-2</v>
      </c>
      <c r="Q93">
        <f t="shared" si="96"/>
        <v>0</v>
      </c>
      <c r="R93">
        <f t="shared" si="97"/>
        <v>28.19542710003936</v>
      </c>
      <c r="S93">
        <f t="shared" si="98"/>
        <v>27.971187096774202</v>
      </c>
      <c r="T93">
        <f t="shared" si="99"/>
        <v>3.7884701812989707</v>
      </c>
      <c r="U93">
        <f t="shared" si="100"/>
        <v>40.047904565393829</v>
      </c>
      <c r="V93">
        <f t="shared" si="101"/>
        <v>1.560681456129809</v>
      </c>
      <c r="W93">
        <f t="shared" si="102"/>
        <v>3.8970364943348974</v>
      </c>
      <c r="X93">
        <f t="shared" si="103"/>
        <v>2.2277887251691615</v>
      </c>
      <c r="Y93">
        <f t="shared" si="104"/>
        <v>-50.56938202819849</v>
      </c>
      <c r="Z93">
        <f t="shared" si="105"/>
        <v>88.25385023013142</v>
      </c>
      <c r="AA93">
        <f t="shared" si="106"/>
        <v>5.7167685221677855</v>
      </c>
      <c r="AB93">
        <f t="shared" si="107"/>
        <v>43.401236724100713</v>
      </c>
      <c r="AC93">
        <v>-3.9784174473920401E-2</v>
      </c>
      <c r="AD93">
        <v>4.4661221132081097E-2</v>
      </c>
      <c r="AE93">
        <v>3.3617326061031401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50483.703760668468</v>
      </c>
      <c r="AK93" t="s">
        <v>485</v>
      </c>
      <c r="AL93">
        <v>2.3048076923076901</v>
      </c>
      <c r="AM93">
        <v>2.2547999999999999</v>
      </c>
      <c r="AN93">
        <f t="shared" si="111"/>
        <v>-5.0007692307690199E-2</v>
      </c>
      <c r="AO93">
        <f t="shared" si="112"/>
        <v>-2.2178327260817012E-2</v>
      </c>
      <c r="AP93">
        <v>-0.19375792769966199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-1.4781010370984249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-45.089063221044817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0.78651427542566699</v>
      </c>
      <c r="BN93">
        <v>0.5</v>
      </c>
      <c r="BO93" t="s">
        <v>254</v>
      </c>
      <c r="BP93">
        <v>1685098198.70645</v>
      </c>
      <c r="BQ93">
        <v>400.02180645161297</v>
      </c>
      <c r="BR93">
        <v>399.86145161290301</v>
      </c>
      <c r="BS93">
        <v>16.251216129032301</v>
      </c>
      <c r="BT93">
        <v>16.073767741935502</v>
      </c>
      <c r="BU93">
        <v>499.99748387096798</v>
      </c>
      <c r="BV93">
        <v>95.834816129032305</v>
      </c>
      <c r="BW93">
        <v>0.19993251612903201</v>
      </c>
      <c r="BX93">
        <v>28.456619354838701</v>
      </c>
      <c r="BY93">
        <v>27.971187096774202</v>
      </c>
      <c r="BZ93">
        <v>999.9</v>
      </c>
      <c r="CA93">
        <v>10011.129032258101</v>
      </c>
      <c r="CB93">
        <v>0</v>
      </c>
      <c r="CC93">
        <v>50.265767741935498</v>
      </c>
      <c r="CD93">
        <v>0</v>
      </c>
      <c r="CE93">
        <v>0</v>
      </c>
      <c r="CF93">
        <v>0</v>
      </c>
      <c r="CG93">
        <v>0</v>
      </c>
      <c r="CH93">
        <v>2.3170999999999999</v>
      </c>
      <c r="CI93">
        <v>0</v>
      </c>
      <c r="CJ93">
        <v>-21.113651612903201</v>
      </c>
      <c r="CK93">
        <v>-2.4888838709677401</v>
      </c>
      <c r="CL93">
        <v>36.0741935483871</v>
      </c>
      <c r="CM93">
        <v>40.661000000000001</v>
      </c>
      <c r="CN93">
        <v>38.25</v>
      </c>
      <c r="CO93">
        <v>39.405000000000001</v>
      </c>
      <c r="CP93">
        <v>36.911000000000001</v>
      </c>
      <c r="CQ93">
        <v>0</v>
      </c>
      <c r="CR93">
        <v>0</v>
      </c>
      <c r="CS93">
        <v>0</v>
      </c>
      <c r="CT93">
        <v>59.400000095367403</v>
      </c>
      <c r="CU93">
        <v>2.3048076923076901</v>
      </c>
      <c r="CV93">
        <v>-0.51645812391953805</v>
      </c>
      <c r="CW93">
        <v>-0.79457436548336002</v>
      </c>
      <c r="CX93">
        <v>-21.125611538461499</v>
      </c>
      <c r="CY93">
        <v>15</v>
      </c>
      <c r="CZ93">
        <v>1685093501.7</v>
      </c>
      <c r="DA93" t="s">
        <v>255</v>
      </c>
      <c r="DB93">
        <v>2</v>
      </c>
      <c r="DC93">
        <v>-3.7629999999999999</v>
      </c>
      <c r="DD93">
        <v>0.35799999999999998</v>
      </c>
      <c r="DE93">
        <v>402</v>
      </c>
      <c r="DF93">
        <v>15</v>
      </c>
      <c r="DG93">
        <v>1.46</v>
      </c>
      <c r="DH93">
        <v>0.33</v>
      </c>
      <c r="DI93">
        <v>0.12472473442307699</v>
      </c>
      <c r="DJ93">
        <v>0.35366469172257198</v>
      </c>
      <c r="DK93">
        <v>0.11926268346944199</v>
      </c>
      <c r="DL93">
        <v>1</v>
      </c>
      <c r="DM93">
        <v>2.3528093023255798</v>
      </c>
      <c r="DN93">
        <v>-0.15576914721573301</v>
      </c>
      <c r="DO93">
        <v>0.15565728128100001</v>
      </c>
      <c r="DP93">
        <v>1</v>
      </c>
      <c r="DQ93">
        <v>0.178256019230769</v>
      </c>
      <c r="DR93">
        <v>-9.8389707937422098E-3</v>
      </c>
      <c r="DS93">
        <v>2.6264466599043102E-3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-3.7629999999999999</v>
      </c>
      <c r="EA93">
        <v>0.35799999999999998</v>
      </c>
      <c r="EB93">
        <v>2</v>
      </c>
      <c r="EC93">
        <v>515.649</v>
      </c>
      <c r="ED93">
        <v>420.98700000000002</v>
      </c>
      <c r="EE93">
        <v>28.5396</v>
      </c>
      <c r="EF93">
        <v>30.162700000000001</v>
      </c>
      <c r="EG93">
        <v>30.0001</v>
      </c>
      <c r="EH93">
        <v>30.339200000000002</v>
      </c>
      <c r="EI93">
        <v>30.3718</v>
      </c>
      <c r="EJ93">
        <v>19.871400000000001</v>
      </c>
      <c r="EK93">
        <v>26.293099999999999</v>
      </c>
      <c r="EL93">
        <v>0</v>
      </c>
      <c r="EM93">
        <v>28.533000000000001</v>
      </c>
      <c r="EN93">
        <v>399.93400000000003</v>
      </c>
      <c r="EO93">
        <v>16.109500000000001</v>
      </c>
      <c r="EP93">
        <v>100.46299999999999</v>
      </c>
      <c r="EQ93">
        <v>90.273499999999999</v>
      </c>
    </row>
    <row r="94" spans="1:147" x14ac:dyDescent="0.3">
      <c r="A94">
        <v>78</v>
      </c>
      <c r="B94">
        <v>1685098266.7</v>
      </c>
      <c r="C94">
        <v>4680.5</v>
      </c>
      <c r="D94" t="s">
        <v>486</v>
      </c>
      <c r="E94" t="s">
        <v>487</v>
      </c>
      <c r="F94">
        <v>1685098258.7</v>
      </c>
      <c r="G94">
        <f t="shared" si="86"/>
        <v>1.0553014786379316E-3</v>
      </c>
      <c r="H94">
        <f t="shared" si="87"/>
        <v>-1.3426950619325722</v>
      </c>
      <c r="I94">
        <f t="shared" si="88"/>
        <v>400.00483870967702</v>
      </c>
      <c r="J94">
        <f t="shared" si="89"/>
        <v>432.66189152616727</v>
      </c>
      <c r="K94">
        <f t="shared" si="90"/>
        <v>41.549054329183022</v>
      </c>
      <c r="L94">
        <f t="shared" si="91"/>
        <v>38.41295732531438</v>
      </c>
      <c r="M94">
        <f t="shared" si="92"/>
        <v>4.4536394690956466E-2</v>
      </c>
      <c r="N94">
        <f t="shared" si="93"/>
        <v>3.3680842539677922</v>
      </c>
      <c r="O94">
        <f t="shared" si="94"/>
        <v>4.421179808925247E-2</v>
      </c>
      <c r="P94">
        <f t="shared" si="95"/>
        <v>2.7661340145831586E-2</v>
      </c>
      <c r="Q94">
        <f t="shared" si="96"/>
        <v>0</v>
      </c>
      <c r="R94">
        <f t="shared" si="97"/>
        <v>28.222509023726602</v>
      </c>
      <c r="S94">
        <f t="shared" si="98"/>
        <v>27.979183870967699</v>
      </c>
      <c r="T94">
        <f t="shared" si="99"/>
        <v>3.7902370450808536</v>
      </c>
      <c r="U94">
        <f t="shared" si="100"/>
        <v>40.064498360363018</v>
      </c>
      <c r="V94">
        <f t="shared" si="101"/>
        <v>1.5619216515643868</v>
      </c>
      <c r="W94">
        <f t="shared" si="102"/>
        <v>3.8985179285550262</v>
      </c>
      <c r="X94">
        <f t="shared" si="103"/>
        <v>2.2283153935164668</v>
      </c>
      <c r="Y94">
        <f t="shared" si="104"/>
        <v>-46.538795207932786</v>
      </c>
      <c r="Z94">
        <f t="shared" si="105"/>
        <v>87.880696420045538</v>
      </c>
      <c r="AA94">
        <f t="shared" si="106"/>
        <v>5.7000480323247862</v>
      </c>
      <c r="AB94">
        <f t="shared" si="107"/>
        <v>47.041949244437539</v>
      </c>
      <c r="AC94">
        <v>-3.9722450090187399E-2</v>
      </c>
      <c r="AD94">
        <v>4.4591930103987799E-2</v>
      </c>
      <c r="AE94">
        <v>3.35758455890995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50407.414412931801</v>
      </c>
      <c r="AK94" t="s">
        <v>488</v>
      </c>
      <c r="AL94">
        <v>2.3309653846153799</v>
      </c>
      <c r="AM94">
        <v>2.13815</v>
      </c>
      <c r="AN94">
        <f t="shared" si="111"/>
        <v>-0.19281538461537995</v>
      </c>
      <c r="AO94">
        <f t="shared" si="112"/>
        <v>-9.0178605156504429E-2</v>
      </c>
      <c r="AP94">
        <v>-0.17600813895967801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-1.3426950619325722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-11.089104763424828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0.78651427542566699</v>
      </c>
      <c r="BN94">
        <v>0.5</v>
      </c>
      <c r="BO94" t="s">
        <v>254</v>
      </c>
      <c r="BP94">
        <v>1685098258.7</v>
      </c>
      <c r="BQ94">
        <v>400.00483870967702</v>
      </c>
      <c r="BR94">
        <v>399.86003225806502</v>
      </c>
      <c r="BS94">
        <v>16.264725806451601</v>
      </c>
      <c r="BT94">
        <v>16.101425806451601</v>
      </c>
      <c r="BU94">
        <v>500.00599999999997</v>
      </c>
      <c r="BV94">
        <v>95.831261290322601</v>
      </c>
      <c r="BW94">
        <v>0.19997035483871001</v>
      </c>
      <c r="BX94">
        <v>28.463161290322599</v>
      </c>
      <c r="BY94">
        <v>27.979183870967699</v>
      </c>
      <c r="BZ94">
        <v>999.9</v>
      </c>
      <c r="CA94">
        <v>9995.9677419354794</v>
      </c>
      <c r="CB94">
        <v>0</v>
      </c>
      <c r="CC94">
        <v>50.434241935483897</v>
      </c>
      <c r="CD94">
        <v>0</v>
      </c>
      <c r="CE94">
        <v>0</v>
      </c>
      <c r="CF94">
        <v>0</v>
      </c>
      <c r="CG94">
        <v>0</v>
      </c>
      <c r="CH94">
        <v>2.3414225806451601</v>
      </c>
      <c r="CI94">
        <v>0</v>
      </c>
      <c r="CJ94">
        <v>-21.655125806451601</v>
      </c>
      <c r="CK94">
        <v>-2.55757096774194</v>
      </c>
      <c r="CL94">
        <v>36</v>
      </c>
      <c r="CM94">
        <v>40.561999999999998</v>
      </c>
      <c r="CN94">
        <v>38.173000000000002</v>
      </c>
      <c r="CO94">
        <v>39.348580645161299</v>
      </c>
      <c r="CP94">
        <v>36.828258064516099</v>
      </c>
      <c r="CQ94">
        <v>0</v>
      </c>
      <c r="CR94">
        <v>0</v>
      </c>
      <c r="CS94">
        <v>0</v>
      </c>
      <c r="CT94">
        <v>59.200000047683702</v>
      </c>
      <c r="CU94">
        <v>2.3309653846153799</v>
      </c>
      <c r="CV94">
        <v>1.05879998967388</v>
      </c>
      <c r="CW94">
        <v>-1.3591692217092399</v>
      </c>
      <c r="CX94">
        <v>-21.641088461538502</v>
      </c>
      <c r="CY94">
        <v>15</v>
      </c>
      <c r="CZ94">
        <v>1685093501.7</v>
      </c>
      <c r="DA94" t="s">
        <v>255</v>
      </c>
      <c r="DB94">
        <v>2</v>
      </c>
      <c r="DC94">
        <v>-3.7629999999999999</v>
      </c>
      <c r="DD94">
        <v>0.35799999999999998</v>
      </c>
      <c r="DE94">
        <v>402</v>
      </c>
      <c r="DF94">
        <v>15</v>
      </c>
      <c r="DG94">
        <v>1.46</v>
      </c>
      <c r="DH94">
        <v>0.33</v>
      </c>
      <c r="DI94">
        <v>0.12675298884615399</v>
      </c>
      <c r="DJ94">
        <v>0.15806448192608699</v>
      </c>
      <c r="DK94">
        <v>8.6729329342439501E-2</v>
      </c>
      <c r="DL94">
        <v>1</v>
      </c>
      <c r="DM94">
        <v>2.3305279069767399</v>
      </c>
      <c r="DN94">
        <v>2.9394854121958101E-2</v>
      </c>
      <c r="DO94">
        <v>0.20480469690015299</v>
      </c>
      <c r="DP94">
        <v>1</v>
      </c>
      <c r="DQ94">
        <v>0.163809519230769</v>
      </c>
      <c r="DR94">
        <v>-5.8265875522908002E-3</v>
      </c>
      <c r="DS94">
        <v>2.8498129121480201E-3</v>
      </c>
      <c r="DT94">
        <v>1</v>
      </c>
      <c r="DU94">
        <v>3</v>
      </c>
      <c r="DV94">
        <v>3</v>
      </c>
      <c r="DW94" t="s">
        <v>256</v>
      </c>
      <c r="DX94">
        <v>100</v>
      </c>
      <c r="DY94">
        <v>100</v>
      </c>
      <c r="DZ94">
        <v>-3.7629999999999999</v>
      </c>
      <c r="EA94">
        <v>0.35799999999999998</v>
      </c>
      <c r="EB94">
        <v>2</v>
      </c>
      <c r="EC94">
        <v>515.82000000000005</v>
      </c>
      <c r="ED94">
        <v>421.55399999999997</v>
      </c>
      <c r="EE94">
        <v>28.615300000000001</v>
      </c>
      <c r="EF94">
        <v>30.1465</v>
      </c>
      <c r="EG94">
        <v>30</v>
      </c>
      <c r="EH94">
        <v>30.328800000000001</v>
      </c>
      <c r="EI94">
        <v>30.364000000000001</v>
      </c>
      <c r="EJ94">
        <v>19.872</v>
      </c>
      <c r="EK94">
        <v>25.9909</v>
      </c>
      <c r="EL94">
        <v>0</v>
      </c>
      <c r="EM94">
        <v>28.612400000000001</v>
      </c>
      <c r="EN94">
        <v>399.89299999999997</v>
      </c>
      <c r="EO94">
        <v>16.132400000000001</v>
      </c>
      <c r="EP94">
        <v>100.46899999999999</v>
      </c>
      <c r="EQ94">
        <v>90.2774</v>
      </c>
    </row>
    <row r="95" spans="1:147" x14ac:dyDescent="0.3">
      <c r="A95">
        <v>79</v>
      </c>
      <c r="B95">
        <v>1685098326.7</v>
      </c>
      <c r="C95">
        <v>4740.5</v>
      </c>
      <c r="D95" t="s">
        <v>489</v>
      </c>
      <c r="E95" t="s">
        <v>490</v>
      </c>
      <c r="F95">
        <v>1685098318.7032299</v>
      </c>
      <c r="G95">
        <f t="shared" si="86"/>
        <v>8.5304762137945452E-4</v>
      </c>
      <c r="H95">
        <f t="shared" si="87"/>
        <v>-1.3413941298479686</v>
      </c>
      <c r="I95">
        <f t="shared" si="88"/>
        <v>400.03312903225799</v>
      </c>
      <c r="J95">
        <f t="shared" si="89"/>
        <v>443.97712760183606</v>
      </c>
      <c r="K95">
        <f t="shared" si="90"/>
        <v>42.636365697032616</v>
      </c>
      <c r="L95">
        <f t="shared" si="91"/>
        <v>38.416300570428419</v>
      </c>
      <c r="M95">
        <f t="shared" si="92"/>
        <v>3.5914148412585375E-2</v>
      </c>
      <c r="N95">
        <f t="shared" si="93"/>
        <v>3.3664822167999402</v>
      </c>
      <c r="O95">
        <f t="shared" si="94"/>
        <v>3.5702647535551309E-2</v>
      </c>
      <c r="P95">
        <f t="shared" si="95"/>
        <v>2.2333053223941114E-2</v>
      </c>
      <c r="Q95">
        <f t="shared" si="96"/>
        <v>0</v>
      </c>
      <c r="R95">
        <f t="shared" si="97"/>
        <v>28.277674439187212</v>
      </c>
      <c r="S95">
        <f t="shared" si="98"/>
        <v>27.9839387096774</v>
      </c>
      <c r="T95">
        <f t="shared" si="99"/>
        <v>3.7912879535216404</v>
      </c>
      <c r="U95">
        <f t="shared" si="100"/>
        <v>40.012006137834405</v>
      </c>
      <c r="V95">
        <f t="shared" si="101"/>
        <v>1.5607027245102039</v>
      </c>
      <c r="W95">
        <f t="shared" si="102"/>
        <v>3.9005860369356493</v>
      </c>
      <c r="X95">
        <f t="shared" si="103"/>
        <v>2.2305852290114365</v>
      </c>
      <c r="Y95">
        <f t="shared" si="104"/>
        <v>-37.619400102833943</v>
      </c>
      <c r="Z95">
        <f t="shared" si="105"/>
        <v>88.63278472295282</v>
      </c>
      <c r="AA95">
        <f t="shared" si="106"/>
        <v>5.7519628604413899</v>
      </c>
      <c r="AB95">
        <f t="shared" si="107"/>
        <v>56.765347480560266</v>
      </c>
      <c r="AC95">
        <v>-3.9698712953817397E-2</v>
      </c>
      <c r="AD95">
        <v>4.4565283088925101E-2</v>
      </c>
      <c r="AE95">
        <v>3.3559887960955899</v>
      </c>
      <c r="AF95">
        <v>0</v>
      </c>
      <c r="AG95">
        <v>0</v>
      </c>
      <c r="AH95">
        <f t="shared" si="108"/>
        <v>1</v>
      </c>
      <c r="AI95">
        <f t="shared" si="109"/>
        <v>0</v>
      </c>
      <c r="AJ95">
        <f t="shared" si="110"/>
        <v>50377.024305091574</v>
      </c>
      <c r="AK95" t="s">
        <v>491</v>
      </c>
      <c r="AL95">
        <v>2.2718269230769201</v>
      </c>
      <c r="AM95">
        <v>1.4632000000000001</v>
      </c>
      <c r="AN95">
        <f t="shared" si="111"/>
        <v>-0.80862692307692008</v>
      </c>
      <c r="AO95">
        <f t="shared" si="112"/>
        <v>-0.55264278504436859</v>
      </c>
      <c r="AP95">
        <v>-0.17583760534965001</v>
      </c>
      <c r="AQ95" t="s">
        <v>253</v>
      </c>
      <c r="AR95">
        <v>0</v>
      </c>
      <c r="AS95">
        <v>0</v>
      </c>
      <c r="AT95" t="e">
        <f t="shared" si="113"/>
        <v>#DIV/0!</v>
      </c>
      <c r="AU95">
        <v>0.5</v>
      </c>
      <c r="AV95">
        <f t="shared" si="114"/>
        <v>0</v>
      </c>
      <c r="AW95">
        <f t="shared" si="115"/>
        <v>-1.3413941298479686</v>
      </c>
      <c r="AX95" t="e">
        <f t="shared" si="116"/>
        <v>#DIV/0!</v>
      </c>
      <c r="AY95" t="e">
        <f t="shared" si="117"/>
        <v>#DIV/0!</v>
      </c>
      <c r="AZ95" t="e">
        <f t="shared" si="118"/>
        <v>#DIV/0!</v>
      </c>
      <c r="BA95" t="e">
        <f t="shared" si="119"/>
        <v>#DIV/0!</v>
      </c>
      <c r="BB95" t="s">
        <v>253</v>
      </c>
      <c r="BC95">
        <v>0</v>
      </c>
      <c r="BD95">
        <f t="shared" si="120"/>
        <v>0</v>
      </c>
      <c r="BE95" t="e">
        <f t="shared" si="121"/>
        <v>#DIV/0!</v>
      </c>
      <c r="BF95">
        <f t="shared" si="122"/>
        <v>1</v>
      </c>
      <c r="BG95">
        <f t="shared" si="123"/>
        <v>0</v>
      </c>
      <c r="BH95">
        <f t="shared" si="124"/>
        <v>-1.8094871172880973</v>
      </c>
      <c r="BI95">
        <f t="shared" si="125"/>
        <v>0</v>
      </c>
      <c r="BJ95">
        <f t="shared" si="126"/>
        <v>0</v>
      </c>
      <c r="BK95">
        <f t="shared" si="127"/>
        <v>0</v>
      </c>
      <c r="BL95">
        <f t="shared" si="128"/>
        <v>0</v>
      </c>
      <c r="BM95">
        <v>0.78651427542566699</v>
      </c>
      <c r="BN95">
        <v>0.5</v>
      </c>
      <c r="BO95" t="s">
        <v>254</v>
      </c>
      <c r="BP95">
        <v>1685098318.7032299</v>
      </c>
      <c r="BQ95">
        <v>400.03312903225799</v>
      </c>
      <c r="BR95">
        <v>399.87580645161302</v>
      </c>
      <c r="BS95">
        <v>16.251767741935499</v>
      </c>
      <c r="BT95">
        <v>16.119764516128999</v>
      </c>
      <c r="BU95">
        <v>500.01070967741902</v>
      </c>
      <c r="BV95">
        <v>95.832754838709704</v>
      </c>
      <c r="BW95">
        <v>0.20004290322580601</v>
      </c>
      <c r="BX95">
        <v>28.472290322580601</v>
      </c>
      <c r="BY95">
        <v>27.9839387096774</v>
      </c>
      <c r="BZ95">
        <v>999.9</v>
      </c>
      <c r="CA95">
        <v>9989.8387096774204</v>
      </c>
      <c r="CB95">
        <v>0</v>
      </c>
      <c r="CC95">
        <v>50.334119354838698</v>
      </c>
      <c r="CD95">
        <v>0</v>
      </c>
      <c r="CE95">
        <v>0</v>
      </c>
      <c r="CF95">
        <v>0</v>
      </c>
      <c r="CG95">
        <v>0</v>
      </c>
      <c r="CH95">
        <v>2.2855806451612901</v>
      </c>
      <c r="CI95">
        <v>0</v>
      </c>
      <c r="CJ95">
        <v>-21.662580645161299</v>
      </c>
      <c r="CK95">
        <v>-2.6047129032258098</v>
      </c>
      <c r="CL95">
        <v>35.923000000000002</v>
      </c>
      <c r="CM95">
        <v>40.5</v>
      </c>
      <c r="CN95">
        <v>38.066064516129003</v>
      </c>
      <c r="CO95">
        <v>39.25</v>
      </c>
      <c r="CP95">
        <v>36.758000000000003</v>
      </c>
      <c r="CQ95">
        <v>0</v>
      </c>
      <c r="CR95">
        <v>0</v>
      </c>
      <c r="CS95">
        <v>0</v>
      </c>
      <c r="CT95">
        <v>59.5</v>
      </c>
      <c r="CU95">
        <v>2.2718269230769201</v>
      </c>
      <c r="CV95">
        <v>-0.35792479050009901</v>
      </c>
      <c r="CW95">
        <v>-0.85403075861507705</v>
      </c>
      <c r="CX95">
        <v>-21.693846153846199</v>
      </c>
      <c r="CY95">
        <v>15</v>
      </c>
      <c r="CZ95">
        <v>1685093501.7</v>
      </c>
      <c r="DA95" t="s">
        <v>255</v>
      </c>
      <c r="DB95">
        <v>2</v>
      </c>
      <c r="DC95">
        <v>-3.7629999999999999</v>
      </c>
      <c r="DD95">
        <v>0.35799999999999998</v>
      </c>
      <c r="DE95">
        <v>402</v>
      </c>
      <c r="DF95">
        <v>15</v>
      </c>
      <c r="DG95">
        <v>1.46</v>
      </c>
      <c r="DH95">
        <v>0.33</v>
      </c>
      <c r="DI95">
        <v>0.125688931153846</v>
      </c>
      <c r="DJ95">
        <v>0.28875382897490298</v>
      </c>
      <c r="DK95">
        <v>9.5936761363563994E-2</v>
      </c>
      <c r="DL95">
        <v>1</v>
      </c>
      <c r="DM95">
        <v>2.3400488372093</v>
      </c>
      <c r="DN95">
        <v>-0.40109665034289399</v>
      </c>
      <c r="DO95">
        <v>0.220087666858684</v>
      </c>
      <c r="DP95">
        <v>1</v>
      </c>
      <c r="DQ95">
        <v>0.14387551923076899</v>
      </c>
      <c r="DR95">
        <v>-0.14068232032380501</v>
      </c>
      <c r="DS95">
        <v>2.1335463549335298E-2</v>
      </c>
      <c r="DT95">
        <v>0</v>
      </c>
      <c r="DU95">
        <v>2</v>
      </c>
      <c r="DV95">
        <v>3</v>
      </c>
      <c r="DW95" t="s">
        <v>260</v>
      </c>
      <c r="DX95">
        <v>100</v>
      </c>
      <c r="DY95">
        <v>100</v>
      </c>
      <c r="DZ95">
        <v>-3.7629999999999999</v>
      </c>
      <c r="EA95">
        <v>0.35799999999999998</v>
      </c>
      <c r="EB95">
        <v>2</v>
      </c>
      <c r="EC95">
        <v>515.44000000000005</v>
      </c>
      <c r="ED95">
        <v>421.58600000000001</v>
      </c>
      <c r="EE95">
        <v>28.673999999999999</v>
      </c>
      <c r="EF95">
        <v>30.1236</v>
      </c>
      <c r="EG95">
        <v>29.9999</v>
      </c>
      <c r="EH95">
        <v>30.313199999999998</v>
      </c>
      <c r="EI95">
        <v>30.350999999999999</v>
      </c>
      <c r="EJ95">
        <v>19.868400000000001</v>
      </c>
      <c r="EK95">
        <v>25.7088</v>
      </c>
      <c r="EL95">
        <v>0</v>
      </c>
      <c r="EM95">
        <v>28.674299999999999</v>
      </c>
      <c r="EN95">
        <v>399.85399999999998</v>
      </c>
      <c r="EO95">
        <v>16.159800000000001</v>
      </c>
      <c r="EP95">
        <v>100.47199999999999</v>
      </c>
      <c r="EQ95">
        <v>90.281300000000002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2023-05-26T12:52:39Z</dcterms:created>
  <dcterms:modified xsi:type="dcterms:W3CDTF">2023-06-01T19:27:53Z</dcterms:modified>
</cp:coreProperties>
</file>