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filterPrivacy="1"/>
  <xr:revisionPtr revIDLastSave="0" documentId="13_ncr:1_{D6E99AD3-0631-544A-939B-E0028EED735B}" xr6:coauthVersionLast="47" xr6:coauthVersionMax="47" xr10:uidLastSave="{00000000-0000-0000-0000-000000000000}"/>
  <bookViews>
    <workbookView xWindow="0" yWindow="0" windowWidth="38400" windowHeight="21600" activeTab="4" xr2:uid="{00000000-000D-0000-FFFF-FFFF00000000}"/>
  </bookViews>
  <sheets>
    <sheet name="Problem 1" sheetId="1" r:id="rId1"/>
    <sheet name="Problem 2" sheetId="3" r:id="rId2"/>
    <sheet name="Problem 3" sheetId="5" r:id="rId3"/>
    <sheet name="question 1 and 3" sheetId="10" r:id="rId4"/>
    <sheet name="question 2 and 4"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5" l="1"/>
  <c r="H43" i="5"/>
  <c r="L35" i="3" l="1"/>
  <c r="G31" i="3"/>
  <c r="G30" i="3"/>
  <c r="G29" i="3"/>
  <c r="F31" i="3"/>
  <c r="F30" i="3"/>
  <c r="F29" i="3"/>
  <c r="E30" i="3"/>
  <c r="E31" i="3"/>
  <c r="E29" i="3"/>
  <c r="D31" i="3"/>
  <c r="D30" i="3"/>
  <c r="D29" i="3"/>
  <c r="L18" i="3"/>
  <c r="G14" i="3"/>
  <c r="G13" i="3"/>
  <c r="G12" i="3"/>
  <c r="F12" i="3"/>
  <c r="F14" i="3"/>
  <c r="F13" i="3"/>
  <c r="E13" i="3"/>
  <c r="E14" i="3"/>
  <c r="E12" i="3"/>
  <c r="D13" i="3"/>
  <c r="D14" i="3"/>
  <c r="D12" i="3"/>
</calcChain>
</file>

<file path=xl/sharedStrings.xml><?xml version="1.0" encoding="utf-8"?>
<sst xmlns="http://schemas.openxmlformats.org/spreadsheetml/2006/main" count="160" uniqueCount="95">
  <si>
    <t xml:space="preserve">https://insight.kellogg.northwestern.edu/article/how-a-good-analytics-strategy-can-become-the-victim-of-its-own-success </t>
  </si>
  <si>
    <t>Explain in 250 words or less the key points of the article "How a Good Analytics Strategy Can Become the Victim of Its Own Success", found here:</t>
  </si>
  <si>
    <t>&lt;== Type your answer here</t>
  </si>
  <si>
    <t>30 points</t>
  </si>
  <si>
    <t>Mail + mail</t>
  </si>
  <si>
    <t>Mail + email</t>
  </si>
  <si>
    <t>Mail only</t>
  </si>
  <si>
    <t>Customers contacted</t>
  </si>
  <si>
    <t>Response Rate</t>
  </si>
  <si>
    <t>Responders</t>
  </si>
  <si>
    <t xml:space="preserve"> = Determine what these values should be</t>
  </si>
  <si>
    <t>Profit per responder, before contact costs</t>
  </si>
  <si>
    <t>Cost per contact: mail</t>
  </si>
  <si>
    <t>Cost per contact: email</t>
  </si>
  <si>
    <t>Profit before contact cost</t>
  </si>
  <si>
    <t>Contact cost</t>
  </si>
  <si>
    <t xml:space="preserve">Contact method </t>
  </si>
  <si>
    <t>Net profit</t>
  </si>
  <si>
    <t>Q1: Which of the contact methods listed will generate the most net profit? (10 pts)</t>
  </si>
  <si>
    <t>We are launching a marketing campaign in which we randomly sample customers who are eligible to receive mail as well as email. We've decided to contact 10,000 customers with a single mail piece, a different 10,000 with a mail piece followed by an email, and a different 10,000 with a mail piece followed by another mail piece.</t>
  </si>
  <si>
    <t>Q3: Which of the contact methods listed will generate the most net profit? (10 pts)</t>
  </si>
  <si>
    <t>Suppose that the profit per responder was $200 instead of $100, but contact costs remained the same.</t>
  </si>
  <si>
    <t>Complete the calculations and answer the questions below.</t>
  </si>
  <si>
    <t>Note that Net Profit = Profit before contact cost - Contact cost.</t>
  </si>
  <si>
    <t>Observation #</t>
  </si>
  <si>
    <t>Defects per year</t>
  </si>
  <si>
    <t>Part (1)</t>
  </si>
  <si>
    <t>Part (2)</t>
  </si>
  <si>
    <t>F</t>
  </si>
  <si>
    <t>Machine 1 (model A)</t>
  </si>
  <si>
    <t>Machine 2 (model B)</t>
  </si>
  <si>
    <t>Q3: What is the equation of the regression line for machine 1? Use x for "Maintenance per month (person minutes)" and y for "Defects per year", and round off your coefficients to 2 decimal places (e.g., y=0.87x-65.23) (5 pts)</t>
  </si>
  <si>
    <t>Q4: What is the equation of the regression line for machine 2? Use x for "Maintenance per month (person minutes)" and y for "Defects per year", and round your coefficients to 2 decimal places (e.g., y=0.87x-65.23) (5 pts)</t>
  </si>
  <si>
    <t>Q5: Create a scatter chart for machine 1, and add a linear trendline. For the trendline, display the equation on chart and the R-squared value on chart. If the equation isn't the same as Q3 (except possibly for rounding off the coefficients), you did something wrong. What is the equation of the trendline (when you write the equation, round the coefficients to 2 decimal places)? (3 pts)</t>
  </si>
  <si>
    <t>machine 1</t>
  </si>
  <si>
    <t>Suppose that each defect has the following costs:</t>
  </si>
  <si>
    <t>machine 2</t>
  </si>
  <si>
    <t>Q12: If you were given an additional 60 person minutes (i.e., 1 person hour) of maintenance per month, and your goal was to save defect costs, would you recommend more maintenance for machine 1 or 2? (enter 1 or 2) (9 pts)</t>
  </si>
  <si>
    <t>Q6: Create a scatter chart for machine 2, and add a linear trendline. For the trendline, display the equation on chart and the R-squared value on chart. If the equation isn't the same as Q4 (except possibly for rounding off the coefficients), you did something wrong. What is the equation of the trendline (when you write the equation, round the coefficients to 2 decimal places)? (3 pts)</t>
  </si>
  <si>
    <t>Q10: What is the expected cost savings per year (in terms of fewer defects) for each additional person-minute of mainenance on machine 1? (7 pts)</t>
  </si>
  <si>
    <t>Q11: What is the expected cost savings per year (in terms of fewer defects) for each additional person-minute of mainenance on machine 2? (7 pts)</t>
  </si>
  <si>
    <t>Q8: How many fewer defects per year do we expect to get from machine 2 for each additional person-minute of maintenance per month? (5 points)</t>
  </si>
  <si>
    <t>Q7: How many fewer defects per year do we expect to get from machine 1 for each additional person-minute of maintenance per month? (5 points)</t>
  </si>
  <si>
    <t>10 points</t>
  </si>
  <si>
    <t>60 points</t>
  </si>
  <si>
    <t>Q1: Use the data analysis add-in and perform a regression for machine 1. Do you see any problems that make this model completely unusable? (Enter Yes/No) (3 pts)</t>
  </si>
  <si>
    <t>Q2: Use the data analysis add-in and perform a regression for machine 2. Do you see any problems that make this model completely unusable? (Enter Yes/No) (3 pts)</t>
  </si>
  <si>
    <t>Q9: If we had to cut maintenance for machine 1 by 27 minutes, how many more defects (round to nearest whole number) would we expect in the next year? (5 points)</t>
  </si>
  <si>
    <t>Q4: What is the net profit amount for the contact method in Q3? (5 pts)</t>
  </si>
  <si>
    <t>Q2: What is the net profit amount for the contact method in Q1? (5 pts)</t>
  </si>
  <si>
    <t>Preventive Maintenance per month (person minutes)</t>
  </si>
  <si>
    <t>We have two heavy duty machines, each a different model, in our factory. Our concern at this time is quality not quantity. We are reviewing preventive maintenance data that the vendor has collected from many customers (including us) to help us understand the degree to which routine maintenance affects defects produced by these models.</t>
  </si>
  <si>
    <t>Mail+Email</t>
  </si>
  <si>
    <t>Mail+Mail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</si>
  <si>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</si>
  <si>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</si>
  <si>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</si>
  <si>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</si>
  <si>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</si>
  <si>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</si>
  <si>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</si>
  <si>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</si>
  <si>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</si>
  <si>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</si>
  <si>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</si>
  <si>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</si>
  <si>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</si>
  <si>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</si>
  <si>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</si>
  <si>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</si>
  <si>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</si>
  <si>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</si>
  <si>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</si>
  <si>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</si>
  <si>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</si>
  <si>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</si>
  <si>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</si>
  <si>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No</t>
  </si>
  <si>
    <t>y=-1.93x+222.68</t>
  </si>
  <si>
    <t>y=-0.37x+106.43</t>
  </si>
  <si>
    <t>y=-1.92x+222.68</t>
  </si>
  <si>
    <t>Machine 2</t>
  </si>
  <si>
    <t>slope is 0.37 for machine 1 and for each defect the cost is 1750 hence expected saving cost per year = 1750*0.37 for machine 1</t>
  </si>
  <si>
    <t xml:space="preserve"> slope =1.92 for machine 2 and for each defect the cost is 800 hence expected saving cost per year = 800*1.92 for machine 2</t>
  </si>
  <si>
    <t>preventative maintainence per month (person minutes)</t>
  </si>
  <si>
    <t>QUESTION 6 &gt;</t>
  </si>
  <si>
    <t>OUESTION 5 &gt;</t>
  </si>
  <si>
    <t>Because the saving value for machine 2 was high before adding 60 person minutes hence the savings would increase further after adding 60 person minutes( 1person hour)</t>
  </si>
  <si>
    <t>y = -0.37(x-27) + 106.42 ….. Replacing x by (x-27) because we cut the maintainence for machine 1 by 27 minutes</t>
  </si>
  <si>
    <t>The article mentioned "How a Good Analytics Strategy Can Become the Victim of Its Own Success" explores the conflicting scenario in which an analytics strategy's pure success may ultimately lead to its decline. 
A main idea in the conversation is "success disaster." It can be defined to as when organizations try to get a competitive advantage by implementing analytics, which increases their dependence on data for decision-making. We can summarize the key points of the article as follows.
1. Regardless of how excellent a model is, it must be updated or enhanced in response to data changes. At times, shuffle the data and assess the model's strength to train the model efficiently. Through trial and error, we may have developed a brilliant model, but it may not always function. Here's where the relationships between the variables can help us make more informed business judgments.
2. When making business decisions, analysts need to evaluate the implications  of those choices, as well as how they might contribute to the resolution of future issues.
3. Decisions should be based on specific challenges, and the data we select should not only help us make present judgments but also answer future questions. Understanding the relationships between variables is essential here.
4. Senior executives may neglect minor facts, which can lead to bias in the model, even if just by a small proportion. If we do not handle these concerns right away, they may escalate into larger ones later.
5. Analytics also heavily relies on the thinking process of the managers who are making decisions. Their insights and understanding play a significant role in the effectiveness of analytics.
Essentially, the article is a warning, asking businesses to use analytics with caution and make sure that data-driven initiatives are thoroughly incorporated into the larger organizational structure rather than operating as stand-alone decision-making units.</t>
  </si>
  <si>
    <t>equation for machine 1 is (y=-0.37x+106.42)  where maintainence is defined by x so by solving the equation</t>
  </si>
  <si>
    <t>y = -0.037x + 9.99   ~ 10 (nearest whole number)</t>
  </si>
  <si>
    <t>Reading Comprehension</t>
  </si>
  <si>
    <t xml:space="preserve">Applied Incrementality </t>
  </si>
  <si>
    <t>Applied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</si>
</sst>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b/>
      <sz val="11"/>
      <color rgb="FFFF0000"/>
      <name val="Calibri"/>
      <family val="2"/>
      <scheme val="minor"/>
    </font>
    <font>
      <b/>
      <sz val="11"/>
      <name val="Calibri"/>
      <family val="2"/>
      <scheme val="minor"/>
    </font>
    <font>
      <i/>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CC"/>
        <bgColor indexed="64"/>
      </patternFill>
    </fill>
    <fill>
      <patternFill patternType="solid">
        <fgColor theme="4" tint="0.79998168889431442"/>
        <bgColor indexed="64"/>
      </patternFill>
    </fill>
  </fills>
  <borders count="9">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37">
    <xf numFmtId="0" fontId="0" fillId="0" borderId="0" xfId="0"/>
    <xf numFmtId="0" fontId="2" fillId="0" borderId="0" xfId="4"/>
    <xf numFmtId="0" fontId="0" fillId="0" borderId="1" xfId="0" applyBorder="1" applyAlignment="1">
      <alignment wrapText="1"/>
    </xf>
    <xf numFmtId="0" fontId="3" fillId="0" borderId="0" xfId="0" applyFont="1" applyAlignment="1">
      <alignment vertical="center"/>
    </xf>
    <xf numFmtId="164" fontId="0" fillId="2" borderId="2" xfId="1" applyNumberFormat="1" applyFont="1" applyFill="1" applyBorder="1"/>
    <xf numFmtId="0" fontId="0" fillId="0" borderId="0" xfId="0" quotePrefix="1"/>
    <xf numFmtId="0" fontId="0" fillId="0" borderId="2" xfId="0" applyBorder="1" applyAlignment="1">
      <alignment horizontal="center" vertical="center" wrapText="1"/>
    </xf>
    <xf numFmtId="0" fontId="0" fillId="0" borderId="2" xfId="0" applyBorder="1"/>
    <xf numFmtId="10" fontId="0" fillId="0" borderId="2" xfId="3" applyNumberFormat="1" applyFont="1" applyBorder="1"/>
    <xf numFmtId="165" fontId="0" fillId="0" borderId="2" xfId="2" applyNumberFormat="1" applyFont="1" applyBorder="1" applyAlignment="1">
      <alignment vertical="center"/>
    </xf>
    <xf numFmtId="44" fontId="0" fillId="0" borderId="2" xfId="2" applyFont="1" applyBorder="1"/>
    <xf numFmtId="165" fontId="0" fillId="2" borderId="2" xfId="2" applyNumberFormat="1" applyFont="1" applyFill="1" applyBorder="1"/>
    <xf numFmtId="0" fontId="0" fillId="3" borderId="2" xfId="0" applyFill="1" applyBorder="1" applyAlignment="1">
      <alignment horizontal="center" vertical="center" wrapText="1"/>
    </xf>
    <xf numFmtId="0" fontId="0" fillId="0" borderId="1" xfId="0" applyBorder="1"/>
    <xf numFmtId="165" fontId="0" fillId="0" borderId="1" xfId="2" applyNumberFormat="1" applyFont="1" applyBorder="1"/>
    <xf numFmtId="0" fontId="0" fillId="0" borderId="3" xfId="0" applyBorder="1"/>
    <xf numFmtId="0" fontId="0" fillId="0" borderId="2" xfId="0" applyBorder="1" applyAlignment="1">
      <alignment horizontal="center"/>
    </xf>
    <xf numFmtId="0" fontId="0" fillId="0" borderId="1" xfId="0"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1" xfId="0" applyBorder="1" applyAlignment="1">
      <alignment horizontal="right"/>
    </xf>
    <xf numFmtId="164" fontId="0" fillId="0" borderId="6" xfId="1" applyNumberFormat="1" applyFont="1" applyBorder="1" applyAlignment="1">
      <alignment horizontal="center" vertical="center"/>
    </xf>
    <xf numFmtId="44" fontId="0" fillId="0" borderId="6" xfId="0" applyNumberFormat="1" applyBorder="1" applyAlignment="1">
      <alignment horizontal="center" vertical="center"/>
    </xf>
    <xf numFmtId="165" fontId="0" fillId="0" borderId="2" xfId="2" applyNumberFormat="1" applyFont="1" applyBorder="1"/>
    <xf numFmtId="0" fontId="4" fillId="0" borderId="0" xfId="0" applyFont="1" applyAlignment="1">
      <alignment vertical="center"/>
    </xf>
    <xf numFmtId="43" fontId="0" fillId="0" borderId="0" xfId="0" applyNumberFormat="1"/>
    <xf numFmtId="0" fontId="0" fillId="0" borderId="7" xfId="0" applyBorder="1"/>
    <xf numFmtId="0" fontId="5" fillId="0" borderId="8" xfId="0" applyFont="1" applyBorder="1" applyAlignment="1">
      <alignment horizontal="center"/>
    </xf>
    <xf numFmtId="0" fontId="5" fillId="0" borderId="8" xfId="0" applyFont="1" applyBorder="1" applyAlignment="1">
      <alignment horizontal="centerContinuous"/>
    </xf>
    <xf numFmtId="0" fontId="6" fillId="0" borderId="0" xfId="0" applyFont="1"/>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2" xfId="0"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Defects per year machine 1</a:t>
            </a:r>
          </a:p>
          <a:p>
            <a:pPr>
              <a:defRPr/>
            </a:pPr>
            <a:endParaRPr lang="en-US"/>
          </a:p>
        </c:rich>
      </c:tx>
      <c:layout>
        <c:manualLayout>
          <c:xMode val="edge"/>
          <c:yMode val="edge"/>
          <c:x val="0.3442191819045875"/>
          <c:y val="3.8378595532701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3'!$C$7</c:f>
              <c:strCache>
                <c:ptCount val="1"/>
                <c:pt idx="0">
                  <c:v>Defects per year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051267035436253"/>
                  <c:y val="4.19903762029746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3'!$B$8:$B$27</c:f>
              <c:numCache>
                <c:formatCode>General</c:formatCode>
                <c:ptCount val="20"/>
                <c:pt idx="0">
                  <c:v>78</c:v>
                </c:pt>
                <c:pt idx="1">
                  <c:v>64</c:v>
                </c:pt>
                <c:pt idx="2">
                  <c:v>32</c:v>
                </c:pt>
                <c:pt idx="3">
                  <c:v>10</c:v>
                </c:pt>
                <c:pt idx="4">
                  <c:v>56</c:v>
                </c:pt>
                <c:pt idx="5">
                  <c:v>5</c:v>
                </c:pt>
                <c:pt idx="6">
                  <c:v>79</c:v>
                </c:pt>
                <c:pt idx="7">
                  <c:v>86</c:v>
                </c:pt>
                <c:pt idx="8">
                  <c:v>77</c:v>
                </c:pt>
                <c:pt idx="9">
                  <c:v>68</c:v>
                </c:pt>
                <c:pt idx="10">
                  <c:v>76</c:v>
                </c:pt>
                <c:pt idx="11">
                  <c:v>27</c:v>
                </c:pt>
                <c:pt idx="12">
                  <c:v>86</c:v>
                </c:pt>
                <c:pt idx="13">
                  <c:v>98</c:v>
                </c:pt>
                <c:pt idx="14">
                  <c:v>86</c:v>
                </c:pt>
                <c:pt idx="15">
                  <c:v>2</c:v>
                </c:pt>
                <c:pt idx="16">
                  <c:v>34</c:v>
                </c:pt>
                <c:pt idx="17">
                  <c:v>46</c:v>
                </c:pt>
                <c:pt idx="18">
                  <c:v>99</c:v>
                </c:pt>
                <c:pt idx="19">
                  <c:v>61</c:v>
                </c:pt>
              </c:numCache>
            </c:numRef>
          </c:xVal>
          <c:yVal>
            <c:numRef>
              <c:f>'Problem 3'!$C$8:$C$27</c:f>
              <c:numCache>
                <c:formatCode>General</c:formatCode>
                <c:ptCount val="20"/>
                <c:pt idx="0">
                  <c:v>68</c:v>
                </c:pt>
                <c:pt idx="1">
                  <c:v>71</c:v>
                </c:pt>
                <c:pt idx="2">
                  <c:v>95</c:v>
                </c:pt>
                <c:pt idx="3">
                  <c:v>112</c:v>
                </c:pt>
                <c:pt idx="4">
                  <c:v>79</c:v>
                </c:pt>
                <c:pt idx="5">
                  <c:v>105</c:v>
                </c:pt>
                <c:pt idx="6">
                  <c:v>84</c:v>
                </c:pt>
                <c:pt idx="7">
                  <c:v>72</c:v>
                </c:pt>
                <c:pt idx="8">
                  <c:v>89</c:v>
                </c:pt>
                <c:pt idx="9">
                  <c:v>91</c:v>
                </c:pt>
                <c:pt idx="10">
                  <c:v>65</c:v>
                </c:pt>
                <c:pt idx="11">
                  <c:v>93</c:v>
                </c:pt>
                <c:pt idx="12">
                  <c:v>70</c:v>
                </c:pt>
                <c:pt idx="13">
                  <c:v>70</c:v>
                </c:pt>
                <c:pt idx="14">
                  <c:v>84</c:v>
                </c:pt>
                <c:pt idx="15">
                  <c:v>108</c:v>
                </c:pt>
                <c:pt idx="16">
                  <c:v>86</c:v>
                </c:pt>
                <c:pt idx="17">
                  <c:v>94</c:v>
                </c:pt>
                <c:pt idx="18">
                  <c:v>78</c:v>
                </c:pt>
                <c:pt idx="19">
                  <c:v>80</c:v>
                </c:pt>
              </c:numCache>
            </c:numRef>
          </c:yVal>
          <c:smooth val="0"/>
          <c:extLst>
            <c:ext xmlns:c16="http://schemas.microsoft.com/office/drawing/2014/chart" uri="{C3380CC4-5D6E-409C-BE32-E72D297353CC}">
              <c16:uniqueId val="{00000000-7E28-C44E-B4A2-A01B62198A63}"/>
            </c:ext>
          </c:extLst>
        </c:ser>
        <c:dLbls>
          <c:showLegendKey val="0"/>
          <c:showVal val="0"/>
          <c:showCatName val="0"/>
          <c:showSerName val="0"/>
          <c:showPercent val="0"/>
          <c:showBubbleSize val="0"/>
        </c:dLbls>
        <c:axId val="1508520703"/>
        <c:axId val="1889137936"/>
      </c:scatterChart>
      <c:valAx>
        <c:axId val="1508520703"/>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37936"/>
        <c:crosses val="autoZero"/>
        <c:crossBetween val="midCat"/>
      </c:valAx>
      <c:valAx>
        <c:axId val="18891379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20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Defects per year machine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3'!$G$7</c:f>
              <c:strCache>
                <c:ptCount val="1"/>
                <c:pt idx="0">
                  <c:v>Defects per year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460460634261955"/>
                  <c:y val="-0.174755759696704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3'!$F$8:$F$27</c:f>
              <c:numCache>
                <c:formatCode>General</c:formatCode>
                <c:ptCount val="20"/>
                <c:pt idx="0">
                  <c:v>76</c:v>
                </c:pt>
                <c:pt idx="1">
                  <c:v>26</c:v>
                </c:pt>
                <c:pt idx="2">
                  <c:v>11</c:v>
                </c:pt>
                <c:pt idx="3">
                  <c:v>59</c:v>
                </c:pt>
                <c:pt idx="4">
                  <c:v>31</c:v>
                </c:pt>
                <c:pt idx="5">
                  <c:v>34</c:v>
                </c:pt>
                <c:pt idx="6">
                  <c:v>90</c:v>
                </c:pt>
                <c:pt idx="7">
                  <c:v>34</c:v>
                </c:pt>
                <c:pt idx="8">
                  <c:v>72</c:v>
                </c:pt>
                <c:pt idx="9">
                  <c:v>41</c:v>
                </c:pt>
                <c:pt idx="10">
                  <c:v>17</c:v>
                </c:pt>
                <c:pt idx="11">
                  <c:v>16</c:v>
                </c:pt>
                <c:pt idx="12">
                  <c:v>58</c:v>
                </c:pt>
                <c:pt idx="13">
                  <c:v>64</c:v>
                </c:pt>
                <c:pt idx="14">
                  <c:v>91</c:v>
                </c:pt>
                <c:pt idx="15">
                  <c:v>34</c:v>
                </c:pt>
                <c:pt idx="16">
                  <c:v>34</c:v>
                </c:pt>
                <c:pt idx="17">
                  <c:v>20</c:v>
                </c:pt>
                <c:pt idx="18">
                  <c:v>39</c:v>
                </c:pt>
                <c:pt idx="19">
                  <c:v>56</c:v>
                </c:pt>
              </c:numCache>
            </c:numRef>
          </c:xVal>
          <c:yVal>
            <c:numRef>
              <c:f>'Problem 3'!$G$8:$G$27</c:f>
              <c:numCache>
                <c:formatCode>General</c:formatCode>
                <c:ptCount val="20"/>
                <c:pt idx="0">
                  <c:v>51</c:v>
                </c:pt>
                <c:pt idx="1">
                  <c:v>159</c:v>
                </c:pt>
                <c:pt idx="2">
                  <c:v>182</c:v>
                </c:pt>
                <c:pt idx="3">
                  <c:v>124</c:v>
                </c:pt>
                <c:pt idx="4">
                  <c:v>173</c:v>
                </c:pt>
                <c:pt idx="5">
                  <c:v>168</c:v>
                </c:pt>
                <c:pt idx="6">
                  <c:v>46</c:v>
                </c:pt>
                <c:pt idx="7">
                  <c:v>155</c:v>
                </c:pt>
                <c:pt idx="8">
                  <c:v>80</c:v>
                </c:pt>
                <c:pt idx="9">
                  <c:v>163</c:v>
                </c:pt>
                <c:pt idx="10">
                  <c:v>181</c:v>
                </c:pt>
                <c:pt idx="11">
                  <c:v>192</c:v>
                </c:pt>
                <c:pt idx="12">
                  <c:v>86</c:v>
                </c:pt>
                <c:pt idx="13">
                  <c:v>123</c:v>
                </c:pt>
                <c:pt idx="14">
                  <c:v>65</c:v>
                </c:pt>
                <c:pt idx="15">
                  <c:v>168</c:v>
                </c:pt>
                <c:pt idx="16">
                  <c:v>180</c:v>
                </c:pt>
                <c:pt idx="17">
                  <c:v>201</c:v>
                </c:pt>
                <c:pt idx="18">
                  <c:v>128</c:v>
                </c:pt>
                <c:pt idx="19">
                  <c:v>90</c:v>
                </c:pt>
              </c:numCache>
            </c:numRef>
          </c:yVal>
          <c:smooth val="0"/>
          <c:extLst>
            <c:ext xmlns:c16="http://schemas.microsoft.com/office/drawing/2014/chart" uri="{C3380CC4-5D6E-409C-BE32-E72D297353CC}">
              <c16:uniqueId val="{00000000-A235-2C4C-B8C7-7CCFC7C9373D}"/>
            </c:ext>
          </c:extLst>
        </c:ser>
        <c:dLbls>
          <c:showLegendKey val="0"/>
          <c:showVal val="0"/>
          <c:showCatName val="0"/>
          <c:showSerName val="0"/>
          <c:showPercent val="0"/>
          <c:showBubbleSize val="0"/>
        </c:dLbls>
        <c:axId val="1557234463"/>
        <c:axId val="1522811487"/>
      </c:scatterChart>
      <c:valAx>
        <c:axId val="1557234463"/>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11487"/>
        <c:crosses val="autoZero"/>
        <c:crossBetween val="midCat"/>
      </c:valAx>
      <c:valAx>
        <c:axId val="15228114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234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1374884</xdr:colOff>
      <xdr:row>0</xdr:row>
      <xdr:rowOff>130503</xdr:rowOff>
    </xdr:from>
    <xdr:to>
      <xdr:col>14</xdr:col>
      <xdr:colOff>46420</xdr:colOff>
      <xdr:row>6</xdr:row>
      <xdr:rowOff>826375</xdr:rowOff>
    </xdr:to>
    <xdr:graphicFrame macro="">
      <xdr:nvGraphicFramePr>
        <xdr:cNvPr id="9" name="Chart 8">
          <a:extLst>
            <a:ext uri="{FF2B5EF4-FFF2-40B4-BE49-F238E27FC236}">
              <a16:creationId xmlns:a16="http://schemas.microsoft.com/office/drawing/2014/main" id="{7FE4CF5B-4332-5D0E-C2CE-D06C66BE8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1362185</xdr:colOff>
      <xdr:row>7</xdr:row>
      <xdr:rowOff>64814</xdr:rowOff>
    </xdr:from>
    <xdr:to>
      <xdr:col>14</xdr:col>
      <xdr:colOff>97221</xdr:colOff>
      <xdr:row>21</xdr:row>
      <xdr:rowOff>77514</xdr:rowOff>
    </xdr:to>
    <xdr:graphicFrame macro="">
      <xdr:nvGraphicFramePr>
        <xdr:cNvPr id="11" name="Chart 10">
          <a:extLst>
            <a:ext uri="{FF2B5EF4-FFF2-40B4-BE49-F238E27FC236}">
              <a16:creationId xmlns:a16="http://schemas.microsoft.com/office/drawing/2014/main" id="{C5C899A5-07B2-89BD-B79E-6DAD86A88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nsight.kellogg.northwestern.edu/article/how-a-good-analytics-strategy-can-become-the-victim-of-its-own-succes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showGridLines="0" workbookViewId="0">
      <selection activeCell="A15" sqref="A15"/>
    </sheetView>
  </sheetViews>
  <sheetFormatPr baseColWidth="10" defaultColWidth="8.83203125" defaultRowHeight="15" x14ac:dyDescent="0.2"/>
  <cols>
    <col min="1" max="1" width="123.1640625" customWidth="1"/>
  </cols>
  <sheetData>
    <row r="1" spans="1:2" x14ac:dyDescent="0.2">
      <c r="A1" t="s">
        <v>92</v>
      </c>
    </row>
    <row r="2" spans="1:2" x14ac:dyDescent="0.2">
      <c r="A2" t="s">
        <v>43</v>
      </c>
    </row>
    <row r="4" spans="1:2" x14ac:dyDescent="0.2">
      <c r="A4" t="s">
        <v>1</v>
      </c>
    </row>
    <row r="5" spans="1:2" x14ac:dyDescent="0.2">
      <c r="A5" s="1" t="s">
        <v>0</v>
      </c>
    </row>
    <row r="6" spans="1:2" ht="16" thickBot="1" x14ac:dyDescent="0.25"/>
    <row r="7" spans="1:2" ht="160.5" customHeight="1" thickTop="1" thickBot="1" x14ac:dyDescent="0.25">
      <c r="A7" s="2" t="s">
        <v>89</v>
      </c>
      <c r="B7" s="3" t="s">
        <v>2</v>
      </c>
    </row>
    <row r="8" spans="1:2" ht="16" thickTop="1" x14ac:dyDescent="0.2"/>
  </sheetData>
  <hyperlinks>
    <hyperlink ref="A5" r:id="rId1" xr:uid="{1AC63606-4075-48A2-8FD8-FFBC2A9E6B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4BB2-4479-42FE-AFE2-29E809901BBE}">
  <dimension ref="A1:S37"/>
  <sheetViews>
    <sheetView showGridLines="0" workbookViewId="0">
      <selection activeCell="S24" sqref="S24"/>
    </sheetView>
  </sheetViews>
  <sheetFormatPr baseColWidth="10" defaultColWidth="8.83203125" defaultRowHeight="15" x14ac:dyDescent="0.2"/>
  <cols>
    <col min="1" max="1" width="11.5" customWidth="1"/>
    <col min="2" max="2" width="11.1640625" customWidth="1"/>
    <col min="3" max="3" width="10.33203125" customWidth="1"/>
    <col min="4" max="4" width="11.83203125" customWidth="1"/>
    <col min="5" max="5" width="12.6640625" customWidth="1"/>
    <col min="6" max="6" width="11.5" customWidth="1"/>
    <col min="7" max="7" width="11.1640625" customWidth="1"/>
    <col min="12" max="12" width="14.33203125" customWidth="1"/>
    <col min="13" max="13" width="23.6640625" bestFit="1" customWidth="1"/>
  </cols>
  <sheetData>
    <row r="1" spans="1:9" x14ac:dyDescent="0.2">
      <c r="A1" t="s">
        <v>93</v>
      </c>
    </row>
    <row r="2" spans="1:9" x14ac:dyDescent="0.2">
      <c r="A2" t="s">
        <v>3</v>
      </c>
    </row>
    <row r="4" spans="1:9" ht="47" customHeight="1" x14ac:dyDescent="0.2">
      <c r="A4" s="34" t="s">
        <v>19</v>
      </c>
      <c r="B4" s="34"/>
      <c r="C4" s="34"/>
      <c r="D4" s="34"/>
      <c r="E4" s="34"/>
      <c r="F4" s="34"/>
      <c r="G4" s="34"/>
      <c r="H4" s="34"/>
      <c r="I4" s="34"/>
    </row>
    <row r="5" spans="1:9" x14ac:dyDescent="0.2">
      <c r="A5" s="15"/>
      <c r="B5" s="15"/>
      <c r="C5" s="15"/>
      <c r="D5" s="15"/>
      <c r="E5" s="15"/>
      <c r="F5" s="15"/>
      <c r="G5" s="15"/>
      <c r="H5" s="15"/>
      <c r="I5" s="15"/>
    </row>
    <row r="6" spans="1:9" x14ac:dyDescent="0.2">
      <c r="A6" t="s">
        <v>26</v>
      </c>
    </row>
    <row r="8" spans="1:9" x14ac:dyDescent="0.2">
      <c r="A8" t="s">
        <v>22</v>
      </c>
    </row>
    <row r="9" spans="1:9" x14ac:dyDescent="0.2">
      <c r="A9" t="s">
        <v>23</v>
      </c>
    </row>
    <row r="11" spans="1:9" ht="32" x14ac:dyDescent="0.2">
      <c r="A11" s="12" t="s">
        <v>16</v>
      </c>
      <c r="B11" s="12" t="s">
        <v>7</v>
      </c>
      <c r="C11" s="12" t="s">
        <v>8</v>
      </c>
      <c r="D11" s="12" t="s">
        <v>9</v>
      </c>
      <c r="E11" s="12" t="s">
        <v>14</v>
      </c>
      <c r="F11" s="12" t="s">
        <v>15</v>
      </c>
      <c r="G11" s="12" t="s">
        <v>17</v>
      </c>
    </row>
    <row r="12" spans="1:9" x14ac:dyDescent="0.2">
      <c r="A12" s="7" t="s">
        <v>4</v>
      </c>
      <c r="B12" s="4">
        <v>10000</v>
      </c>
      <c r="C12" s="8">
        <v>0.04</v>
      </c>
      <c r="D12" s="4">
        <f>B12*C12</f>
        <v>400</v>
      </c>
      <c r="E12" s="11">
        <f>C16*D12</f>
        <v>40000</v>
      </c>
      <c r="F12" s="11">
        <f>C17*B12+C17*B12</f>
        <v>40000</v>
      </c>
      <c r="G12" s="11">
        <f>E12-F12</f>
        <v>0</v>
      </c>
    </row>
    <row r="13" spans="1:9" x14ac:dyDescent="0.2">
      <c r="A13" s="7" t="s">
        <v>5</v>
      </c>
      <c r="B13" s="4">
        <v>10000</v>
      </c>
      <c r="C13" s="8">
        <v>0.03</v>
      </c>
      <c r="D13" s="4">
        <f t="shared" ref="D13:D14" si="0">B13*C13</f>
        <v>300</v>
      </c>
      <c r="E13" s="11">
        <f>C16*D13</f>
        <v>30000</v>
      </c>
      <c r="F13" s="11">
        <f>C17*B13+C18*B13</f>
        <v>20500</v>
      </c>
      <c r="G13" s="11">
        <f>E13-F13</f>
        <v>9500</v>
      </c>
    </row>
    <row r="14" spans="1:9" x14ac:dyDescent="0.2">
      <c r="A14" s="7" t="s">
        <v>6</v>
      </c>
      <c r="B14" s="4">
        <v>10000</v>
      </c>
      <c r="C14" s="8">
        <v>0.02</v>
      </c>
      <c r="D14" s="4">
        <f t="shared" si="0"/>
        <v>200</v>
      </c>
      <c r="E14" s="11">
        <f>C16*D14</f>
        <v>20000</v>
      </c>
      <c r="F14" s="11">
        <f>C17*B14</f>
        <v>20000</v>
      </c>
      <c r="G14" s="11">
        <f>E14-F14</f>
        <v>0</v>
      </c>
    </row>
    <row r="16" spans="1:9" ht="28.5" customHeight="1" thickBot="1" x14ac:dyDescent="0.25">
      <c r="A16" s="34" t="s">
        <v>11</v>
      </c>
      <c r="B16" s="34"/>
      <c r="C16" s="9">
        <v>100</v>
      </c>
    </row>
    <row r="17" spans="1:19" ht="17" thickTop="1" thickBot="1" x14ac:dyDescent="0.25">
      <c r="A17" s="34" t="s">
        <v>12</v>
      </c>
      <c r="B17" s="34"/>
      <c r="C17" s="10">
        <v>2</v>
      </c>
      <c r="E17" s="18" t="s">
        <v>18</v>
      </c>
      <c r="F17" s="19"/>
      <c r="G17" s="19"/>
      <c r="H17" s="19"/>
      <c r="I17" s="19"/>
      <c r="J17" s="19"/>
      <c r="K17" s="20"/>
      <c r="L17" s="21" t="s">
        <v>52</v>
      </c>
      <c r="M17" s="3" t="s">
        <v>2</v>
      </c>
    </row>
    <row r="18" spans="1:19" ht="17" thickTop="1" thickBot="1" x14ac:dyDescent="0.25">
      <c r="A18" s="34" t="s">
        <v>13</v>
      </c>
      <c r="B18" s="34"/>
      <c r="C18" s="10">
        <v>0.05</v>
      </c>
      <c r="E18" s="18" t="s">
        <v>49</v>
      </c>
      <c r="F18" s="19"/>
      <c r="G18" s="19"/>
      <c r="H18" s="19"/>
      <c r="I18" s="19"/>
      <c r="J18" s="19"/>
      <c r="K18" s="20"/>
      <c r="L18" s="14">
        <f>G13</f>
        <v>9500</v>
      </c>
      <c r="M18" s="3" t="s">
        <v>2</v>
      </c>
    </row>
    <row r="19" spans="1:19" ht="16" thickTop="1" x14ac:dyDescent="0.2"/>
    <row r="20" spans="1:19" x14ac:dyDescent="0.2">
      <c r="A20" s="4"/>
      <c r="B20" s="5" t="s">
        <v>10</v>
      </c>
    </row>
    <row r="22" spans="1:19" x14ac:dyDescent="0.2">
      <c r="A22" s="15"/>
      <c r="B22" s="15"/>
      <c r="C22" s="15"/>
      <c r="D22" s="15"/>
      <c r="E22" s="15"/>
      <c r="F22" s="15"/>
      <c r="G22" s="15"/>
      <c r="H22" s="15"/>
      <c r="I22" s="15"/>
    </row>
    <row r="23" spans="1:19" x14ac:dyDescent="0.2">
      <c r="A23" t="s">
        <v>27</v>
      </c>
    </row>
    <row r="25" spans="1:19" x14ac:dyDescent="0.2">
      <c r="A25" t="s">
        <v>21</v>
      </c>
      <c r="S25" s="26"/>
    </row>
    <row r="26" spans="1:19" x14ac:dyDescent="0.2">
      <c r="A26" t="s">
        <v>22</v>
      </c>
    </row>
    <row r="28" spans="1:19" ht="32" x14ac:dyDescent="0.2">
      <c r="A28" s="12" t="s">
        <v>16</v>
      </c>
      <c r="B28" s="12" t="s">
        <v>7</v>
      </c>
      <c r="C28" s="12" t="s">
        <v>8</v>
      </c>
      <c r="D28" s="12" t="s">
        <v>9</v>
      </c>
      <c r="E28" s="12" t="s">
        <v>14</v>
      </c>
      <c r="F28" s="12" t="s">
        <v>15</v>
      </c>
      <c r="G28" s="12" t="s">
        <v>17</v>
      </c>
    </row>
    <row r="29" spans="1:19" x14ac:dyDescent="0.2">
      <c r="A29" s="7" t="s">
        <v>4</v>
      </c>
      <c r="B29" s="4">
        <v>10000</v>
      </c>
      <c r="C29" s="8">
        <v>0.04</v>
      </c>
      <c r="D29" s="4">
        <f>B29*C29</f>
        <v>400</v>
      </c>
      <c r="E29" s="11">
        <f>C33*D29</f>
        <v>80000</v>
      </c>
      <c r="F29" s="11">
        <f>C34*B29+C34*B29</f>
        <v>40000</v>
      </c>
      <c r="G29" s="11">
        <f>E29-F29</f>
        <v>40000</v>
      </c>
    </row>
    <row r="30" spans="1:19" x14ac:dyDescent="0.2">
      <c r="A30" s="7" t="s">
        <v>5</v>
      </c>
      <c r="B30" s="4">
        <v>10000</v>
      </c>
      <c r="C30" s="8">
        <v>0.03</v>
      </c>
      <c r="D30" s="4">
        <f>B30*C30</f>
        <v>300</v>
      </c>
      <c r="E30" s="11">
        <f>C33*D30</f>
        <v>60000</v>
      </c>
      <c r="F30" s="11">
        <f>C34*B30+C35*B30</f>
        <v>20500</v>
      </c>
      <c r="G30" s="11">
        <f>E30-F30</f>
        <v>39500</v>
      </c>
    </row>
    <row r="31" spans="1:19" x14ac:dyDescent="0.2">
      <c r="A31" s="7" t="s">
        <v>6</v>
      </c>
      <c r="B31" s="4">
        <v>10000</v>
      </c>
      <c r="C31" s="8">
        <v>0.02</v>
      </c>
      <c r="D31" s="4">
        <f>B31*C31</f>
        <v>200</v>
      </c>
      <c r="E31" s="11">
        <f>C33*D31</f>
        <v>40000</v>
      </c>
      <c r="F31" s="11">
        <f>C34*B31</f>
        <v>20000</v>
      </c>
      <c r="G31" s="11">
        <f>E31-F31</f>
        <v>20000</v>
      </c>
    </row>
    <row r="33" spans="1:13" ht="16" thickBot="1" x14ac:dyDescent="0.25">
      <c r="A33" s="34" t="s">
        <v>11</v>
      </c>
      <c r="B33" s="34"/>
      <c r="C33" s="9">
        <v>200</v>
      </c>
    </row>
    <row r="34" spans="1:13" ht="17" thickTop="1" thickBot="1" x14ac:dyDescent="0.25">
      <c r="A34" s="34" t="s">
        <v>12</v>
      </c>
      <c r="B34" s="34"/>
      <c r="C34" s="10">
        <v>2</v>
      </c>
      <c r="E34" s="18" t="s">
        <v>20</v>
      </c>
      <c r="F34" s="19"/>
      <c r="G34" s="19"/>
      <c r="H34" s="19"/>
      <c r="I34" s="19"/>
      <c r="J34" s="19"/>
      <c r="K34" s="20"/>
      <c r="L34" s="13" t="s">
        <v>53</v>
      </c>
      <c r="M34" s="3" t="s">
        <v>2</v>
      </c>
    </row>
    <row r="35" spans="1:13" ht="17" thickTop="1" thickBot="1" x14ac:dyDescent="0.25">
      <c r="A35" s="34" t="s">
        <v>13</v>
      </c>
      <c r="B35" s="34"/>
      <c r="C35" s="10">
        <v>0.05</v>
      </c>
      <c r="E35" s="18" t="s">
        <v>48</v>
      </c>
      <c r="F35" s="19"/>
      <c r="G35" s="19"/>
      <c r="H35" s="19"/>
      <c r="I35" s="19"/>
      <c r="J35" s="19"/>
      <c r="K35" s="20"/>
      <c r="L35" s="14">
        <f>G29</f>
        <v>40000</v>
      </c>
      <c r="M35" s="3" t="s">
        <v>2</v>
      </c>
    </row>
    <row r="36" spans="1:13" ht="16" thickTop="1" x14ac:dyDescent="0.2"/>
    <row r="37" spans="1:13" x14ac:dyDescent="0.2">
      <c r="A37" s="4"/>
      <c r="B37" s="5" t="s">
        <v>10</v>
      </c>
    </row>
  </sheetData>
  <mergeCells count="7">
    <mergeCell ref="A35:B35"/>
    <mergeCell ref="A16:B16"/>
    <mergeCell ref="A17:B17"/>
    <mergeCell ref="A18:B18"/>
    <mergeCell ref="A4:I4"/>
    <mergeCell ref="A33:B33"/>
    <mergeCell ref="A34:B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CC65-4FBB-4959-98F6-E1D7F1CBD7BD}">
  <dimension ref="A1:L46"/>
  <sheetViews>
    <sheetView showGridLines="0" zoomScale="81" workbookViewId="0">
      <selection activeCell="U31" sqref="U31"/>
    </sheetView>
  </sheetViews>
  <sheetFormatPr baseColWidth="10" defaultColWidth="8.83203125" defaultRowHeight="15" x14ac:dyDescent="0.2"/>
  <cols>
    <col min="1" max="1" width="11.1640625" customWidth="1"/>
    <col min="2" max="2" width="11.6640625" bestFit="1" customWidth="1"/>
    <col min="3" max="3" width="11.5" customWidth="1"/>
    <col min="4" max="4" width="1.6640625" customWidth="1"/>
    <col min="5" max="5" width="11.1640625" customWidth="1"/>
    <col min="6" max="6" width="11.6640625" bestFit="1" customWidth="1"/>
    <col min="7" max="7" width="11.5" customWidth="1"/>
    <col min="8" max="8" width="15.33203125" customWidth="1"/>
    <col min="11" max="11" width="6.5" customWidth="1"/>
    <col min="12" max="12" width="97.83203125" bestFit="1" customWidth="1"/>
  </cols>
  <sheetData>
    <row r="1" spans="1:12" x14ac:dyDescent="0.2">
      <c r="A1" t="s">
        <v>94</v>
      </c>
    </row>
    <row r="2" spans="1:12" x14ac:dyDescent="0.2">
      <c r="A2" t="s">
        <v>44</v>
      </c>
    </row>
    <row r="3" spans="1:12" x14ac:dyDescent="0.2">
      <c r="L3" s="30" t="s">
        <v>86</v>
      </c>
    </row>
    <row r="4" spans="1:12" ht="72" customHeight="1" x14ac:dyDescent="0.2">
      <c r="A4" s="35" t="s">
        <v>51</v>
      </c>
      <c r="B4" s="35"/>
      <c r="C4" s="35"/>
      <c r="D4" s="35"/>
      <c r="E4" s="35"/>
      <c r="F4" s="35"/>
      <c r="G4" s="35"/>
    </row>
    <row r="6" spans="1:12" x14ac:dyDescent="0.2">
      <c r="A6" s="36" t="s">
        <v>29</v>
      </c>
      <c r="B6" s="36"/>
      <c r="C6" s="36"/>
      <c r="E6" s="36" t="s">
        <v>30</v>
      </c>
      <c r="F6" s="36"/>
      <c r="G6" s="36"/>
    </row>
    <row r="7" spans="1:12" ht="80" x14ac:dyDescent="0.2">
      <c r="A7" s="6" t="s">
        <v>24</v>
      </c>
      <c r="B7" s="6" t="s">
        <v>50</v>
      </c>
      <c r="C7" s="6" t="s">
        <v>25</v>
      </c>
      <c r="E7" s="6" t="s">
        <v>24</v>
      </c>
      <c r="F7" s="6" t="s">
        <v>50</v>
      </c>
      <c r="G7" s="6" t="s">
        <v>25</v>
      </c>
    </row>
    <row r="8" spans="1:12" x14ac:dyDescent="0.2">
      <c r="A8" s="16">
        <v>1</v>
      </c>
      <c r="B8" s="7">
        <v>78</v>
      </c>
      <c r="C8" s="7">
        <v>68</v>
      </c>
      <c r="E8" s="16">
        <v>1</v>
      </c>
      <c r="F8" s="7">
        <v>76</v>
      </c>
      <c r="G8" s="7">
        <v>51</v>
      </c>
    </row>
    <row r="9" spans="1:12" x14ac:dyDescent="0.2">
      <c r="A9" s="16">
        <v>2</v>
      </c>
      <c r="B9" s="7">
        <v>64</v>
      </c>
      <c r="C9" s="7">
        <v>71</v>
      </c>
      <c r="E9" s="16">
        <v>2</v>
      </c>
      <c r="F9" s="7">
        <v>26</v>
      </c>
      <c r="G9" s="7">
        <v>159</v>
      </c>
      <c r="L9" s="30" t="s">
        <v>85</v>
      </c>
    </row>
    <row r="10" spans="1:12" x14ac:dyDescent="0.2">
      <c r="A10" s="16">
        <v>3</v>
      </c>
      <c r="B10" s="7">
        <v>32</v>
      </c>
      <c r="C10" s="7">
        <v>95</v>
      </c>
      <c r="E10" s="16">
        <v>3</v>
      </c>
      <c r="F10" s="7">
        <v>11</v>
      </c>
      <c r="G10" s="7">
        <v>182</v>
      </c>
    </row>
    <row r="11" spans="1:12" x14ac:dyDescent="0.2">
      <c r="A11" s="16">
        <v>4</v>
      </c>
      <c r="B11" s="7">
        <v>10</v>
      </c>
      <c r="C11" s="7">
        <v>112</v>
      </c>
      <c r="E11" s="16">
        <v>4</v>
      </c>
      <c r="F11" s="7">
        <v>59</v>
      </c>
      <c r="G11" s="7">
        <v>124</v>
      </c>
    </row>
    <row r="12" spans="1:12" x14ac:dyDescent="0.2">
      <c r="A12" s="16">
        <v>5</v>
      </c>
      <c r="B12" s="7">
        <v>56</v>
      </c>
      <c r="C12" s="7">
        <v>79</v>
      </c>
      <c r="E12" s="16">
        <v>5</v>
      </c>
      <c r="F12" s="7">
        <v>31</v>
      </c>
      <c r="G12" s="7">
        <v>173</v>
      </c>
    </row>
    <row r="13" spans="1:12" x14ac:dyDescent="0.2">
      <c r="A13" s="16">
        <v>6</v>
      </c>
      <c r="B13" s="7">
        <v>5</v>
      </c>
      <c r="C13" s="7">
        <v>105</v>
      </c>
      <c r="E13" s="16">
        <v>6</v>
      </c>
      <c r="F13" s="7">
        <v>34</v>
      </c>
      <c r="G13" s="7">
        <v>168</v>
      </c>
    </row>
    <row r="14" spans="1:12" x14ac:dyDescent="0.2">
      <c r="A14" s="16">
        <v>7</v>
      </c>
      <c r="B14" s="7">
        <v>79</v>
      </c>
      <c r="C14" s="7">
        <v>84</v>
      </c>
      <c r="E14" s="16">
        <v>7</v>
      </c>
      <c r="F14" s="7">
        <v>90</v>
      </c>
      <c r="G14" s="7">
        <v>46</v>
      </c>
    </row>
    <row r="15" spans="1:12" x14ac:dyDescent="0.2">
      <c r="A15" s="16">
        <v>8</v>
      </c>
      <c r="B15" s="7">
        <v>86</v>
      </c>
      <c r="C15" s="7">
        <v>72</v>
      </c>
      <c r="E15" s="16">
        <v>8</v>
      </c>
      <c r="F15" s="7">
        <v>34</v>
      </c>
      <c r="G15" s="7">
        <v>155</v>
      </c>
    </row>
    <row r="16" spans="1:12" x14ac:dyDescent="0.2">
      <c r="A16" s="16">
        <v>9</v>
      </c>
      <c r="B16" s="7">
        <v>77</v>
      </c>
      <c r="C16" s="7">
        <v>89</v>
      </c>
      <c r="E16" s="16">
        <v>9</v>
      </c>
      <c r="F16" s="7">
        <v>72</v>
      </c>
      <c r="G16" s="7">
        <v>80</v>
      </c>
    </row>
    <row r="17" spans="1:9" x14ac:dyDescent="0.2">
      <c r="A17" s="16">
        <v>10</v>
      </c>
      <c r="B17" s="7">
        <v>68</v>
      </c>
      <c r="C17" s="7">
        <v>91</v>
      </c>
      <c r="E17" s="16">
        <v>10</v>
      </c>
      <c r="F17" s="7">
        <v>41</v>
      </c>
      <c r="G17" s="7">
        <v>163</v>
      </c>
    </row>
    <row r="18" spans="1:9" x14ac:dyDescent="0.2">
      <c r="A18" s="16">
        <v>11</v>
      </c>
      <c r="B18" s="7">
        <v>76</v>
      </c>
      <c r="C18" s="7">
        <v>65</v>
      </c>
      <c r="E18" s="16">
        <v>11</v>
      </c>
      <c r="F18" s="7">
        <v>17</v>
      </c>
      <c r="G18" s="7">
        <v>181</v>
      </c>
    </row>
    <row r="19" spans="1:9" x14ac:dyDescent="0.2">
      <c r="A19" s="16">
        <v>12</v>
      </c>
      <c r="B19" s="7">
        <v>27</v>
      </c>
      <c r="C19" s="7">
        <v>93</v>
      </c>
      <c r="E19" s="16">
        <v>12</v>
      </c>
      <c r="F19" s="7">
        <v>16</v>
      </c>
      <c r="G19" s="7">
        <v>192</v>
      </c>
    </row>
    <row r="20" spans="1:9" x14ac:dyDescent="0.2">
      <c r="A20" s="16">
        <v>13</v>
      </c>
      <c r="B20" s="7">
        <v>86</v>
      </c>
      <c r="C20" s="7">
        <v>70</v>
      </c>
      <c r="E20" s="16">
        <v>13</v>
      </c>
      <c r="F20" s="7">
        <v>58</v>
      </c>
      <c r="G20" s="7">
        <v>86</v>
      </c>
    </row>
    <row r="21" spans="1:9" x14ac:dyDescent="0.2">
      <c r="A21" s="16">
        <v>14</v>
      </c>
      <c r="B21" s="7">
        <v>98</v>
      </c>
      <c r="C21" s="7">
        <v>70</v>
      </c>
      <c r="E21" s="16">
        <v>14</v>
      </c>
      <c r="F21" s="7">
        <v>64</v>
      </c>
      <c r="G21" s="7">
        <v>123</v>
      </c>
    </row>
    <row r="22" spans="1:9" x14ac:dyDescent="0.2">
      <c r="A22" s="16">
        <v>15</v>
      </c>
      <c r="B22" s="7">
        <v>86</v>
      </c>
      <c r="C22" s="7">
        <v>84</v>
      </c>
      <c r="E22" s="16">
        <v>15</v>
      </c>
      <c r="F22" s="7">
        <v>91</v>
      </c>
      <c r="G22" s="7">
        <v>65</v>
      </c>
    </row>
    <row r="23" spans="1:9" x14ac:dyDescent="0.2">
      <c r="A23" s="16">
        <v>16</v>
      </c>
      <c r="B23" s="7">
        <v>2</v>
      </c>
      <c r="C23" s="7">
        <v>108</v>
      </c>
      <c r="E23" s="16">
        <v>16</v>
      </c>
      <c r="F23" s="7">
        <v>34</v>
      </c>
      <c r="G23" s="7">
        <v>168</v>
      </c>
    </row>
    <row r="24" spans="1:9" x14ac:dyDescent="0.2">
      <c r="A24" s="16">
        <v>17</v>
      </c>
      <c r="B24" s="7">
        <v>34</v>
      </c>
      <c r="C24" s="7">
        <v>86</v>
      </c>
      <c r="E24" s="16">
        <v>17</v>
      </c>
      <c r="F24" s="7">
        <v>34</v>
      </c>
      <c r="G24" s="7">
        <v>180</v>
      </c>
    </row>
    <row r="25" spans="1:9" x14ac:dyDescent="0.2">
      <c r="A25" s="16">
        <v>18</v>
      </c>
      <c r="B25" s="7">
        <v>46</v>
      </c>
      <c r="C25" s="7">
        <v>94</v>
      </c>
      <c r="E25" s="16">
        <v>18</v>
      </c>
      <c r="F25" s="7">
        <v>20</v>
      </c>
      <c r="G25" s="7">
        <v>201</v>
      </c>
    </row>
    <row r="26" spans="1:9" x14ac:dyDescent="0.2">
      <c r="A26" s="16">
        <v>19</v>
      </c>
      <c r="B26" s="7">
        <v>99</v>
      </c>
      <c r="C26" s="7">
        <v>78</v>
      </c>
      <c r="E26" s="16">
        <v>19</v>
      </c>
      <c r="F26" s="7">
        <v>39</v>
      </c>
      <c r="G26" s="7">
        <v>128</v>
      </c>
    </row>
    <row r="27" spans="1:9" x14ac:dyDescent="0.2">
      <c r="A27" s="16">
        <v>20</v>
      </c>
      <c r="B27" s="7">
        <v>61</v>
      </c>
      <c r="C27" s="7">
        <v>80</v>
      </c>
      <c r="E27" s="16">
        <v>20</v>
      </c>
      <c r="F27" s="7">
        <v>56</v>
      </c>
      <c r="G27" s="7">
        <v>90</v>
      </c>
    </row>
    <row r="28" spans="1:9" ht="16" thickBot="1" x14ac:dyDescent="0.25"/>
    <row r="29" spans="1:9" ht="31" customHeight="1" thickTop="1" thickBot="1" x14ac:dyDescent="0.25">
      <c r="A29" s="31" t="s">
        <v>45</v>
      </c>
      <c r="B29" s="32"/>
      <c r="C29" s="32"/>
      <c r="D29" s="32"/>
      <c r="E29" s="32"/>
      <c r="F29" s="32"/>
      <c r="G29" s="33"/>
      <c r="H29" s="17" t="s">
        <v>77</v>
      </c>
      <c r="I29" s="3" t="s">
        <v>2</v>
      </c>
    </row>
    <row r="30" spans="1:9" ht="31" customHeight="1" thickTop="1" thickBot="1" x14ac:dyDescent="0.25">
      <c r="A30" s="31" t="s">
        <v>46</v>
      </c>
      <c r="B30" s="32"/>
      <c r="C30" s="32"/>
      <c r="D30" s="32"/>
      <c r="E30" s="32"/>
      <c r="F30" s="32"/>
      <c r="G30" s="33"/>
      <c r="H30" s="17" t="s">
        <v>77</v>
      </c>
      <c r="I30" s="3" t="s">
        <v>2</v>
      </c>
    </row>
    <row r="31" spans="1:9" ht="44.5" customHeight="1" thickTop="1" thickBot="1" x14ac:dyDescent="0.25">
      <c r="A31" s="31" t="s">
        <v>31</v>
      </c>
      <c r="B31" s="32"/>
      <c r="C31" s="32"/>
      <c r="D31" s="32"/>
      <c r="E31" s="32"/>
      <c r="F31" s="32"/>
      <c r="G31" s="33"/>
      <c r="H31" s="17" t="s">
        <v>79</v>
      </c>
      <c r="I31" s="3" t="s">
        <v>2</v>
      </c>
    </row>
    <row r="32" spans="1:9" ht="43" customHeight="1" thickTop="1" thickBot="1" x14ac:dyDescent="0.25">
      <c r="A32" s="31" t="s">
        <v>32</v>
      </c>
      <c r="B32" s="32"/>
      <c r="C32" s="32"/>
      <c r="D32" s="32"/>
      <c r="E32" s="32"/>
      <c r="F32" s="32"/>
      <c r="G32" s="33"/>
      <c r="H32" s="17" t="s">
        <v>78</v>
      </c>
      <c r="I32" s="3" t="s">
        <v>2</v>
      </c>
    </row>
    <row r="33" spans="1:12" ht="78" customHeight="1" thickTop="1" thickBot="1" x14ac:dyDescent="0.25">
      <c r="A33" s="31" t="s">
        <v>33</v>
      </c>
      <c r="B33" s="32"/>
      <c r="C33" s="32"/>
      <c r="D33" s="32"/>
      <c r="E33" s="32"/>
      <c r="F33" s="32"/>
      <c r="G33" s="33"/>
      <c r="H33" s="17" t="s">
        <v>79</v>
      </c>
      <c r="I33" s="3" t="s">
        <v>2</v>
      </c>
    </row>
    <row r="34" spans="1:12" ht="78" customHeight="1" thickTop="1" thickBot="1" x14ac:dyDescent="0.25">
      <c r="A34" s="31" t="s">
        <v>38</v>
      </c>
      <c r="B34" s="32"/>
      <c r="C34" s="32"/>
      <c r="D34" s="32"/>
      <c r="E34" s="32"/>
      <c r="F34" s="32"/>
      <c r="G34" s="33"/>
      <c r="H34" s="17" t="s">
        <v>80</v>
      </c>
      <c r="I34" s="3" t="s">
        <v>2</v>
      </c>
    </row>
    <row r="35" spans="1:12" ht="47.5" customHeight="1" thickTop="1" thickBot="1" x14ac:dyDescent="0.25">
      <c r="A35" s="31" t="s">
        <v>42</v>
      </c>
      <c r="B35" s="32"/>
      <c r="C35" s="32"/>
      <c r="D35" s="32"/>
      <c r="E35" s="32"/>
      <c r="F35" s="32"/>
      <c r="G35" s="33"/>
      <c r="H35" s="17">
        <v>0.37</v>
      </c>
      <c r="I35" s="3" t="s">
        <v>2</v>
      </c>
    </row>
    <row r="36" spans="1:12" ht="30" customHeight="1" thickTop="1" thickBot="1" x14ac:dyDescent="0.25">
      <c r="A36" s="31" t="s">
        <v>41</v>
      </c>
      <c r="B36" s="32"/>
      <c r="C36" s="32"/>
      <c r="D36" s="32"/>
      <c r="E36" s="32"/>
      <c r="F36" s="32"/>
      <c r="G36" s="33"/>
      <c r="H36" s="17">
        <v>1.93</v>
      </c>
      <c r="I36" s="3" t="s">
        <v>2</v>
      </c>
    </row>
    <row r="37" spans="1:12" ht="45.5" customHeight="1" thickTop="1" thickBot="1" x14ac:dyDescent="0.25">
      <c r="A37" s="31" t="s">
        <v>47</v>
      </c>
      <c r="B37" s="32"/>
      <c r="C37" s="32"/>
      <c r="D37" s="32"/>
      <c r="E37" s="32"/>
      <c r="F37" s="32"/>
      <c r="G37" s="33"/>
      <c r="H37" s="17">
        <v>10</v>
      </c>
      <c r="I37" s="3" t="s">
        <v>2</v>
      </c>
      <c r="L37" t="s">
        <v>90</v>
      </c>
    </row>
    <row r="38" spans="1:12" ht="16" thickTop="1" x14ac:dyDescent="0.2">
      <c r="I38" s="25"/>
      <c r="L38" t="s">
        <v>88</v>
      </c>
    </row>
    <row r="39" spans="1:12" x14ac:dyDescent="0.2">
      <c r="A39" t="s">
        <v>35</v>
      </c>
      <c r="I39" s="25"/>
      <c r="L39" t="s">
        <v>91</v>
      </c>
    </row>
    <row r="40" spans="1:12" x14ac:dyDescent="0.2">
      <c r="B40" s="7" t="s">
        <v>34</v>
      </c>
      <c r="C40" s="24">
        <v>1750</v>
      </c>
      <c r="I40" s="25"/>
    </row>
    <row r="41" spans="1:12" x14ac:dyDescent="0.2">
      <c r="B41" s="7" t="s">
        <v>36</v>
      </c>
      <c r="C41" s="24">
        <v>800</v>
      </c>
      <c r="I41" s="25"/>
    </row>
    <row r="42" spans="1:12" ht="16" thickBot="1" x14ac:dyDescent="0.25"/>
    <row r="43" spans="1:12" ht="46" customHeight="1" thickTop="1" thickBot="1" x14ac:dyDescent="0.25">
      <c r="A43" s="31" t="s">
        <v>39</v>
      </c>
      <c r="B43" s="32"/>
      <c r="C43" s="32"/>
      <c r="D43" s="32"/>
      <c r="E43" s="32"/>
      <c r="F43" s="32"/>
      <c r="G43" s="33"/>
      <c r="H43" s="23">
        <f>H35*C40</f>
        <v>647.5</v>
      </c>
      <c r="I43" s="3" t="s">
        <v>2</v>
      </c>
      <c r="L43" t="s">
        <v>82</v>
      </c>
    </row>
    <row r="44" spans="1:12" ht="30.5" customHeight="1" thickTop="1" thickBot="1" x14ac:dyDescent="0.25">
      <c r="A44" s="31" t="s">
        <v>40</v>
      </c>
      <c r="B44" s="32"/>
      <c r="C44" s="32"/>
      <c r="D44" s="32"/>
      <c r="E44" s="32"/>
      <c r="F44" s="32"/>
      <c r="G44" s="33"/>
      <c r="H44" s="23">
        <f>H36*C41</f>
        <v>1544</v>
      </c>
      <c r="I44" s="3" t="s">
        <v>2</v>
      </c>
      <c r="L44" t="s">
        <v>83</v>
      </c>
    </row>
    <row r="45" spans="1:12" ht="44" customHeight="1" thickTop="1" thickBot="1" x14ac:dyDescent="0.25">
      <c r="A45" s="31" t="s">
        <v>37</v>
      </c>
      <c r="B45" s="32"/>
      <c r="C45" s="32"/>
      <c r="D45" s="32"/>
      <c r="E45" s="32"/>
      <c r="F45" s="32"/>
      <c r="G45" s="33"/>
      <c r="H45" s="22" t="s">
        <v>81</v>
      </c>
      <c r="I45" s="3" t="s">
        <v>2</v>
      </c>
      <c r="L45" t="s">
        <v>87</v>
      </c>
    </row>
    <row r="46" spans="1:12" ht="16" thickTop="1" x14ac:dyDescent="0.2"/>
  </sheetData>
  <mergeCells count="15">
    <mergeCell ref="A37:G37"/>
    <mergeCell ref="A43:G43"/>
    <mergeCell ref="A44:G44"/>
    <mergeCell ref="A45:G45"/>
    <mergeCell ref="A4:G4"/>
    <mergeCell ref="A31:G31"/>
    <mergeCell ref="A32:G32"/>
    <mergeCell ref="A33:G33"/>
    <mergeCell ref="A34:G34"/>
    <mergeCell ref="A35:G35"/>
    <mergeCell ref="A36:G36"/>
    <mergeCell ref="A6:C6"/>
    <mergeCell ref="E6:G6"/>
    <mergeCell ref="A29:G29"/>
    <mergeCell ref="A30:G3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E06C-297B-CE45-AC59-2F9AE0C23854}">
  <dimension ref="A1:I23"/>
  <sheetViews>
    <sheetView zoomScale="125" workbookViewId="0">
      <selection activeCell="E35" sqref="E35"/>
    </sheetView>
  </sheetViews>
  <sheetFormatPr baseColWidth="10" defaultColWidth="10.83203125" defaultRowHeight="15" x14ac:dyDescent="0.2"/>
  <cols>
    <col min="1" max="1" width="43.6640625" bestFit="1" customWidth="1"/>
    <col min="2" max="2" width="12.6640625" bestFit="1" customWidth="1"/>
    <col min="3" max="3" width="13.1640625" bestFit="1" customWidth="1"/>
    <col min="4" max="4" width="14" bestFit="1" customWidth="1"/>
    <col min="5" max="5" width="12.1640625" bestFit="1" customWidth="1"/>
    <col min="6" max="9" width="12.6640625" bestFit="1" customWidth="1"/>
  </cols>
  <sheetData>
    <row r="1" spans="1:9" x14ac:dyDescent="0.2">
      <c r="A1" t="s">
        <v>54</v>
      </c>
    </row>
    <row r="2" spans="1:9" ht="16" thickBot="1" x14ac:dyDescent="0.25"/>
    <row r="3" spans="1:9" x14ac:dyDescent="0.2">
      <c r="A3" s="29" t="s">
        <v>55</v>
      </c>
      <c r="B3" s="29"/>
    </row>
    <row r="4" spans="1:9" x14ac:dyDescent="0.2">
      <c r="A4" t="s">
        <v>56</v>
      </c>
      <c r="B4">
        <v>0.83189842006951353</v>
      </c>
    </row>
    <row r="5" spans="1:9" x14ac:dyDescent="0.2">
      <c r="A5" t="s">
        <v>57</v>
      </c>
      <c r="B5">
        <v>0.69205498131415288</v>
      </c>
    </row>
    <row r="6" spans="1:9" x14ac:dyDescent="0.2">
      <c r="A6" t="s">
        <v>58</v>
      </c>
      <c r="B6">
        <v>0.67494692472049467</v>
      </c>
    </row>
    <row r="7" spans="1:9" x14ac:dyDescent="0.2">
      <c r="A7" t="s">
        <v>59</v>
      </c>
      <c r="B7">
        <v>7.8153172456835316</v>
      </c>
    </row>
    <row r="8" spans="1:9" ht="16" thickBot="1" x14ac:dyDescent="0.25">
      <c r="A8" s="27" t="s">
        <v>60</v>
      </c>
      <c r="B8" s="27">
        <v>20</v>
      </c>
    </row>
    <row r="10" spans="1:9" ht="16" thickBot="1" x14ac:dyDescent="0.25">
      <c r="A10" t="s">
        <v>61</v>
      </c>
    </row>
    <row r="11" spans="1:9" x14ac:dyDescent="0.2">
      <c r="A11" s="28"/>
      <c r="B11" s="28" t="s">
        <v>66</v>
      </c>
      <c r="C11" s="28" t="s">
        <v>67</v>
      </c>
      <c r="D11" s="28" t="s">
        <v>68</v>
      </c>
      <c r="E11" s="28" t="s">
        <v>28</v>
      </c>
      <c r="F11" s="28" t="s">
        <v>69</v>
      </c>
    </row>
    <row r="12" spans="1:9" x14ac:dyDescent="0.2">
      <c r="A12" t="s">
        <v>62</v>
      </c>
      <c r="B12">
        <v>1</v>
      </c>
      <c r="C12">
        <v>2470.7746942877884</v>
      </c>
      <c r="D12">
        <v>2470.7746942877884</v>
      </c>
      <c r="E12">
        <v>40.451992751221795</v>
      </c>
      <c r="F12">
        <v>5.4355234476933853E-6</v>
      </c>
    </row>
    <row r="13" spans="1:9" x14ac:dyDescent="0.2">
      <c r="A13" t="s">
        <v>63</v>
      </c>
      <c r="B13">
        <v>18</v>
      </c>
      <c r="C13">
        <v>1099.4253057122116</v>
      </c>
      <c r="D13">
        <v>61.079183650678424</v>
      </c>
    </row>
    <row r="14" spans="1:9" ht="16" thickBot="1" x14ac:dyDescent="0.25">
      <c r="A14" s="27" t="s">
        <v>64</v>
      </c>
      <c r="B14" s="27">
        <v>19</v>
      </c>
      <c r="C14" s="27">
        <v>3570.2</v>
      </c>
      <c r="D14" s="27"/>
      <c r="E14" s="27"/>
      <c r="F14" s="27"/>
    </row>
    <row r="15" spans="1:9" ht="16" thickBot="1" x14ac:dyDescent="0.25"/>
    <row r="16" spans="1:9" x14ac:dyDescent="0.2">
      <c r="A16" s="28"/>
      <c r="B16" s="28" t="s">
        <v>70</v>
      </c>
      <c r="C16" s="28" t="s">
        <v>59</v>
      </c>
      <c r="D16" s="28" t="s">
        <v>71</v>
      </c>
      <c r="E16" s="28" t="s">
        <v>72</v>
      </c>
      <c r="F16" s="28" t="s">
        <v>73</v>
      </c>
      <c r="G16" s="28" t="s">
        <v>74</v>
      </c>
      <c r="H16" s="28" t="s">
        <v>75</v>
      </c>
      <c r="I16" s="28" t="s">
        <v>76</v>
      </c>
    </row>
    <row r="17" spans="1:9" x14ac:dyDescent="0.2">
      <c r="A17" t="s">
        <v>65</v>
      </c>
      <c r="B17">
        <v>106.42885141548942</v>
      </c>
      <c r="C17">
        <v>3.8374009217717635</v>
      </c>
      <c r="D17">
        <v>27.734618713321783</v>
      </c>
      <c r="E17">
        <v>3.2020844003449153E-16</v>
      </c>
      <c r="F17">
        <v>98.366771241697847</v>
      </c>
      <c r="G17">
        <v>114.49093158928099</v>
      </c>
      <c r="H17">
        <v>98.366771241697847</v>
      </c>
      <c r="I17">
        <v>114.49093158928099</v>
      </c>
    </row>
    <row r="18" spans="1:9" ht="16" thickBot="1" x14ac:dyDescent="0.25">
      <c r="A18" s="27" t="s">
        <v>84</v>
      </c>
      <c r="B18" s="27">
        <v>-0.37143335752973372</v>
      </c>
      <c r="C18" s="27">
        <v>5.8399744049208252E-2</v>
      </c>
      <c r="D18" s="27">
        <v>-6.3601881065910151</v>
      </c>
      <c r="E18" s="27">
        <v>5.4355234476933853E-6</v>
      </c>
      <c r="F18" s="27">
        <v>-0.49412666694715074</v>
      </c>
      <c r="G18" s="27">
        <v>-0.2487400481123167</v>
      </c>
      <c r="H18" s="27">
        <v>-0.49412666694715074</v>
      </c>
      <c r="I18" s="27">
        <v>-0.2487400481123167</v>
      </c>
    </row>
    <row r="23" spans="1:9" x14ac:dyDescent="0.2">
      <c r="D23" s="30"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782C-3148-3942-9A3B-0C3633063F28}">
  <dimension ref="A1:I23"/>
  <sheetViews>
    <sheetView tabSelected="1" zoomScale="131" workbookViewId="0">
      <selection activeCell="C40" sqref="C40"/>
    </sheetView>
  </sheetViews>
  <sheetFormatPr baseColWidth="10" defaultColWidth="10.83203125" defaultRowHeight="15" x14ac:dyDescent="0.2"/>
  <cols>
    <col min="1" max="1" width="43.6640625" bestFit="1" customWidth="1"/>
    <col min="2" max="2" width="12.6640625" bestFit="1" customWidth="1"/>
    <col min="3" max="3" width="13.1640625" bestFit="1" customWidth="1"/>
    <col min="4" max="4" width="14" bestFit="1" customWidth="1"/>
    <col min="5" max="5" width="12.1640625" bestFit="1" customWidth="1"/>
    <col min="6" max="9" width="12.6640625" bestFit="1" customWidth="1"/>
  </cols>
  <sheetData>
    <row r="1" spans="1:9" x14ac:dyDescent="0.2">
      <c r="A1" t="s">
        <v>54</v>
      </c>
    </row>
    <row r="2" spans="1:9" ht="16" thickBot="1" x14ac:dyDescent="0.25"/>
    <row r="3" spans="1:9" x14ac:dyDescent="0.2">
      <c r="A3" s="29" t="s">
        <v>55</v>
      </c>
      <c r="B3" s="29"/>
    </row>
    <row r="4" spans="1:9" x14ac:dyDescent="0.2">
      <c r="A4" t="s">
        <v>56</v>
      </c>
      <c r="B4">
        <v>0.93918941295977665</v>
      </c>
    </row>
    <row r="5" spans="1:9" x14ac:dyDescent="0.2">
      <c r="A5" t="s">
        <v>57</v>
      </c>
      <c r="B5">
        <v>0.88207675341572978</v>
      </c>
    </row>
    <row r="6" spans="1:9" x14ac:dyDescent="0.2">
      <c r="A6" t="s">
        <v>58</v>
      </c>
      <c r="B6">
        <v>0.87552546193882597</v>
      </c>
    </row>
    <row r="7" spans="1:9" x14ac:dyDescent="0.2">
      <c r="A7" t="s">
        <v>59</v>
      </c>
      <c r="B7">
        <v>17.541363124465363</v>
      </c>
    </row>
    <row r="8" spans="1:9" ht="16" thickBot="1" x14ac:dyDescent="0.25">
      <c r="A8" s="27" t="s">
        <v>60</v>
      </c>
      <c r="B8" s="27">
        <v>20</v>
      </c>
    </row>
    <row r="10" spans="1:9" ht="16" thickBot="1" x14ac:dyDescent="0.25">
      <c r="A10" t="s">
        <v>61</v>
      </c>
    </row>
    <row r="11" spans="1:9" x14ac:dyDescent="0.2">
      <c r="A11" s="28"/>
      <c r="B11" s="28" t="s">
        <v>66</v>
      </c>
      <c r="C11" s="28" t="s">
        <v>67</v>
      </c>
      <c r="D11" s="28" t="s">
        <v>68</v>
      </c>
      <c r="E11" s="28" t="s">
        <v>28</v>
      </c>
      <c r="F11" s="28" t="s">
        <v>69</v>
      </c>
    </row>
    <row r="12" spans="1:9" x14ac:dyDescent="0.2">
      <c r="A12" t="s">
        <v>62</v>
      </c>
      <c r="B12">
        <v>1</v>
      </c>
      <c r="C12">
        <v>41429.16043524164</v>
      </c>
      <c r="D12">
        <v>41429.16043524164</v>
      </c>
      <c r="E12">
        <v>134.64165905690911</v>
      </c>
      <c r="F12">
        <v>8.6507903139404293E-10</v>
      </c>
    </row>
    <row r="13" spans="1:9" x14ac:dyDescent="0.2">
      <c r="A13" t="s">
        <v>63</v>
      </c>
      <c r="B13">
        <v>18</v>
      </c>
      <c r="C13">
        <v>5538.5895647583584</v>
      </c>
      <c r="D13">
        <v>307.69942026435325</v>
      </c>
    </row>
    <row r="14" spans="1:9" ht="16" thickBot="1" x14ac:dyDescent="0.25">
      <c r="A14" s="27" t="s">
        <v>64</v>
      </c>
      <c r="B14" s="27">
        <v>19</v>
      </c>
      <c r="C14" s="27">
        <v>46967.75</v>
      </c>
      <c r="D14" s="27"/>
      <c r="E14" s="27"/>
      <c r="F14" s="27"/>
    </row>
    <row r="15" spans="1:9" ht="16" thickBot="1" x14ac:dyDescent="0.25"/>
    <row r="16" spans="1:9" x14ac:dyDescent="0.2">
      <c r="A16" s="28"/>
      <c r="B16" s="28" t="s">
        <v>70</v>
      </c>
      <c r="C16" s="28" t="s">
        <v>59</v>
      </c>
      <c r="D16" s="28" t="s">
        <v>71</v>
      </c>
      <c r="E16" s="28" t="s">
        <v>72</v>
      </c>
      <c r="F16" s="28" t="s">
        <v>73</v>
      </c>
      <c r="G16" s="28" t="s">
        <v>74</v>
      </c>
      <c r="H16" s="28" t="s">
        <v>75</v>
      </c>
      <c r="I16" s="28" t="s">
        <v>76</v>
      </c>
    </row>
    <row r="17" spans="1:9" x14ac:dyDescent="0.2">
      <c r="A17" t="s">
        <v>65</v>
      </c>
      <c r="B17">
        <v>222.6774496602261</v>
      </c>
      <c r="C17">
        <v>8.4561892568843788</v>
      </c>
      <c r="D17">
        <v>26.333073077679671</v>
      </c>
      <c r="E17">
        <v>7.9714380030199881E-16</v>
      </c>
      <c r="F17">
        <v>204.91165527398823</v>
      </c>
      <c r="G17">
        <v>240.44324404646397</v>
      </c>
      <c r="H17">
        <v>204.91165527398823</v>
      </c>
      <c r="I17">
        <v>240.44324404646397</v>
      </c>
    </row>
    <row r="18" spans="1:9" ht="16" thickBot="1" x14ac:dyDescent="0.25">
      <c r="A18" s="27" t="s">
        <v>84</v>
      </c>
      <c r="B18" s="27">
        <v>-1.9253034254756609</v>
      </c>
      <c r="C18" s="27">
        <v>0.16592409453385376</v>
      </c>
      <c r="D18" s="27">
        <v>-11.603519253093397</v>
      </c>
      <c r="E18" s="27">
        <v>8.6507903139403993E-10</v>
      </c>
      <c r="F18" s="27">
        <v>-2.2738970126888716</v>
      </c>
      <c r="G18" s="27">
        <v>-1.57670983826245</v>
      </c>
      <c r="H18" s="27">
        <v>-2.2738970126888716</v>
      </c>
      <c r="I18" s="27">
        <v>-1.57670983826245</v>
      </c>
    </row>
    <row r="23" spans="1:9" x14ac:dyDescent="0.2">
      <c r="D23" s="30"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question 1 and 3</vt:lpstr>
      <vt:lpstr>question 2 and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2024-03-31T21:28:47Z</dcterms:modified>
</cp:coreProperties>
</file>