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95" windowHeight="11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Z27" i="1" l="1"/>
  <c r="AZ28" i="1"/>
  <c r="AZ26" i="1"/>
  <c r="AZ16" i="1"/>
  <c r="AZ17" i="1"/>
  <c r="AZ20" i="1"/>
  <c r="AZ21" i="1"/>
  <c r="AZ22" i="1"/>
  <c r="AZ15" i="1"/>
  <c r="AY16" i="1"/>
  <c r="AY17" i="1"/>
  <c r="AY20" i="1"/>
  <c r="AY21" i="1"/>
  <c r="AY22" i="1"/>
  <c r="AY15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C21" i="1"/>
  <c r="AC22" i="1"/>
  <c r="AC20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C15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C11" i="1"/>
  <c r="AC12" i="1"/>
  <c r="AC10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C7" i="1"/>
  <c r="C33" i="1"/>
  <c r="D8" i="1" l="1"/>
  <c r="M9" i="1" s="1"/>
  <c r="E8" i="1"/>
  <c r="C8" i="1"/>
  <c r="H9" i="1" s="1"/>
  <c r="D6" i="1"/>
  <c r="E6" i="1"/>
  <c r="C5" i="1"/>
  <c r="C6" i="1" s="1"/>
  <c r="E22" i="1" l="1"/>
  <c r="M22" i="1"/>
  <c r="U22" i="1"/>
  <c r="Q22" i="1"/>
  <c r="L22" i="1"/>
  <c r="F22" i="1"/>
  <c r="N22" i="1"/>
  <c r="V22" i="1"/>
  <c r="P22" i="1"/>
  <c r="G22" i="1"/>
  <c r="O22" i="1"/>
  <c r="B22" i="1"/>
  <c r="H22" i="1"/>
  <c r="I22" i="1"/>
  <c r="J22" i="1"/>
  <c r="R22" i="1"/>
  <c r="C22" i="1"/>
  <c r="K22" i="1"/>
  <c r="S22" i="1"/>
  <c r="D22" i="1"/>
  <c r="T22" i="1"/>
  <c r="H6" i="1"/>
  <c r="H20" i="1" l="1"/>
  <c r="H25" i="1" s="1"/>
  <c r="P20" i="1"/>
  <c r="P25" i="1" s="1"/>
  <c r="K20" i="1"/>
  <c r="K25" i="1" s="1"/>
  <c r="T20" i="1"/>
  <c r="T25" i="1" s="1"/>
  <c r="B20" i="1"/>
  <c r="B25" i="1" s="1"/>
  <c r="I20" i="1"/>
  <c r="I25" i="1" s="1"/>
  <c r="Q20" i="1"/>
  <c r="Q25" i="1" s="1"/>
  <c r="S20" i="1"/>
  <c r="S25" i="1" s="1"/>
  <c r="D20" i="1"/>
  <c r="D25" i="1" s="1"/>
  <c r="O20" i="1"/>
  <c r="O25" i="1" s="1"/>
  <c r="J20" i="1"/>
  <c r="J25" i="1" s="1"/>
  <c r="R20" i="1"/>
  <c r="R25" i="1" s="1"/>
  <c r="C20" i="1"/>
  <c r="C25" i="1" s="1"/>
  <c r="L20" i="1"/>
  <c r="L25" i="1" s="1"/>
  <c r="G20" i="1"/>
  <c r="G25" i="1" s="1"/>
  <c r="E20" i="1"/>
  <c r="E25" i="1" s="1"/>
  <c r="M20" i="1"/>
  <c r="M25" i="1" s="1"/>
  <c r="U20" i="1"/>
  <c r="F20" i="1"/>
  <c r="F25" i="1" s="1"/>
  <c r="N20" i="1"/>
  <c r="N25" i="1" s="1"/>
  <c r="V20" i="1"/>
  <c r="V25" i="1" s="1"/>
  <c r="U25" i="1"/>
  <c r="R37" i="1" l="1"/>
  <c r="R36" i="1"/>
  <c r="R35" i="1"/>
  <c r="C37" i="1"/>
  <c r="C36" i="1"/>
  <c r="C35" i="1"/>
  <c r="J37" i="1"/>
  <c r="J36" i="1"/>
  <c r="J35" i="1"/>
  <c r="P36" i="1"/>
  <c r="P35" i="1"/>
  <c r="P37" i="1"/>
  <c r="U35" i="1"/>
  <c r="U37" i="1"/>
  <c r="U36" i="1"/>
  <c r="B37" i="1"/>
  <c r="B35" i="1"/>
  <c r="B36" i="1"/>
  <c r="N35" i="1"/>
  <c r="N37" i="1"/>
  <c r="N36" i="1"/>
  <c r="T37" i="1"/>
  <c r="T36" i="1"/>
  <c r="T35" i="1"/>
  <c r="L35" i="1"/>
  <c r="L37" i="1"/>
  <c r="L36" i="1"/>
  <c r="V35" i="1"/>
  <c r="V37" i="1"/>
  <c r="V36" i="1"/>
  <c r="K37" i="1"/>
  <c r="K36" i="1"/>
  <c r="K35" i="1"/>
  <c r="D37" i="1"/>
  <c r="D36" i="1"/>
  <c r="D35" i="1"/>
  <c r="E37" i="1"/>
  <c r="E36" i="1"/>
  <c r="E35" i="1"/>
  <c r="S37" i="1"/>
  <c r="S36" i="1"/>
  <c r="S35" i="1"/>
  <c r="I36" i="1"/>
  <c r="I35" i="1"/>
  <c r="I37" i="1"/>
  <c r="F35" i="1"/>
  <c r="F37" i="1"/>
  <c r="F36" i="1"/>
  <c r="O36" i="1"/>
  <c r="O35" i="1"/>
  <c r="O37" i="1"/>
  <c r="M37" i="1"/>
  <c r="M36" i="1"/>
  <c r="M35" i="1"/>
  <c r="H36" i="1"/>
  <c r="H35" i="1"/>
  <c r="H37" i="1"/>
  <c r="G36" i="1"/>
  <c r="G35" i="1"/>
  <c r="G37" i="1"/>
  <c r="Q36" i="1"/>
  <c r="Q35" i="1"/>
  <c r="Q37" i="1"/>
  <c r="X37" i="1" l="1"/>
  <c r="Y37" i="1" s="1"/>
  <c r="X36" i="1"/>
  <c r="Y36" i="1" s="1"/>
  <c r="X35" i="1"/>
  <c r="Y35" i="1" s="1"/>
</calcChain>
</file>

<file path=xl/sharedStrings.xml><?xml version="1.0" encoding="utf-8"?>
<sst xmlns="http://schemas.openxmlformats.org/spreadsheetml/2006/main" count="45" uniqueCount="33">
  <si>
    <t>Old formula</t>
  </si>
  <si>
    <t>input color RGB</t>
  </si>
  <si>
    <t>filter color RGB</t>
  </si>
  <si>
    <t>[range 0-255]</t>
  </si>
  <si>
    <t>r</t>
  </si>
  <si>
    <t>g</t>
  </si>
  <si>
    <t>b</t>
  </si>
  <si>
    <t>c</t>
  </si>
  <si>
    <t>m</t>
  </si>
  <si>
    <t>y</t>
  </si>
  <si>
    <t>w</t>
  </si>
  <si>
    <t>R spectrum</t>
  </si>
  <si>
    <t>Y spectrum</t>
  </si>
  <si>
    <t>primary 
spectra 
weights:</t>
  </si>
  <si>
    <t>input color 
spectrum</t>
  </si>
  <si>
    <t>filter color 
spectrum</t>
  </si>
  <si>
    <t>filtered color 
spectrum</t>
  </si>
  <si>
    <t>x</t>
  </si>
  <si>
    <t>z</t>
  </si>
  <si>
    <t>matching
functions</t>
  </si>
  <si>
    <t>Lambda step</t>
  </si>
  <si>
    <t>product to 
matching functions</t>
  </si>
  <si>
    <t>Sum of product 
to matching functions</t>
  </si>
  <si>
    <t>Multiplied 
by step-size</t>
  </si>
  <si>
    <t>X</t>
  </si>
  <si>
    <t>Y</t>
  </si>
  <si>
    <t>Z</t>
  </si>
  <si>
    <t>New formula</t>
  </si>
  <si>
    <t>product to 
R spectrum</t>
  </si>
  <si>
    <t>product to 
Y spectrum</t>
  </si>
  <si>
    <t>SUM</t>
  </si>
  <si>
    <t>multiplied
 by step-size</t>
  </si>
  <si>
    <t>weighted 
primary
spectra: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</si>
</sst>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37"/>
  <sheetViews>
    <sheetView tabSelected="1" topLeftCell="U1" zoomScale="85" zoomScaleNormal="85" workbookViewId="0">
      <selection activeCell="AM27" sqref="AM27"/>
    </sheetView>
  </sheetViews>
  <sheetFormatPr defaultRowHeight="15" x14ac:dyDescent="0.25"/>
  <cols>
    <col min="2" max="2" width="14.7109375" bestFit="1" customWidth="1"/>
    <col min="3" max="3" width="10.5703125" customWidth="1"/>
    <col min="7" max="7" width="12" bestFit="1" customWidth="1"/>
    <col min="24" max="24" width="16.85546875" customWidth="1"/>
    <col min="25" max="25" width="10.5703125" customWidth="1"/>
    <col min="27" max="27" width="9.140625" style="4"/>
    <col min="29" max="29" width="12.85546875" bestFit="1" customWidth="1"/>
    <col min="51" max="51" width="10" customWidth="1"/>
    <col min="52" max="52" width="14.85546875" customWidth="1"/>
  </cols>
  <sheetData>
    <row r="2" spans="2:52" x14ac:dyDescent="0.25">
      <c r="B2" t="s">
        <v>0</v>
      </c>
      <c r="AC2" t="s">
        <v>27</v>
      </c>
    </row>
    <row r="5" spans="2:52" ht="30" x14ac:dyDescent="0.25">
      <c r="B5" t="s">
        <v>1</v>
      </c>
      <c r="C5" s="1">
        <f>1/15</f>
        <v>6.6666666666666666E-2</v>
      </c>
      <c r="D5">
        <v>0</v>
      </c>
      <c r="E5">
        <v>0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AC5" s="2" t="s">
        <v>14</v>
      </c>
    </row>
    <row r="6" spans="2:52" ht="45" x14ac:dyDescent="0.25">
      <c r="B6" t="s">
        <v>3</v>
      </c>
      <c r="C6">
        <f>C5*255</f>
        <v>17</v>
      </c>
      <c r="D6">
        <f t="shared" ref="D6:E6" si="0">D5*255</f>
        <v>0</v>
      </c>
      <c r="E6">
        <f t="shared" si="0"/>
        <v>0</v>
      </c>
      <c r="G6" s="2" t="s">
        <v>13</v>
      </c>
      <c r="H6" s="1">
        <f>C5</f>
        <v>6.6666666666666666E-2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AC6">
        <v>0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>
        <v>11</v>
      </c>
      <c r="AO6">
        <v>12</v>
      </c>
      <c r="AP6">
        <v>13</v>
      </c>
      <c r="AQ6">
        <v>14</v>
      </c>
      <c r="AR6">
        <v>15</v>
      </c>
      <c r="AS6">
        <v>16</v>
      </c>
      <c r="AT6">
        <v>17</v>
      </c>
      <c r="AU6">
        <v>18</v>
      </c>
      <c r="AV6">
        <v>19</v>
      </c>
      <c r="AW6">
        <v>20</v>
      </c>
    </row>
    <row r="7" spans="2:52" x14ac:dyDescent="0.25">
      <c r="AC7">
        <f>B20</f>
        <v>6.3725490196078422E-3</v>
      </c>
      <c r="AD7">
        <f t="shared" ref="AD7:AW7" si="1">C20</f>
        <v>6.3725490196078422E-3</v>
      </c>
      <c r="AE7">
        <f t="shared" si="1"/>
        <v>5.8823529411764705E-3</v>
      </c>
      <c r="AF7">
        <f t="shared" si="1"/>
        <v>4.9019607843137254E-3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5.8823529411764705E-3</v>
      </c>
      <c r="AM7">
        <f t="shared" si="1"/>
        <v>4.6568627450980386E-2</v>
      </c>
      <c r="AN7">
        <f t="shared" si="1"/>
        <v>6.6666666666666666E-2</v>
      </c>
      <c r="AO7">
        <f t="shared" si="1"/>
        <v>6.6666666666666666E-2</v>
      </c>
      <c r="AP7">
        <f t="shared" si="1"/>
        <v>6.6666666666666666E-2</v>
      </c>
      <c r="AQ7">
        <f t="shared" si="1"/>
        <v>6.6666666666666666E-2</v>
      </c>
      <c r="AR7">
        <f t="shared" si="1"/>
        <v>6.6666666666666666E-2</v>
      </c>
      <c r="AS7">
        <f t="shared" si="1"/>
        <v>6.6666666666666666E-2</v>
      </c>
      <c r="AT7">
        <f t="shared" si="1"/>
        <v>6.6666666666666666E-2</v>
      </c>
      <c r="AU7">
        <f t="shared" si="1"/>
        <v>6.6666666666666666E-2</v>
      </c>
      <c r="AV7">
        <f t="shared" si="1"/>
        <v>6.6666666666666666E-2</v>
      </c>
      <c r="AW7">
        <f t="shared" si="1"/>
        <v>6.6666666666666666E-2</v>
      </c>
    </row>
    <row r="8" spans="2:52" x14ac:dyDescent="0.25">
      <c r="B8" t="s">
        <v>2</v>
      </c>
      <c r="C8">
        <f>C9/255</f>
        <v>0.92549019607843142</v>
      </c>
      <c r="D8">
        <f t="shared" ref="D8:E8" si="2">D9/255</f>
        <v>0.54117647058823526</v>
      </c>
      <c r="E8">
        <f t="shared" si="2"/>
        <v>0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</row>
    <row r="9" spans="2:52" ht="45" x14ac:dyDescent="0.25">
      <c r="B9" t="s">
        <v>3</v>
      </c>
      <c r="C9">
        <v>236</v>
      </c>
      <c r="D9">
        <v>138</v>
      </c>
      <c r="E9">
        <v>0</v>
      </c>
      <c r="G9" s="2" t="s">
        <v>13</v>
      </c>
      <c r="H9" s="1">
        <f>C8-D8</f>
        <v>0.38431372549019616</v>
      </c>
      <c r="I9">
        <v>0</v>
      </c>
      <c r="J9">
        <v>0</v>
      </c>
      <c r="K9">
        <v>0</v>
      </c>
      <c r="L9">
        <v>0</v>
      </c>
      <c r="M9">
        <f>D8</f>
        <v>0.54117647058823526</v>
      </c>
      <c r="N9">
        <v>0</v>
      </c>
      <c r="AC9" s="2" t="s">
        <v>21</v>
      </c>
    </row>
    <row r="10" spans="2:52" x14ac:dyDescent="0.25">
      <c r="AC10">
        <f>AC$7*B29</f>
        <v>8.5718675749550454E-9</v>
      </c>
      <c r="AD10">
        <f t="shared" ref="AD10:AW12" si="3">AD$7*C29</f>
        <v>2.9514265600310412E-6</v>
      </c>
      <c r="AE10">
        <f t="shared" si="3"/>
        <v>1.5150068203609947E-4</v>
      </c>
      <c r="AF10">
        <f t="shared" si="3"/>
        <v>1.1317027654922608E-3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3.2117041341036922E-3</v>
      </c>
      <c r="AM10">
        <f t="shared" si="3"/>
        <v>4.1852777059537105E-2</v>
      </c>
      <c r="AN10">
        <f t="shared" si="3"/>
        <v>7.0395084619626444E-2</v>
      </c>
      <c r="AO10">
        <f t="shared" si="3"/>
        <v>5.4880494394157556E-2</v>
      </c>
      <c r="AP10">
        <f t="shared" si="3"/>
        <v>2.6236648561564956E-2</v>
      </c>
      <c r="AQ10">
        <f t="shared" si="3"/>
        <v>7.6918738653280541E-3</v>
      </c>
      <c r="AR10">
        <f t="shared" si="3"/>
        <v>1.3828980767497945E-3</v>
      </c>
      <c r="AS10">
        <f t="shared" si="3"/>
        <v>1.5246931182738216E-4</v>
      </c>
      <c r="AT10">
        <f t="shared" si="3"/>
        <v>1.0308820010272287E-5</v>
      </c>
      <c r="AU10">
        <f t="shared" si="3"/>
        <v>4.2743464802629363E-7</v>
      </c>
      <c r="AV10">
        <f t="shared" si="3"/>
        <v>1.0868378111051024E-8</v>
      </c>
      <c r="AW10">
        <f t="shared" si="3"/>
        <v>1.6947045846293021E-10</v>
      </c>
    </row>
    <row r="11" spans="2:52" x14ac:dyDescent="0.25">
      <c r="AC11">
        <f t="shared" ref="AC11:AC12" si="4">AC$7*B30</f>
        <v>3.1589946764603599E-7</v>
      </c>
      <c r="AD11">
        <f t="shared" si="3"/>
        <v>2.1683915273940691E-6</v>
      </c>
      <c r="AE11">
        <f t="shared" si="3"/>
        <v>1.1107441464700376E-5</v>
      </c>
      <c r="AF11">
        <f t="shared" si="3"/>
        <v>4.1526074254197309E-5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5.8630234138641307E-3</v>
      </c>
      <c r="AM11">
        <f t="shared" si="3"/>
        <v>4.1328768327081149E-2</v>
      </c>
      <c r="AN11">
        <f t="shared" si="3"/>
        <v>4.2275728531688248E-2</v>
      </c>
      <c r="AO11">
        <f t="shared" si="3"/>
        <v>2.3613573601431417E-2</v>
      </c>
      <c r="AP11">
        <f t="shared" si="3"/>
        <v>1.0096104248614412E-2</v>
      </c>
      <c r="AQ11">
        <f t="shared" si="3"/>
        <v>3.2641608048570112E-3</v>
      </c>
      <c r="AR11">
        <f t="shared" si="3"/>
        <v>7.9425084733340551E-4</v>
      </c>
      <c r="AS11">
        <f t="shared" si="3"/>
        <v>1.4525066798022211E-4</v>
      </c>
      <c r="AT11">
        <f t="shared" si="3"/>
        <v>1.9958125937096873E-5</v>
      </c>
      <c r="AU11">
        <f t="shared" si="3"/>
        <v>2.060340230244981E-6</v>
      </c>
      <c r="AV11">
        <f t="shared" si="3"/>
        <v>1.597983701292003E-7</v>
      </c>
      <c r="AW11">
        <f t="shared" si="3"/>
        <v>9.3114986754163824E-9</v>
      </c>
    </row>
    <row r="12" spans="2:52" x14ac:dyDescent="0.25">
      <c r="B12" t="s">
        <v>11</v>
      </c>
      <c r="AC12">
        <f t="shared" si="4"/>
        <v>3.9810803062818064E-6</v>
      </c>
      <c r="AD12">
        <f t="shared" si="3"/>
        <v>6.3815340294157326E-5</v>
      </c>
      <c r="AE12">
        <f t="shared" si="3"/>
        <v>6.5882556893114951E-4</v>
      </c>
      <c r="AF12">
        <f t="shared" si="3"/>
        <v>5.6644106377898721E-3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2.8200650032268986E-5</v>
      </c>
      <c r="AM12">
        <f t="shared" si="3"/>
        <v>2.5138784592272911E-5</v>
      </c>
      <c r="AN12">
        <f t="shared" si="3"/>
        <v>2.8209005864608047E-6</v>
      </c>
      <c r="AO12">
        <f t="shared" si="3"/>
        <v>1.5392224349415235E-7</v>
      </c>
      <c r="AP12">
        <f t="shared" si="3"/>
        <v>5.8465597279769982E-9</v>
      </c>
      <c r="AQ12">
        <f t="shared" si="3"/>
        <v>1.5459121090039553E-10</v>
      </c>
      <c r="AR12">
        <f t="shared" si="3"/>
        <v>2.8454739201676854E-12</v>
      </c>
      <c r="AS12">
        <f t="shared" si="3"/>
        <v>3.6459425598992132E-14</v>
      </c>
      <c r="AT12">
        <f t="shared" si="3"/>
        <v>3.2519992541768376E-16</v>
      </c>
      <c r="AU12">
        <f t="shared" si="3"/>
        <v>2.0191865962550586E-18</v>
      </c>
      <c r="AV12">
        <f t="shared" si="3"/>
        <v>8.7274601451950687E-21</v>
      </c>
      <c r="AW12">
        <f t="shared" si="3"/>
        <v>2.6259393797835305E-23</v>
      </c>
    </row>
    <row r="13" spans="2:52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</row>
    <row r="14" spans="2:52" ht="60" x14ac:dyDescent="0.25">
      <c r="B14">
        <v>9.5588235294117641E-2</v>
      </c>
      <c r="C14">
        <v>9.5588235294117641E-2</v>
      </c>
      <c r="D14">
        <v>8.8235294117647065E-2</v>
      </c>
      <c r="E14">
        <v>7.3529411764705885E-2</v>
      </c>
      <c r="F14">
        <v>0</v>
      </c>
      <c r="G14">
        <v>0</v>
      </c>
      <c r="H14">
        <v>0</v>
      </c>
      <c r="I14">
        <v>0</v>
      </c>
      <c r="J14">
        <v>0</v>
      </c>
      <c r="K14">
        <v>8.8235294117647065E-2</v>
      </c>
      <c r="L14">
        <v>0.69852941176470584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AC14" s="2" t="s">
        <v>28</v>
      </c>
      <c r="AY14" t="s">
        <v>30</v>
      </c>
      <c r="AZ14" s="2" t="s">
        <v>31</v>
      </c>
    </row>
    <row r="15" spans="2:52" x14ac:dyDescent="0.25">
      <c r="B15" t="s">
        <v>12</v>
      </c>
      <c r="AC15">
        <f>AC10*B$14</f>
        <v>8.1936969466482044E-10</v>
      </c>
      <c r="AD15">
        <f t="shared" ref="AD15:AW15" si="5">AD10*C$14</f>
        <v>2.8212165647355538E-7</v>
      </c>
      <c r="AE15">
        <f t="shared" si="5"/>
        <v>1.3367707238479367E-5</v>
      </c>
      <c r="AF15">
        <f t="shared" si="5"/>
        <v>8.3213438639136831E-5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2.8338565889150227E-4</v>
      </c>
      <c r="AM15">
        <f t="shared" si="5"/>
        <v>2.9235395740117829E-2</v>
      </c>
      <c r="AN15">
        <f t="shared" si="5"/>
        <v>7.0395084619626444E-2</v>
      </c>
      <c r="AO15">
        <f t="shared" si="5"/>
        <v>5.4880494394157556E-2</v>
      </c>
      <c r="AP15">
        <f t="shared" si="5"/>
        <v>2.6236648561564956E-2</v>
      </c>
      <c r="AQ15">
        <f t="shared" si="5"/>
        <v>7.6918738653280541E-3</v>
      </c>
      <c r="AR15">
        <f t="shared" si="5"/>
        <v>1.3828980767497945E-3</v>
      </c>
      <c r="AS15">
        <f t="shared" si="5"/>
        <v>1.5246931182738216E-4</v>
      </c>
      <c r="AT15">
        <f t="shared" si="5"/>
        <v>1.0308820010272287E-5</v>
      </c>
      <c r="AU15">
        <f t="shared" si="5"/>
        <v>4.2743464802629363E-7</v>
      </c>
      <c r="AV15">
        <f t="shared" si="5"/>
        <v>1.0868378111051024E-8</v>
      </c>
      <c r="AW15">
        <f t="shared" si="5"/>
        <v>1.6947045846293021E-10</v>
      </c>
      <c r="AY15">
        <f>SUM(AC15:AW15)</f>
        <v>0.19036586160767419</v>
      </c>
      <c r="AZ15">
        <f>AY15*$C$33</f>
        <v>4.1213227770733587</v>
      </c>
    </row>
    <row r="16" spans="2:52" x14ac:dyDescent="0.25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AC16">
        <f t="shared" ref="AC16:AC17" si="6">AC11*B$14</f>
        <v>3.0196272642635793E-8</v>
      </c>
      <c r="AD16">
        <f t="shared" ref="AD16:AD17" si="7">AD11*C$14</f>
        <v>2.0727271953031541E-7</v>
      </c>
      <c r="AE16">
        <f t="shared" ref="AE16:AE17" si="8">AE11*D$14</f>
        <v>9.8006836453238621E-7</v>
      </c>
      <c r="AF16">
        <f t="shared" ref="AF16:AF17" si="9">AF11*E$14</f>
        <v>3.0533878128086256E-6</v>
      </c>
      <c r="AG16">
        <f t="shared" ref="AG16:AG17" si="10">AG11*F$14</f>
        <v>0</v>
      </c>
      <c r="AH16">
        <f t="shared" ref="AH16:AH17" si="11">AH11*G$14</f>
        <v>0</v>
      </c>
      <c r="AI16">
        <f t="shared" ref="AI16:AI17" si="12">AI11*H$14</f>
        <v>0</v>
      </c>
      <c r="AJ16">
        <f t="shared" ref="AJ16:AJ17" si="13">AJ11*I$14</f>
        <v>0</v>
      </c>
      <c r="AK16">
        <f t="shared" ref="AK16:AK17" si="14">AK11*J$14</f>
        <v>0</v>
      </c>
      <c r="AL16">
        <f t="shared" ref="AL16:AL17" si="15">AL11*K$14</f>
        <v>5.1732559534095276E-4</v>
      </c>
      <c r="AM16">
        <f t="shared" ref="AM16:AM17" si="16">AM11*L$14</f>
        <v>2.8869360228475801E-2</v>
      </c>
      <c r="AN16">
        <f t="shared" ref="AN16:AN17" si="17">AN11*M$14</f>
        <v>4.2275728531688248E-2</v>
      </c>
      <c r="AO16">
        <f t="shared" ref="AO16:AO17" si="18">AO11*N$14</f>
        <v>2.3613573601431417E-2</v>
      </c>
      <c r="AP16">
        <f t="shared" ref="AP16:AP17" si="19">AP11*O$14</f>
        <v>1.0096104248614412E-2</v>
      </c>
      <c r="AQ16">
        <f t="shared" ref="AQ16:AQ17" si="20">AQ11*P$14</f>
        <v>3.2641608048570112E-3</v>
      </c>
      <c r="AR16">
        <f t="shared" ref="AR16:AR17" si="21">AR11*Q$14</f>
        <v>7.9425084733340551E-4</v>
      </c>
      <c r="AS16">
        <f t="shared" ref="AS16:AS17" si="22">AS11*R$14</f>
        <v>1.4525066798022211E-4</v>
      </c>
      <c r="AT16">
        <f t="shared" ref="AT16:AT17" si="23">AT11*S$14</f>
        <v>1.9958125937096873E-5</v>
      </c>
      <c r="AU16">
        <f t="shared" ref="AU16:AU17" si="24">AU11*T$14</f>
        <v>2.060340230244981E-6</v>
      </c>
      <c r="AV16">
        <f t="shared" ref="AV16:AV17" si="25">AV11*U$14</f>
        <v>1.597983701292003E-7</v>
      </c>
      <c r="AW16">
        <f t="shared" ref="AW16:AW17" si="26">AW11*V$14</f>
        <v>9.3114986754163824E-9</v>
      </c>
      <c r="AY16">
        <f t="shared" ref="AY16:AY22" si="27">SUM(AC16:AW16)</f>
        <v>0.10960221302692714</v>
      </c>
      <c r="AZ16">
        <f t="shared" ref="AZ16:AZ22" si="28">AY16*$C$33</f>
        <v>2.3728314160468766</v>
      </c>
    </row>
    <row r="17" spans="1:52" x14ac:dyDescent="0.25">
      <c r="B17">
        <v>7.3529411764705881E-3</v>
      </c>
      <c r="C17">
        <v>7.3529411764705881E-3</v>
      </c>
      <c r="D17">
        <v>0</v>
      </c>
      <c r="E17">
        <v>0</v>
      </c>
      <c r="F17">
        <v>0.3014705882352941</v>
      </c>
      <c r="G17">
        <v>0.39705882352941174</v>
      </c>
      <c r="H17">
        <v>0.69852941176470584</v>
      </c>
      <c r="I17">
        <v>0.92647058823529416</v>
      </c>
      <c r="J17">
        <v>1</v>
      </c>
      <c r="K17">
        <v>1</v>
      </c>
      <c r="L17">
        <v>1</v>
      </c>
      <c r="M17">
        <v>0.97058823529411764</v>
      </c>
      <c r="N17">
        <v>0.95588235294117652</v>
      </c>
      <c r="O17">
        <v>0.95588235294117652</v>
      </c>
      <c r="P17">
        <v>0.95588235294117652</v>
      </c>
      <c r="Q17">
        <v>0.96323529411764708</v>
      </c>
      <c r="R17">
        <v>0.97058823529411764</v>
      </c>
      <c r="S17">
        <v>0.98529411764705888</v>
      </c>
      <c r="T17">
        <v>0.99264705882352944</v>
      </c>
      <c r="U17">
        <v>1</v>
      </c>
      <c r="V17">
        <v>1</v>
      </c>
      <c r="AC17">
        <f t="shared" si="6"/>
        <v>3.8054444104164322E-7</v>
      </c>
      <c r="AD17">
        <f t="shared" si="7"/>
        <v>6.0999957634120968E-6</v>
      </c>
      <c r="AE17">
        <f t="shared" si="8"/>
        <v>5.8131667846866137E-5</v>
      </c>
      <c r="AF17">
        <f t="shared" si="9"/>
        <v>4.1650078219043177E-4</v>
      </c>
      <c r="AG17">
        <f t="shared" si="10"/>
        <v>0</v>
      </c>
      <c r="AH17">
        <f t="shared" si="11"/>
        <v>0</v>
      </c>
      <c r="AI17">
        <f t="shared" si="12"/>
        <v>0</v>
      </c>
      <c r="AJ17">
        <f t="shared" si="13"/>
        <v>0</v>
      </c>
      <c r="AK17">
        <f t="shared" si="14"/>
        <v>0</v>
      </c>
      <c r="AL17">
        <f t="shared" si="15"/>
        <v>2.4882926499060871E-6</v>
      </c>
      <c r="AM17">
        <f t="shared" si="16"/>
        <v>1.7560180413720047E-5</v>
      </c>
      <c r="AN17">
        <f t="shared" si="17"/>
        <v>2.8209005864608047E-6</v>
      </c>
      <c r="AO17">
        <f t="shared" si="18"/>
        <v>1.5392224349415235E-7</v>
      </c>
      <c r="AP17">
        <f t="shared" si="19"/>
        <v>5.8465597279769982E-9</v>
      </c>
      <c r="AQ17">
        <f t="shared" si="20"/>
        <v>1.5459121090039553E-10</v>
      </c>
      <c r="AR17">
        <f t="shared" si="21"/>
        <v>2.8454739201676854E-12</v>
      </c>
      <c r="AS17">
        <f t="shared" si="22"/>
        <v>3.6459425598992132E-14</v>
      </c>
      <c r="AT17">
        <f t="shared" si="23"/>
        <v>3.2519992541768376E-16</v>
      </c>
      <c r="AU17">
        <f t="shared" si="24"/>
        <v>2.0191865962550586E-18</v>
      </c>
      <c r="AV17">
        <f t="shared" si="25"/>
        <v>8.7274601451950687E-21</v>
      </c>
      <c r="AW17">
        <f t="shared" si="26"/>
        <v>2.6259393797835305E-23</v>
      </c>
      <c r="AY17">
        <f t="shared" si="27"/>
        <v>5.0414229016853228E-4</v>
      </c>
      <c r="AZ17">
        <f t="shared" si="28"/>
        <v>1.0914420714988844E-2</v>
      </c>
    </row>
    <row r="19" spans="1:52" ht="30" x14ac:dyDescent="0.25">
      <c r="B19" s="2" t="s">
        <v>14</v>
      </c>
      <c r="AC19" s="2" t="s">
        <v>29</v>
      </c>
    </row>
    <row r="20" spans="1:52" x14ac:dyDescent="0.25">
      <c r="B20">
        <f>$H$6*B14</f>
        <v>6.3725490196078422E-3</v>
      </c>
      <c r="C20">
        <f t="shared" ref="C20:V20" si="29">$H$6*C14</f>
        <v>6.3725490196078422E-3</v>
      </c>
      <c r="D20">
        <f t="shared" si="29"/>
        <v>5.8823529411764705E-3</v>
      </c>
      <c r="E20">
        <f t="shared" si="29"/>
        <v>4.9019607843137254E-3</v>
      </c>
      <c r="F20">
        <f t="shared" si="29"/>
        <v>0</v>
      </c>
      <c r="G20">
        <f t="shared" si="29"/>
        <v>0</v>
      </c>
      <c r="H20">
        <f t="shared" si="29"/>
        <v>0</v>
      </c>
      <c r="I20">
        <f t="shared" si="29"/>
        <v>0</v>
      </c>
      <c r="J20">
        <f t="shared" si="29"/>
        <v>0</v>
      </c>
      <c r="K20">
        <f t="shared" si="29"/>
        <v>5.8823529411764705E-3</v>
      </c>
      <c r="L20">
        <f t="shared" si="29"/>
        <v>4.6568627450980386E-2</v>
      </c>
      <c r="M20">
        <f t="shared" si="29"/>
        <v>6.6666666666666666E-2</v>
      </c>
      <c r="N20">
        <f t="shared" si="29"/>
        <v>6.6666666666666666E-2</v>
      </c>
      <c r="O20">
        <f t="shared" si="29"/>
        <v>6.6666666666666666E-2</v>
      </c>
      <c r="P20">
        <f t="shared" si="29"/>
        <v>6.6666666666666666E-2</v>
      </c>
      <c r="Q20">
        <f t="shared" si="29"/>
        <v>6.6666666666666666E-2</v>
      </c>
      <c r="R20">
        <f t="shared" si="29"/>
        <v>6.6666666666666666E-2</v>
      </c>
      <c r="S20">
        <f t="shared" si="29"/>
        <v>6.6666666666666666E-2</v>
      </c>
      <c r="T20">
        <f t="shared" si="29"/>
        <v>6.6666666666666666E-2</v>
      </c>
      <c r="U20">
        <f t="shared" si="29"/>
        <v>6.6666666666666666E-2</v>
      </c>
      <c r="V20">
        <f t="shared" si="29"/>
        <v>6.6666666666666666E-2</v>
      </c>
      <c r="AC20">
        <f>AC10*B$17</f>
        <v>6.3028438051140045E-11</v>
      </c>
      <c r="AD20">
        <f t="shared" ref="AD20:AW22" si="30">AD10*C$17</f>
        <v>2.1701665882581187E-8</v>
      </c>
      <c r="AE20">
        <f t="shared" si="30"/>
        <v>0</v>
      </c>
      <c r="AF20">
        <f t="shared" si="30"/>
        <v>0</v>
      </c>
      <c r="AG20">
        <f t="shared" si="30"/>
        <v>0</v>
      </c>
      <c r="AH20">
        <f t="shared" si="30"/>
        <v>0</v>
      </c>
      <c r="AI20">
        <f t="shared" si="30"/>
        <v>0</v>
      </c>
      <c r="AJ20">
        <f t="shared" si="30"/>
        <v>0</v>
      </c>
      <c r="AK20">
        <f t="shared" si="30"/>
        <v>0</v>
      </c>
      <c r="AL20">
        <f t="shared" si="30"/>
        <v>3.2117041341036922E-3</v>
      </c>
      <c r="AM20">
        <f t="shared" si="30"/>
        <v>4.1852777059537105E-2</v>
      </c>
      <c r="AN20">
        <f t="shared" si="30"/>
        <v>6.8324640954343319E-2</v>
      </c>
      <c r="AO20">
        <f t="shared" si="30"/>
        <v>5.2459296112062369E-2</v>
      </c>
      <c r="AP20">
        <f t="shared" si="30"/>
        <v>2.5079149360319443E-2</v>
      </c>
      <c r="AQ20">
        <f t="shared" si="30"/>
        <v>7.3525264889165226E-3</v>
      </c>
      <c r="AR20">
        <f t="shared" si="30"/>
        <v>1.3320562356928167E-3</v>
      </c>
      <c r="AS20">
        <f t="shared" si="30"/>
        <v>1.4798492030304738E-4</v>
      </c>
      <c r="AT20">
        <f t="shared" si="30"/>
        <v>1.0157219716003578E-5</v>
      </c>
      <c r="AU20">
        <f t="shared" si="30"/>
        <v>4.2429174620257087E-7</v>
      </c>
      <c r="AV20">
        <f t="shared" si="30"/>
        <v>1.0868378111051024E-8</v>
      </c>
      <c r="AW20">
        <f t="shared" si="30"/>
        <v>1.6947045846293021E-10</v>
      </c>
      <c r="AY20">
        <f t="shared" si="27"/>
        <v>0.19977074957928342</v>
      </c>
      <c r="AZ20">
        <f t="shared" si="28"/>
        <v>4.3249337537783008</v>
      </c>
    </row>
    <row r="21" spans="1:52" ht="30" x14ac:dyDescent="0.25">
      <c r="B21" s="2" t="s">
        <v>15</v>
      </c>
      <c r="AC21">
        <f t="shared" ref="AC21:AC23" si="31">AC11*B$17</f>
        <v>2.3227902032796765E-9</v>
      </c>
      <c r="AD21">
        <f t="shared" si="30"/>
        <v>1.5944055348485804E-8</v>
      </c>
      <c r="AE21">
        <f t="shared" si="30"/>
        <v>0</v>
      </c>
      <c r="AF21">
        <f t="shared" si="30"/>
        <v>0</v>
      </c>
      <c r="AG21">
        <f t="shared" si="30"/>
        <v>0</v>
      </c>
      <c r="AH21">
        <f t="shared" si="30"/>
        <v>0</v>
      </c>
      <c r="AI21">
        <f t="shared" si="30"/>
        <v>0</v>
      </c>
      <c r="AJ21">
        <f t="shared" si="30"/>
        <v>0</v>
      </c>
      <c r="AK21">
        <f t="shared" si="30"/>
        <v>0</v>
      </c>
      <c r="AL21">
        <f t="shared" si="30"/>
        <v>5.8630234138641307E-3</v>
      </c>
      <c r="AM21">
        <f t="shared" si="30"/>
        <v>4.1328768327081149E-2</v>
      </c>
      <c r="AN21">
        <f t="shared" si="30"/>
        <v>4.1032324751344475E-2</v>
      </c>
      <c r="AO21">
        <f t="shared" si="30"/>
        <v>2.2571798295485914E-2</v>
      </c>
      <c r="AP21">
        <f t="shared" si="30"/>
        <v>9.6506878847049532E-3</v>
      </c>
      <c r="AQ21">
        <f t="shared" si="30"/>
        <v>3.1201537105250846E-3</v>
      </c>
      <c r="AR21">
        <f t="shared" si="30"/>
        <v>7.6505044853438322E-4</v>
      </c>
      <c r="AS21">
        <f t="shared" si="30"/>
        <v>1.4097858951021559E-4</v>
      </c>
      <c r="AT21">
        <f t="shared" si="30"/>
        <v>1.9664624085080743E-5</v>
      </c>
      <c r="AU21">
        <f t="shared" si="30"/>
        <v>2.045190669728474E-6</v>
      </c>
      <c r="AV21">
        <f t="shared" si="30"/>
        <v>1.597983701292003E-7</v>
      </c>
      <c r="AW21">
        <f t="shared" si="30"/>
        <v>9.3114986754163824E-9</v>
      </c>
      <c r="AY21">
        <f t="shared" si="27"/>
        <v>0.12449468261251946</v>
      </c>
      <c r="AZ21">
        <f t="shared" si="28"/>
        <v>2.6952457060442359</v>
      </c>
    </row>
    <row r="22" spans="1:52" x14ac:dyDescent="0.25">
      <c r="B22">
        <f>$H$9*B14+$M$9*B17</f>
        <v>4.0715109573241065E-2</v>
      </c>
      <c r="C22">
        <f t="shared" ref="C22:V22" si="32">$H$9*C14+$M$9*C17</f>
        <v>4.0715109573241065E-2</v>
      </c>
      <c r="D22">
        <f t="shared" si="32"/>
        <v>3.3910034602076131E-2</v>
      </c>
      <c r="E22">
        <f t="shared" si="32"/>
        <v>2.8258362168396778E-2</v>
      </c>
      <c r="F22">
        <f t="shared" si="32"/>
        <v>0.16314878892733561</v>
      </c>
      <c r="G22">
        <f t="shared" si="32"/>
        <v>0.21487889273356398</v>
      </c>
      <c r="H22">
        <f t="shared" si="32"/>
        <v>0.37802768166089962</v>
      </c>
      <c r="I22">
        <f t="shared" si="32"/>
        <v>0.50138408304498272</v>
      </c>
      <c r="J22">
        <f t="shared" si="32"/>
        <v>0.54117647058823526</v>
      </c>
      <c r="K22">
        <f t="shared" si="32"/>
        <v>0.57508650519031135</v>
      </c>
      <c r="L22">
        <f t="shared" si="32"/>
        <v>0.80963091118800468</v>
      </c>
      <c r="M22">
        <f t="shared" si="32"/>
        <v>0.90957324106113036</v>
      </c>
      <c r="N22">
        <f t="shared" si="32"/>
        <v>0.90161476355247994</v>
      </c>
      <c r="O22">
        <f t="shared" si="32"/>
        <v>0.90161476355247994</v>
      </c>
      <c r="P22">
        <f t="shared" si="32"/>
        <v>0.90161476355247994</v>
      </c>
      <c r="Q22">
        <f t="shared" si="32"/>
        <v>0.90559400230680509</v>
      </c>
      <c r="R22">
        <f t="shared" si="32"/>
        <v>0.90957324106113036</v>
      </c>
      <c r="S22">
        <f t="shared" si="32"/>
        <v>0.91753171856978089</v>
      </c>
      <c r="T22">
        <f t="shared" si="32"/>
        <v>0.92151095732410615</v>
      </c>
      <c r="U22">
        <f t="shared" si="32"/>
        <v>0.92549019607843142</v>
      </c>
      <c r="V22">
        <f t="shared" si="32"/>
        <v>0.92549019607843142</v>
      </c>
      <c r="AC22">
        <f t="shared" si="31"/>
        <v>2.9272649310895635E-8</v>
      </c>
      <c r="AD22">
        <f t="shared" si="30"/>
        <v>4.6923044333939212E-7</v>
      </c>
      <c r="AE22">
        <f t="shared" si="30"/>
        <v>0</v>
      </c>
      <c r="AF22">
        <f t="shared" si="30"/>
        <v>0</v>
      </c>
      <c r="AG22">
        <f t="shared" si="30"/>
        <v>0</v>
      </c>
      <c r="AH22">
        <f t="shared" si="30"/>
        <v>0</v>
      </c>
      <c r="AI22">
        <f t="shared" si="30"/>
        <v>0</v>
      </c>
      <c r="AJ22">
        <f t="shared" si="30"/>
        <v>0</v>
      </c>
      <c r="AK22">
        <f t="shared" si="30"/>
        <v>0</v>
      </c>
      <c r="AL22">
        <f t="shared" si="30"/>
        <v>2.8200650032268986E-5</v>
      </c>
      <c r="AM22">
        <f t="shared" si="30"/>
        <v>2.5138784592272911E-5</v>
      </c>
      <c r="AN22">
        <f t="shared" si="30"/>
        <v>2.7379329221531341E-6</v>
      </c>
      <c r="AO22">
        <f t="shared" si="30"/>
        <v>1.4713155628117505E-7</v>
      </c>
      <c r="AP22">
        <f t="shared" si="30"/>
        <v>5.5886232693897781E-9</v>
      </c>
      <c r="AQ22">
        <f t="shared" si="30"/>
        <v>1.4777101041949573E-10</v>
      </c>
      <c r="AR22">
        <f t="shared" si="30"/>
        <v>2.7408609083968148E-12</v>
      </c>
      <c r="AS22">
        <f t="shared" si="30"/>
        <v>3.5387089551962954E-14</v>
      </c>
      <c r="AT22">
        <f t="shared" si="30"/>
        <v>3.2041757357330608E-16</v>
      </c>
      <c r="AU22">
        <f t="shared" si="30"/>
        <v>2.0043396359884772E-18</v>
      </c>
      <c r="AV22">
        <f t="shared" si="30"/>
        <v>8.7274601451950687E-21</v>
      </c>
      <c r="AW22">
        <f t="shared" si="30"/>
        <v>2.6259393797835305E-23</v>
      </c>
      <c r="AY22">
        <f t="shared" si="27"/>
        <v>5.6728741366476729E-5</v>
      </c>
      <c r="AZ22">
        <f t="shared" si="28"/>
        <v>1.2281480089649602E-3</v>
      </c>
    </row>
    <row r="24" spans="1:52" ht="30" x14ac:dyDescent="0.25">
      <c r="B24" s="2" t="s">
        <v>16</v>
      </c>
    </row>
    <row r="25" spans="1:52" ht="45" x14ac:dyDescent="0.25">
      <c r="B25">
        <f>B22*B20</f>
        <v>2.5945903159418324E-4</v>
      </c>
      <c r="C25">
        <f t="shared" ref="C25:V25" si="33">C22*C20</f>
        <v>2.5945903159418324E-4</v>
      </c>
      <c r="D25">
        <f t="shared" si="33"/>
        <v>1.994707917769184E-4</v>
      </c>
      <c r="E25">
        <f t="shared" si="33"/>
        <v>1.3852138317841558E-4</v>
      </c>
      <c r="F25">
        <f t="shared" si="33"/>
        <v>0</v>
      </c>
      <c r="G25">
        <f t="shared" si="33"/>
        <v>0</v>
      </c>
      <c r="H25">
        <f t="shared" si="33"/>
        <v>0</v>
      </c>
      <c r="I25">
        <f t="shared" si="33"/>
        <v>0</v>
      </c>
      <c r="J25">
        <f t="shared" si="33"/>
        <v>0</v>
      </c>
      <c r="K25">
        <f t="shared" si="33"/>
        <v>3.3828617952371257E-3</v>
      </c>
      <c r="L25">
        <f t="shared" si="33"/>
        <v>3.7703400275911979E-2</v>
      </c>
      <c r="M25">
        <f t="shared" si="33"/>
        <v>6.0638216070742025E-2</v>
      </c>
      <c r="N25">
        <f t="shared" si="33"/>
        <v>6.0107650903498663E-2</v>
      </c>
      <c r="O25">
        <f t="shared" si="33"/>
        <v>6.0107650903498663E-2</v>
      </c>
      <c r="P25">
        <f t="shared" si="33"/>
        <v>6.0107650903498663E-2</v>
      </c>
      <c r="Q25">
        <f t="shared" si="33"/>
        <v>6.0372933487120341E-2</v>
      </c>
      <c r="R25">
        <f t="shared" si="33"/>
        <v>6.0638216070742025E-2</v>
      </c>
      <c r="S25">
        <f t="shared" si="33"/>
        <v>6.1168781237985394E-2</v>
      </c>
      <c r="T25">
        <f t="shared" si="33"/>
        <v>6.1434063821607078E-2</v>
      </c>
      <c r="U25">
        <f t="shared" si="33"/>
        <v>6.1699346405228762E-2</v>
      </c>
      <c r="V25">
        <f t="shared" si="33"/>
        <v>6.1699346405228762E-2</v>
      </c>
      <c r="AZ25" s="2" t="s">
        <v>32</v>
      </c>
    </row>
    <row r="26" spans="1:52" x14ac:dyDescent="0.25">
      <c r="AZ26">
        <f>AZ15*$H$9+AZ20*$M$9</f>
        <v>3.9244332948023324</v>
      </c>
    </row>
    <row r="27" spans="1:52" ht="30" x14ac:dyDescent="0.25">
      <c r="B27" s="2" t="s">
        <v>19</v>
      </c>
      <c r="AZ27">
        <f t="shared" ref="AZ27:AZ28" si="34">AZ16*$H$9+AZ21*$M$9</f>
        <v>2.3705152400262683</v>
      </c>
    </row>
    <row r="28" spans="1:52" x14ac:dyDescent="0.25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AZ28">
        <f t="shared" si="34"/>
        <v>4.8592064913963581E-3</v>
      </c>
    </row>
    <row r="29" spans="1:52" x14ac:dyDescent="0.25">
      <c r="A29" s="3" t="s">
        <v>17</v>
      </c>
      <c r="B29" s="3">
        <v>1.3451238348390995E-6</v>
      </c>
      <c r="C29" s="3">
        <v>4.6314693711256344E-4</v>
      </c>
      <c r="D29" s="3">
        <v>2.575511594613691E-2</v>
      </c>
      <c r="E29" s="3">
        <v>0.23086736416042122</v>
      </c>
      <c r="F29" s="3">
        <v>0.34963547426308383</v>
      </c>
      <c r="G29" s="3">
        <v>0.1908584697796481</v>
      </c>
      <c r="H29" s="3">
        <v>2.3638828744004574E-2</v>
      </c>
      <c r="I29" s="3">
        <v>3.036622755221919E-2</v>
      </c>
      <c r="J29" s="3">
        <v>0.21782424288811711</v>
      </c>
      <c r="K29" s="3">
        <v>0.54598970279762771</v>
      </c>
      <c r="L29" s="3">
        <v>0.89873331791006006</v>
      </c>
      <c r="M29" s="3">
        <v>1.0559262692943967</v>
      </c>
      <c r="N29" s="3">
        <v>0.82320741591236335</v>
      </c>
      <c r="O29" s="3">
        <v>0.39354972842347435</v>
      </c>
      <c r="P29" s="3">
        <v>0.11537810797992082</v>
      </c>
      <c r="Q29" s="3">
        <v>2.0743471151246917E-2</v>
      </c>
      <c r="R29" s="3">
        <v>2.2870396774107324E-3</v>
      </c>
      <c r="S29" s="3">
        <v>1.5463230015408432E-4</v>
      </c>
      <c r="T29" s="3">
        <v>6.4115197203944047E-6</v>
      </c>
      <c r="U29" s="3">
        <v>1.6302567166576535E-7</v>
      </c>
      <c r="V29" s="3">
        <v>2.5420568769439531E-9</v>
      </c>
    </row>
    <row r="30" spans="1:52" x14ac:dyDescent="0.25">
      <c r="A30" s="3" t="s">
        <v>9</v>
      </c>
      <c r="B30" s="3">
        <v>4.9571916461377961E-5</v>
      </c>
      <c r="C30" s="3">
        <v>3.4027067045260781E-4</v>
      </c>
      <c r="D30" s="3">
        <v>1.888265048999064E-3</v>
      </c>
      <c r="E30" s="3">
        <v>8.4713191478562513E-3</v>
      </c>
      <c r="F30" s="3">
        <v>3.0725588255346513E-2</v>
      </c>
      <c r="G30" s="3">
        <v>9.0365513055816041E-2</v>
      </c>
      <c r="H30" s="3">
        <v>0.22962128259108247</v>
      </c>
      <c r="I30" s="3">
        <v>0.57015192084641264</v>
      </c>
      <c r="J30" s="3">
        <v>0.91752390014029428</v>
      </c>
      <c r="K30" s="3">
        <v>0.99671398035690228</v>
      </c>
      <c r="L30" s="3">
        <v>0.88748091986574262</v>
      </c>
      <c r="M30" s="3">
        <v>0.6341359279753237</v>
      </c>
      <c r="N30" s="3">
        <v>0.35420360402147127</v>
      </c>
      <c r="O30" s="3">
        <v>0.15144156372921619</v>
      </c>
      <c r="P30" s="3">
        <v>4.896241207285517E-2</v>
      </c>
      <c r="Q30" s="3">
        <v>1.1913762710001084E-2</v>
      </c>
      <c r="R30" s="3">
        <v>2.1787600197033319E-3</v>
      </c>
      <c r="S30" s="3">
        <v>2.9937188905645307E-4</v>
      </c>
      <c r="T30" s="3">
        <v>3.0905103453674714E-5</v>
      </c>
      <c r="U30" s="3">
        <v>2.3969755519380043E-6</v>
      </c>
      <c r="V30" s="3">
        <v>1.3967248013124575E-7</v>
      </c>
    </row>
    <row r="31" spans="1:52" x14ac:dyDescent="0.25">
      <c r="A31" s="3" t="s">
        <v>18</v>
      </c>
      <c r="B31" s="3">
        <v>6.2472337113960667E-4</v>
      </c>
      <c r="C31" s="3">
        <v>1.0014099553852381E-2</v>
      </c>
      <c r="D31" s="3">
        <v>0.11200034671829542</v>
      </c>
      <c r="E31" s="3">
        <v>1.1555397701091339</v>
      </c>
      <c r="F31" s="3">
        <v>1.7839595686535503</v>
      </c>
      <c r="G31" s="3">
        <v>1.2894136948601176</v>
      </c>
      <c r="H31" s="3">
        <v>0.42273442181613835</v>
      </c>
      <c r="I31" s="3">
        <v>0.12783465826256846</v>
      </c>
      <c r="J31" s="3">
        <v>2.9638289810620437E-2</v>
      </c>
      <c r="K31" s="3">
        <v>4.7941105054857278E-3</v>
      </c>
      <c r="L31" s="3">
        <v>5.3982232177091311E-4</v>
      </c>
      <c r="M31" s="3">
        <v>4.2313508796912072E-5</v>
      </c>
      <c r="N31" s="3">
        <v>2.3088336524122852E-6</v>
      </c>
      <c r="O31" s="3">
        <v>8.769839591965497E-8</v>
      </c>
      <c r="P31" s="3">
        <v>2.318868163505933E-9</v>
      </c>
      <c r="Q31" s="3">
        <v>4.2682108802515279E-11</v>
      </c>
      <c r="R31" s="3">
        <v>5.4689138398488195E-13</v>
      </c>
      <c r="S31" s="3">
        <v>4.8779988812652566E-15</v>
      </c>
      <c r="T31" s="3">
        <v>3.0287798943825876E-17</v>
      </c>
      <c r="U31" s="3">
        <v>1.3091190217792603E-19</v>
      </c>
      <c r="V31" s="3">
        <v>3.938909069675296E-22</v>
      </c>
    </row>
    <row r="33" spans="2:26" x14ac:dyDescent="0.25">
      <c r="B33" t="s">
        <v>20</v>
      </c>
      <c r="C33">
        <f>2100/97</f>
        <v>21.649484536082475</v>
      </c>
    </row>
    <row r="34" spans="2:26" ht="45" x14ac:dyDescent="0.25">
      <c r="B34" s="2" t="s">
        <v>21</v>
      </c>
      <c r="X34" s="2" t="s">
        <v>22</v>
      </c>
      <c r="Y34" s="2" t="s">
        <v>23</v>
      </c>
    </row>
    <row r="35" spans="2:26" x14ac:dyDescent="0.25">
      <c r="B35">
        <f>B29*B$25</f>
        <v>3.4900452756160685E-10</v>
      </c>
      <c r="C35">
        <f t="shared" ref="C35:V35" si="35">C29*C$25</f>
        <v>1.2016765578903781E-7</v>
      </c>
      <c r="D35">
        <f t="shared" si="35"/>
        <v>5.1373933700822668E-6</v>
      </c>
      <c r="E35">
        <f t="shared" si="35"/>
        <v>3.1980066614256512E-5</v>
      </c>
      <c r="F35">
        <f t="shared" si="35"/>
        <v>0</v>
      </c>
      <c r="G35">
        <f t="shared" si="35"/>
        <v>0</v>
      </c>
      <c r="H35">
        <f t="shared" si="35"/>
        <v>0</v>
      </c>
      <c r="I35">
        <f t="shared" si="35"/>
        <v>0</v>
      </c>
      <c r="J35">
        <f t="shared" si="35"/>
        <v>0</v>
      </c>
      <c r="K35">
        <f t="shared" si="35"/>
        <v>1.8470077061869675E-3</v>
      </c>
      <c r="L35">
        <f t="shared" si="35"/>
        <v>3.3885302026461443E-2</v>
      </c>
      <c r="M35">
        <f t="shared" si="35"/>
        <v>6.4029485272246153E-2</v>
      </c>
      <c r="N35">
        <f t="shared" si="35"/>
        <v>4.9481063976831566E-2</v>
      </c>
      <c r="O35">
        <f t="shared" si="35"/>
        <v>2.3655349689244903E-2</v>
      </c>
      <c r="P35">
        <f t="shared" si="35"/>
        <v>6.9351070363632538E-3</v>
      </c>
      <c r="Q35">
        <f t="shared" si="35"/>
        <v>1.2523442041062298E-3</v>
      </c>
      <c r="R35">
        <f t="shared" si="35"/>
        <v>1.3868200612119212E-4</v>
      </c>
      <c r="S35">
        <f t="shared" si="35"/>
        <v>9.4586693404516794E-6</v>
      </c>
      <c r="T35">
        <f t="shared" si="35"/>
        <v>3.9388571169620221E-7</v>
      </c>
      <c r="U35">
        <f t="shared" si="35"/>
        <v>1.0058577389051143E-8</v>
      </c>
      <c r="V35">
        <f t="shared" si="35"/>
        <v>1.5684324783235894E-10</v>
      </c>
      <c r="X35">
        <f>SUM(B35:V35)</f>
        <v>0.18127144266467915</v>
      </c>
      <c r="Y35">
        <f>X35*$C$33</f>
        <v>3.9244332948023324</v>
      </c>
      <c r="Z35" t="s">
        <v>24</v>
      </c>
    </row>
    <row r="36" spans="2:26" x14ac:dyDescent="0.25">
      <c r="B36">
        <f t="shared" ref="B36:V36" si="36">B30*B$25</f>
        <v>1.2861881439336877E-8</v>
      </c>
      <c r="C36">
        <f t="shared" si="36"/>
        <v>8.8286298635537088E-8</v>
      </c>
      <c r="D36">
        <f t="shared" si="36"/>
        <v>3.7665372440852493E-7</v>
      </c>
      <c r="E36">
        <f t="shared" si="36"/>
        <v>1.1734588457068447E-6</v>
      </c>
      <c r="F36">
        <f t="shared" si="36"/>
        <v>0</v>
      </c>
      <c r="G36">
        <f t="shared" si="36"/>
        <v>0</v>
      </c>
      <c r="H36">
        <f t="shared" si="36"/>
        <v>0</v>
      </c>
      <c r="I36">
        <f t="shared" si="36"/>
        <v>0</v>
      </c>
      <c r="J36">
        <f t="shared" si="36"/>
        <v>0</v>
      </c>
      <c r="K36">
        <f t="shared" si="36"/>
        <v>3.3717456449280916E-3</v>
      </c>
      <c r="L36">
        <f t="shared" si="36"/>
        <v>3.3461048358932655E-2</v>
      </c>
      <c r="M36">
        <f t="shared" si="36"/>
        <v>3.8452871418788184E-2</v>
      </c>
      <c r="N36">
        <f t="shared" si="36"/>
        <v>2.1290346579283671E-2</v>
      </c>
      <c r="O36">
        <f t="shared" si="36"/>
        <v>9.102796644915671E-3</v>
      </c>
      <c r="P36">
        <f t="shared" si="36"/>
        <v>2.9430155722684269E-3</v>
      </c>
      <c r="Q36">
        <f t="shared" si="36"/>
        <v>7.1926880367223001E-4</v>
      </c>
      <c r="R36">
        <f t="shared" si="36"/>
        <v>1.321161208410648E-4</v>
      </c>
      <c r="S36">
        <f t="shared" si="36"/>
        <v>1.8312213590496611E-5</v>
      </c>
      <c r="T36">
        <f t="shared" si="36"/>
        <v>1.8986260979864218E-6</v>
      </c>
      <c r="U36">
        <f t="shared" si="36"/>
        <v>1.4789182490388734E-7</v>
      </c>
      <c r="V36">
        <f t="shared" si="36"/>
        <v>8.6177007348951637E-9</v>
      </c>
      <c r="X36">
        <f t="shared" ref="X36:X37" si="37">SUM(B36:V36)</f>
        <v>0.10949522775359431</v>
      </c>
      <c r="Y36">
        <f t="shared" ref="Y36:Y37" si="38">X36*$C$33</f>
        <v>2.3705152400262688</v>
      </c>
      <c r="Z36" t="s">
        <v>25</v>
      </c>
    </row>
    <row r="37" spans="2:26" x14ac:dyDescent="0.25">
      <c r="B37">
        <f t="shared" ref="B37:V37" si="39">B31*B$25</f>
        <v>1.6209012089013586E-7</v>
      </c>
      <c r="C37">
        <f t="shared" si="39"/>
        <v>2.5982485725302811E-6</v>
      </c>
      <c r="D37">
        <f t="shared" si="39"/>
        <v>2.2340797839187772E-5</v>
      </c>
      <c r="E37">
        <f t="shared" si="39"/>
        <v>1.6006696727318559E-4</v>
      </c>
      <c r="F37">
        <f t="shared" si="39"/>
        <v>0</v>
      </c>
      <c r="G37">
        <f t="shared" si="39"/>
        <v>0</v>
      </c>
      <c r="H37">
        <f t="shared" si="39"/>
        <v>0</v>
      </c>
      <c r="I37">
        <f t="shared" si="39"/>
        <v>0</v>
      </c>
      <c r="J37">
        <f t="shared" si="39"/>
        <v>0</v>
      </c>
      <c r="K37">
        <f t="shared" si="39"/>
        <v>1.6217813271152612E-5</v>
      </c>
      <c r="L37">
        <f t="shared" si="39"/>
        <v>2.035313707560089E-5</v>
      </c>
      <c r="M37">
        <f t="shared" si="39"/>
        <v>2.5658156891383977E-6</v>
      </c>
      <c r="N37">
        <f t="shared" si="39"/>
        <v>1.3877856717344741E-7</v>
      </c>
      <c r="O37">
        <f t="shared" si="39"/>
        <v>5.2713445667354325E-9</v>
      </c>
      <c r="P37">
        <f t="shared" si="39"/>
        <v>1.3938171806325167E-10</v>
      </c>
      <c r="Q37">
        <f t="shared" si="39"/>
        <v>2.5768441158242887E-12</v>
      </c>
      <c r="R37">
        <f t="shared" si="39"/>
        <v>3.3162517909302417E-14</v>
      </c>
      <c r="S37">
        <f t="shared" si="39"/>
        <v>2.9838124644725196E-16</v>
      </c>
      <c r="T37">
        <f t="shared" si="39"/>
        <v>1.8607025733310025E-18</v>
      </c>
      <c r="U37">
        <f t="shared" si="39"/>
        <v>8.0771788010432794E-21</v>
      </c>
      <c r="V37">
        <f t="shared" si="39"/>
        <v>2.4302811514859345E-23</v>
      </c>
      <c r="X37">
        <f t="shared" si="37"/>
        <v>2.2444906174545079E-4</v>
      </c>
      <c r="Y37">
        <f t="shared" si="38"/>
        <v>4.8592064913963572E-3</v>
      </c>
      <c r="Z37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2014-04-10T08:30:50Z</dcterms:modified>
</cp:coreProperties>
</file>