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736E8339-5945-424D-99D7-E769DF42AC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GUST 24-25" sheetId="1" r:id="rId1"/>
    <sheet name="CASH" sheetId="2" r:id="rId2"/>
  </sheets>
  <definedNames>
    <definedName name="_xlnm._FilterDatabase" localSheetId="0" hidden="1">'AUGUST 24-25'!$A$1:$R$123</definedName>
    <definedName name="_xlnm._FilterDatabase" localSheetId="1" hidden="1">CASH!$A$1:$O$21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2" l="1"/>
  <c r="F26" i="2" l="1"/>
  <c r="F27" i="2"/>
  <c r="F25" i="2"/>
  <c r="F28" i="2" s="1"/>
  <c r="C28" i="2"/>
  <c r="D27" i="2"/>
  <c r="D26" i="2"/>
  <c r="D25" i="2"/>
  <c r="D28" i="2" s="1"/>
  <c r="K21" i="2" l="1"/>
  <c r="K20" i="2"/>
  <c r="L99" i="1" l="1"/>
  <c r="L100" i="1"/>
  <c r="L101" i="1"/>
  <c r="L102" i="1"/>
  <c r="L103" i="1"/>
  <c r="L104" i="1"/>
  <c r="L105" i="1"/>
  <c r="L106" i="1"/>
  <c r="L107" i="1"/>
  <c r="L108" i="1"/>
  <c r="M99" i="1" l="1"/>
  <c r="M103" i="1"/>
  <c r="L98" i="1"/>
  <c r="L97" i="1"/>
  <c r="L96" i="1"/>
  <c r="L95" i="1"/>
  <c r="M97" i="1" l="1"/>
  <c r="M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M64" i="1" l="1"/>
  <c r="M91" i="1"/>
  <c r="M58" i="1"/>
  <c r="M76" i="1"/>
  <c r="M68" i="1"/>
  <c r="M66" i="1"/>
  <c r="M70" i="1"/>
  <c r="M80" i="1"/>
  <c r="M86" i="1"/>
  <c r="L55" i="1"/>
  <c r="L54" i="1"/>
  <c r="L53" i="1"/>
  <c r="L52" i="1"/>
  <c r="L51" i="1"/>
  <c r="L50" i="1"/>
  <c r="L49" i="1"/>
  <c r="L48" i="1"/>
  <c r="L47" i="1"/>
  <c r="M47" i="1" s="1"/>
  <c r="L46" i="1"/>
  <c r="L45" i="1"/>
  <c r="L44" i="1"/>
  <c r="L43" i="1"/>
  <c r="L42" i="1"/>
  <c r="M48" i="1" l="1"/>
  <c r="M50" i="1"/>
  <c r="M54" i="1"/>
  <c r="M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8" i="1" l="1"/>
  <c r="M35" i="1"/>
  <c r="M24" i="1"/>
  <c r="M32" i="1"/>
  <c r="M10" i="1"/>
  <c r="M14" i="1"/>
  <c r="M38" i="1"/>
  <c r="M30" i="1"/>
  <c r="M18" i="1"/>
  <c r="L6" i="1"/>
  <c r="L5" i="1"/>
  <c r="L4" i="1"/>
  <c r="L3" i="1"/>
  <c r="L2" i="1"/>
  <c r="M3" i="1" l="1"/>
</calcChain>
</file>

<file path=xl/sharedStrings.xml><?xml version="1.0" encoding="utf-8"?>
<sst xmlns="http://schemas.openxmlformats.org/spreadsheetml/2006/main" count="509" uniqueCount="172">
  <si>
    <t>SR
 NO.</t>
  </si>
  <si>
    <t>NAME</t>
  </si>
  <si>
    <t>VILLAGE</t>
  </si>
  <si>
    <t>TALUKA</t>
  </si>
  <si>
    <t>DISTRICT</t>
  </si>
  <si>
    <t>INV NO</t>
  </si>
  <si>
    <t>REF.</t>
  </si>
  <si>
    <t>PACKING</t>
  </si>
  <si>
    <t>RATE</t>
  </si>
  <si>
    <t>TOTAL
 LTR</t>
  </si>
  <si>
    <t>DISPATCH
 DATE</t>
  </si>
  <si>
    <t>PAYMENT
DATE</t>
  </si>
  <si>
    <t>G-PAY</t>
  </si>
  <si>
    <t>CASH</t>
  </si>
  <si>
    <t>ANAND</t>
  </si>
  <si>
    <t>DEMO</t>
  </si>
  <si>
    <t>QTN</t>
  </si>
  <si>
    <t>AMT</t>
  </si>
  <si>
    <t>CHQ</t>
  </si>
  <si>
    <t>VADODARA</t>
  </si>
  <si>
    <t>ANKALAV</t>
  </si>
  <si>
    <t>BY</t>
  </si>
  <si>
    <t>RRN</t>
  </si>
  <si>
    <t>1 LTR PLASTIC JAR</t>
  </si>
  <si>
    <t>2 LTR PLASTIC JAR</t>
  </si>
  <si>
    <t>5 LTR STEEL BARNI</t>
  </si>
  <si>
    <t>5 LTR PLASTIC JAR</t>
  </si>
  <si>
    <t>PETLAD</t>
  </si>
  <si>
    <t>PHONE</t>
  </si>
  <si>
    <t>20 LTR STEEL BARNI</t>
  </si>
  <si>
    <t>10 LTR STEEL BARNI</t>
  </si>
  <si>
    <t>DILIPBHAI PADHIYAR</t>
  </si>
  <si>
    <t>20 LTR PLASTIC CAN</t>
  </si>
  <si>
    <t>GANPATBHAI</t>
  </si>
  <si>
    <t>VALAMBHAI BHARVAD</t>
  </si>
  <si>
    <t>KARJAN</t>
  </si>
  <si>
    <t>DABHOI</t>
  </si>
  <si>
    <t>BORSAD</t>
  </si>
  <si>
    <t xml:space="preserve">JYOTSHNABEN </t>
  </si>
  <si>
    <t>RAMPURA</t>
  </si>
  <si>
    <t>0189/24-25</t>
  </si>
  <si>
    <t>KAMLESHBHAI PATEL</t>
  </si>
  <si>
    <t>SHEKHADI</t>
  </si>
  <si>
    <t>0190/24-25</t>
  </si>
  <si>
    <t>DR.PANKAJBHAI</t>
  </si>
  <si>
    <t>SIMRADA</t>
  </si>
  <si>
    <t>0191/24-25</t>
  </si>
  <si>
    <t>KAMLESHBAI PATEL</t>
  </si>
  <si>
    <t>0192/24-25</t>
  </si>
  <si>
    <t>BILPAD</t>
  </si>
  <si>
    <t>0193/24-25</t>
  </si>
  <si>
    <t xml:space="preserve">DILIPBHAI </t>
  </si>
  <si>
    <t>SINHOL</t>
  </si>
  <si>
    <t>0194/24-25</t>
  </si>
  <si>
    <t>JAYRAJBHAI SOLANKI</t>
  </si>
  <si>
    <t>VANADARA</t>
  </si>
  <si>
    <t>0195/24-25</t>
  </si>
  <si>
    <t>RAKESHBHAI PATEL</t>
  </si>
  <si>
    <t>MAVLI</t>
  </si>
  <si>
    <t>0196/24-25</t>
  </si>
  <si>
    <t>THAKORBHAI SOLANKI</t>
  </si>
  <si>
    <t>NANI SANKHYAD</t>
  </si>
  <si>
    <t>0197/24-25</t>
  </si>
  <si>
    <t>0198/24-25</t>
  </si>
  <si>
    <t>SINGLAV</t>
  </si>
  <si>
    <t>0199/24-25</t>
  </si>
  <si>
    <t>0200/24-25</t>
  </si>
  <si>
    <t xml:space="preserve">ANILBHAI </t>
  </si>
  <si>
    <t>MORAD</t>
  </si>
  <si>
    <t>0201/24-25</t>
  </si>
  <si>
    <t>UPENDRASINH GARADHIYA</t>
  </si>
  <si>
    <t>RASULABAD</t>
  </si>
  <si>
    <t>VAGHODIA</t>
  </si>
  <si>
    <t>0202/24-25</t>
  </si>
  <si>
    <t>KALPESHBHAI PATEL</t>
  </si>
  <si>
    <t>SAKARIYA</t>
  </si>
  <si>
    <t>0203/24-25</t>
  </si>
  <si>
    <t>1 LTR PET BOTTLE</t>
  </si>
  <si>
    <t>MANUBHAI SOMABHAI PADHIYAR</t>
  </si>
  <si>
    <t>BAJIPURA</t>
  </si>
  <si>
    <t>KHAMBHAT</t>
  </si>
  <si>
    <t>0204/24-25</t>
  </si>
  <si>
    <t>15/08/2024</t>
  </si>
  <si>
    <t>ARJUNBHAI</t>
  </si>
  <si>
    <t>DALI</t>
  </si>
  <si>
    <t>0205/24-25</t>
  </si>
  <si>
    <t>DR. RAJUBHAI DODIYA</t>
  </si>
  <si>
    <t>KHATNAL</t>
  </si>
  <si>
    <t>0206/24-25</t>
  </si>
  <si>
    <t>DR. PRITESHBHAI THAKOR</t>
  </si>
  <si>
    <t>VICHHIYAPURA</t>
  </si>
  <si>
    <t>0207/24-25</t>
  </si>
  <si>
    <t xml:space="preserve">BHOLABHAI </t>
  </si>
  <si>
    <t>JESARVA</t>
  </si>
  <si>
    <t>0208/24-25</t>
  </si>
  <si>
    <t xml:space="preserve">GANPATBHAI </t>
  </si>
  <si>
    <t>SINGALAV</t>
  </si>
  <si>
    <t>0209/24-25</t>
  </si>
  <si>
    <t>RAMANBHAI RAVJIBHAI THAKOR</t>
  </si>
  <si>
    <t>HARKHAPURA</t>
  </si>
  <si>
    <t>0210/24-25</t>
  </si>
  <si>
    <t>DASRATHBHAI PARMAR</t>
  </si>
  <si>
    <t>SALUN</t>
  </si>
  <si>
    <t>THASRA</t>
  </si>
  <si>
    <t>KHEDA</t>
  </si>
  <si>
    <t>0211/24-245</t>
  </si>
  <si>
    <t>CHANDRAKANT YADAV</t>
  </si>
  <si>
    <t>PRATAPPURA</t>
  </si>
  <si>
    <t>0212/24-25</t>
  </si>
  <si>
    <t>JITENDRABHAI PATEL</t>
  </si>
  <si>
    <t>DAMPURA</t>
  </si>
  <si>
    <t>0213/24-25</t>
  </si>
  <si>
    <t>THASARA</t>
  </si>
  <si>
    <t>0214/24-25</t>
  </si>
  <si>
    <t>RAJENDRABHAI GOHIL</t>
  </si>
  <si>
    <t>AMRUTSAR</t>
  </si>
  <si>
    <t>0215/24-25</t>
  </si>
  <si>
    <t>ARVINDBHAI DAHYABHAI CHAVDA</t>
  </si>
  <si>
    <t>EKALVELU</t>
  </si>
  <si>
    <t>0216/24-25</t>
  </si>
  <si>
    <t>DR. SURESHBHAI</t>
  </si>
  <si>
    <t>MUJKUVA</t>
  </si>
  <si>
    <t>0217/24-25</t>
  </si>
  <si>
    <t>0218/24-25</t>
  </si>
  <si>
    <t>HITENDRASINH HIMMATSINH MAHIDA</t>
  </si>
  <si>
    <t>MOTI SHERKHI</t>
  </si>
  <si>
    <t>0219/24-25</t>
  </si>
  <si>
    <t>17/08/2024</t>
  </si>
  <si>
    <t>20 LTR CARBO</t>
  </si>
  <si>
    <t>SANJAYBHAI TRIKAMBHAI PARMAR</t>
  </si>
  <si>
    <t>PIRODNAGAR</t>
  </si>
  <si>
    <t>0220/24-25</t>
  </si>
  <si>
    <t>0221/24-25</t>
  </si>
  <si>
    <t>0222/24-25</t>
  </si>
  <si>
    <t>10 LTR PLASTIC JAR</t>
  </si>
  <si>
    <t>SURESHBHAI PARMAR</t>
  </si>
  <si>
    <t>SHILPABEN VIJYBHAI JADAV</t>
  </si>
  <si>
    <t>MAHESH BHARVAD</t>
  </si>
  <si>
    <t>RAMESHBHAI - MANTRY</t>
  </si>
  <si>
    <t>JYANTIBHAI RAVJIBHAI</t>
  </si>
  <si>
    <t>_</t>
  </si>
  <si>
    <t>JAYANTIBHAI FATABHAI</t>
  </si>
  <si>
    <t>ASHOKBHAI NANABHAI</t>
  </si>
  <si>
    <t>ASHOKBHAI BABUBHAI</t>
  </si>
  <si>
    <t>ANILBHAI</t>
  </si>
  <si>
    <t>ARVINDBHAI PARMAR</t>
  </si>
  <si>
    <t>15/0/2024</t>
  </si>
  <si>
    <t>PARMAR INDRASINH KESHARISINH</t>
  </si>
  <si>
    <t>RAVSINH GANPATSINH PARMAR</t>
  </si>
  <si>
    <t>PARMAR UPENDRASINH PUNAMSINH</t>
  </si>
  <si>
    <t>UNKNOW</t>
  </si>
  <si>
    <t>NATUBHAI RAMSING JADAV</t>
  </si>
  <si>
    <t>MANGALBHAI MOTIBHAI GOHEL</t>
  </si>
  <si>
    <t>NANSINH ABHESINH PADHIYAR</t>
  </si>
  <si>
    <t>22/08/2024</t>
  </si>
  <si>
    <t>RAMESHBHAI</t>
  </si>
  <si>
    <t>GAMBHIRA</t>
  </si>
  <si>
    <t>ANKALV</t>
  </si>
  <si>
    <t>0223/24-25</t>
  </si>
  <si>
    <t>Dr. DINESHBHAI</t>
  </si>
  <si>
    <t>0224/24-25</t>
  </si>
  <si>
    <t>DILIPBHAI</t>
  </si>
  <si>
    <t>0225/24-25</t>
  </si>
  <si>
    <t>0226/24-25</t>
  </si>
  <si>
    <t>LITRE</t>
  </si>
  <si>
    <t xml:space="preserve">TOTAL </t>
  </si>
  <si>
    <t>TOTAL</t>
  </si>
  <si>
    <t>TOTAL LTR</t>
  </si>
  <si>
    <t>DISPATCH DATE</t>
  </si>
  <si>
    <t>PAYMENT DATE</t>
  </si>
  <si>
    <t>FINAL AMT</t>
  </si>
  <si>
    <t>SR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</si>
</sst>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Border="1" applyAlignment="1">
      <alignment vertical="center"/>
    </xf>
    <xf numFmtId="0" fontId="0" fillId="0" borderId="14" xfId="0" applyBorder="1"/>
    <xf numFmtId="0" fontId="0" fillId="0" borderId="1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3"/>
  <sheetViews>
    <sheetView tabSelected="1" topLeftCell="C1" workbookViewId="0">
      <pane ySplit="1" topLeftCell="A86" activePane="bottomLeft" state="frozen"/>
      <selection pane="bottomLeft" activeCell="J91" sqref="J91"/>
    </sheetView>
  </sheetViews>
  <sheetFormatPr defaultRowHeight="14.4" x14ac:dyDescent="0.3"/>
  <cols>
    <col min="1" max="1" width="9" style="13" bestFit="1" customWidth="1"/>
    <col min="2" max="2" width="24.109375" customWidth="1"/>
    <col min="3" max="3" width="16.6640625" bestFit="1" customWidth="1"/>
    <col min="4" max="4" width="13.109375" customWidth="1"/>
    <col min="5" max="5" width="11.33203125" bestFit="1" customWidth="1"/>
    <col min="6" max="6" width="12.5546875" bestFit="1" customWidth="1"/>
    <col min="8" max="8" width="21.6640625" style="43" bestFit="1" customWidth="1"/>
    <col min="9" max="9" width="19.44140625" customWidth="1"/>
    <col min="10" max="10" width="5.44140625" style="48" bestFit="1" customWidth="1"/>
    <col min="11" max="11" width="9.109375" style="48"/>
    <col min="12" max="12" width="11.6640625" style="48" bestFit="1" customWidth="1"/>
    <col min="13" max="13" width="16.6640625" style="13" bestFit="1" customWidth="1"/>
    <col min="14" max="14" width="16.33203125" style="13" bestFit="1" customWidth="1"/>
    <col min="15" max="15" width="20.33203125" style="43" bestFit="1" customWidth="1"/>
    <col min="16" max="18" width="9.109375" style="13"/>
    <col min="19" max="19" width="20.33203125" customWidth="1"/>
    <col min="20" max="20" width="30.109375" bestFit="1" customWidth="1"/>
  </cols>
  <sheetData>
    <row r="1" spans="1:23" s="2" customFormat="1" ht="33" customHeight="1" x14ac:dyDescent="0.3">
      <c r="A1" s="1" t="s">
        <v>171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4" t="s">
        <v>168</v>
      </c>
      <c r="I1" s="2" t="s">
        <v>7</v>
      </c>
      <c r="J1" s="45" t="s">
        <v>16</v>
      </c>
      <c r="K1" s="45" t="s">
        <v>8</v>
      </c>
      <c r="L1" s="45" t="s">
        <v>17</v>
      </c>
      <c r="M1" s="2" t="s">
        <v>170</v>
      </c>
      <c r="N1" s="2" t="s">
        <v>167</v>
      </c>
      <c r="O1" s="44" t="s">
        <v>169</v>
      </c>
      <c r="P1" s="2" t="s">
        <v>12</v>
      </c>
      <c r="Q1" s="2" t="s">
        <v>13</v>
      </c>
      <c r="R1" s="2" t="s">
        <v>18</v>
      </c>
      <c r="S1" s="2" t="s">
        <v>22</v>
      </c>
      <c r="T1" s="2" t="s">
        <v>21</v>
      </c>
    </row>
    <row r="2" spans="1:23" s="19" customFormat="1" ht="20.25" customHeight="1" x14ac:dyDescent="0.3">
      <c r="A2" s="20">
        <v>1</v>
      </c>
      <c r="B2" s="20" t="s">
        <v>38</v>
      </c>
      <c r="C2" s="20" t="s">
        <v>39</v>
      </c>
      <c r="D2" s="20" t="s">
        <v>19</v>
      </c>
      <c r="E2" s="20" t="s">
        <v>19</v>
      </c>
      <c r="F2" s="20" t="s">
        <v>40</v>
      </c>
      <c r="G2" s="20" t="s">
        <v>28</v>
      </c>
      <c r="H2" s="21">
        <v>45505</v>
      </c>
      <c r="I2" s="19" t="s">
        <v>23</v>
      </c>
      <c r="J2" s="46">
        <v>10</v>
      </c>
      <c r="K2" s="46">
        <v>95</v>
      </c>
      <c r="L2" s="46">
        <f t="shared" ref="L2:L6" si="0">J2*K2</f>
        <v>950</v>
      </c>
      <c r="M2" s="20">
        <v>950</v>
      </c>
      <c r="N2" s="20">
        <v>10</v>
      </c>
      <c r="O2" s="21"/>
      <c r="P2" s="20"/>
      <c r="Q2" s="20"/>
      <c r="R2" s="20"/>
      <c r="S2" s="20"/>
      <c r="T2" s="20"/>
      <c r="U2" s="20"/>
      <c r="W2" s="22"/>
    </row>
    <row r="3" spans="1:23" s="9" customFormat="1" ht="15" customHeight="1" x14ac:dyDescent="0.3">
      <c r="A3" s="55">
        <v>2</v>
      </c>
      <c r="B3" s="55" t="s">
        <v>41</v>
      </c>
      <c r="C3" s="55" t="s">
        <v>42</v>
      </c>
      <c r="D3" s="55" t="s">
        <v>27</v>
      </c>
      <c r="E3" s="55" t="s">
        <v>14</v>
      </c>
      <c r="F3" s="55" t="s">
        <v>43</v>
      </c>
      <c r="G3" s="55" t="s">
        <v>28</v>
      </c>
      <c r="H3" s="50">
        <v>45505</v>
      </c>
      <c r="I3" s="9" t="s">
        <v>23</v>
      </c>
      <c r="J3" s="47">
        <v>23</v>
      </c>
      <c r="K3" s="47">
        <v>95</v>
      </c>
      <c r="L3" s="47">
        <f t="shared" si="0"/>
        <v>2185</v>
      </c>
      <c r="M3" s="55">
        <f>L3+L4+L5+L6</f>
        <v>7815</v>
      </c>
      <c r="N3" s="55">
        <v>72</v>
      </c>
      <c r="O3" s="50">
        <v>45526</v>
      </c>
      <c r="P3" s="55">
        <v>7815</v>
      </c>
      <c r="Q3" s="55">
        <v>0</v>
      </c>
      <c r="R3" s="55">
        <v>0</v>
      </c>
      <c r="S3" s="55"/>
      <c r="T3" s="55"/>
      <c r="U3" s="7"/>
      <c r="W3" s="35"/>
    </row>
    <row r="4" spans="1:23" s="9" customFormat="1" ht="15" customHeight="1" x14ac:dyDescent="0.3">
      <c r="A4" s="55"/>
      <c r="B4" s="55"/>
      <c r="C4" s="55"/>
      <c r="D4" s="55"/>
      <c r="E4" s="55"/>
      <c r="F4" s="55"/>
      <c r="G4" s="55"/>
      <c r="H4" s="50"/>
      <c r="I4" s="9" t="s">
        <v>24</v>
      </c>
      <c r="J4" s="47">
        <v>12</v>
      </c>
      <c r="K4" s="47">
        <v>185</v>
      </c>
      <c r="L4" s="47">
        <f t="shared" si="0"/>
        <v>2220</v>
      </c>
      <c r="M4" s="55"/>
      <c r="N4" s="55"/>
      <c r="O4" s="50"/>
      <c r="P4" s="55"/>
      <c r="Q4" s="55"/>
      <c r="R4" s="55"/>
      <c r="S4" s="55"/>
      <c r="T4" s="55"/>
      <c r="U4" s="7"/>
      <c r="W4" s="35"/>
    </row>
    <row r="5" spans="1:23" s="9" customFormat="1" ht="15" customHeight="1" x14ac:dyDescent="0.3">
      <c r="A5" s="55"/>
      <c r="B5" s="55"/>
      <c r="C5" s="55"/>
      <c r="D5" s="55"/>
      <c r="E5" s="55"/>
      <c r="F5" s="55"/>
      <c r="G5" s="55"/>
      <c r="H5" s="50"/>
      <c r="I5" s="28" t="s">
        <v>26</v>
      </c>
      <c r="J5" s="47">
        <v>1</v>
      </c>
      <c r="K5" s="47">
        <v>460</v>
      </c>
      <c r="L5" s="47">
        <f t="shared" si="0"/>
        <v>460</v>
      </c>
      <c r="M5" s="55"/>
      <c r="N5" s="55"/>
      <c r="O5" s="50"/>
      <c r="P5" s="55"/>
      <c r="Q5" s="55"/>
      <c r="R5" s="55"/>
      <c r="S5" s="55"/>
      <c r="T5" s="55"/>
      <c r="U5" s="7"/>
      <c r="W5" s="35"/>
    </row>
    <row r="6" spans="1:23" s="9" customFormat="1" ht="15" customHeight="1" x14ac:dyDescent="0.3">
      <c r="A6" s="55"/>
      <c r="B6" s="55"/>
      <c r="C6" s="55"/>
      <c r="D6" s="55"/>
      <c r="E6" s="55"/>
      <c r="F6" s="55"/>
      <c r="G6" s="55"/>
      <c r="H6" s="50"/>
      <c r="I6" s="9" t="s">
        <v>29</v>
      </c>
      <c r="J6" s="47">
        <v>1</v>
      </c>
      <c r="K6" s="47">
        <v>2950</v>
      </c>
      <c r="L6" s="47">
        <f t="shared" si="0"/>
        <v>2950</v>
      </c>
      <c r="M6" s="55"/>
      <c r="N6" s="55"/>
      <c r="O6" s="50"/>
      <c r="P6" s="55"/>
      <c r="Q6" s="55"/>
      <c r="R6" s="55"/>
      <c r="S6" s="55"/>
      <c r="T6" s="55"/>
      <c r="U6" s="7"/>
      <c r="W6" s="35"/>
    </row>
    <row r="7" spans="1:23" s="19" customFormat="1" ht="20.25" customHeight="1" x14ac:dyDescent="0.3">
      <c r="A7" s="20">
        <v>3</v>
      </c>
      <c r="B7" s="20" t="s">
        <v>44</v>
      </c>
      <c r="C7" s="20" t="s">
        <v>45</v>
      </c>
      <c r="D7" s="20" t="s">
        <v>27</v>
      </c>
      <c r="E7" s="20" t="s">
        <v>14</v>
      </c>
      <c r="F7" s="20" t="s">
        <v>46</v>
      </c>
      <c r="G7" s="20" t="s">
        <v>28</v>
      </c>
      <c r="H7" s="21">
        <v>45505</v>
      </c>
      <c r="I7" s="19" t="s">
        <v>23</v>
      </c>
      <c r="J7" s="46">
        <v>10</v>
      </c>
      <c r="K7" s="46">
        <v>95</v>
      </c>
      <c r="L7" s="46">
        <f t="shared" ref="L7:L13" si="1">J7*K7</f>
        <v>950</v>
      </c>
      <c r="M7" s="20">
        <v>950</v>
      </c>
      <c r="N7" s="20">
        <v>10</v>
      </c>
      <c r="O7" s="21"/>
      <c r="P7" s="20"/>
      <c r="Q7" s="20"/>
      <c r="R7" s="20"/>
      <c r="S7" s="20"/>
      <c r="T7" s="20"/>
      <c r="U7" s="20"/>
      <c r="W7" s="22"/>
    </row>
    <row r="8" spans="1:23" s="19" customFormat="1" ht="20.25" customHeight="1" x14ac:dyDescent="0.3">
      <c r="A8" s="57">
        <v>4</v>
      </c>
      <c r="B8" s="57" t="s">
        <v>47</v>
      </c>
      <c r="C8" s="57" t="s">
        <v>42</v>
      </c>
      <c r="D8" s="57" t="s">
        <v>27</v>
      </c>
      <c r="E8" s="57" t="s">
        <v>14</v>
      </c>
      <c r="F8" s="57" t="s">
        <v>48</v>
      </c>
      <c r="G8" s="57" t="s">
        <v>28</v>
      </c>
      <c r="H8" s="58">
        <v>45505</v>
      </c>
      <c r="I8" s="19" t="s">
        <v>23</v>
      </c>
      <c r="J8" s="46">
        <v>5</v>
      </c>
      <c r="K8" s="46">
        <v>95</v>
      </c>
      <c r="L8" s="46">
        <f t="shared" si="1"/>
        <v>475</v>
      </c>
      <c r="M8" s="57">
        <f>L8+L9</f>
        <v>1400</v>
      </c>
      <c r="N8" s="57">
        <v>15</v>
      </c>
      <c r="O8" s="58"/>
      <c r="P8" s="57"/>
      <c r="Q8" s="57"/>
      <c r="R8" s="57"/>
      <c r="S8" s="57"/>
      <c r="T8" s="57"/>
      <c r="U8" s="20"/>
      <c r="W8" s="22"/>
    </row>
    <row r="9" spans="1:23" s="19" customFormat="1" ht="20.25" customHeight="1" x14ac:dyDescent="0.3">
      <c r="A9" s="57"/>
      <c r="B9" s="57"/>
      <c r="C9" s="57"/>
      <c r="D9" s="57"/>
      <c r="E9" s="57"/>
      <c r="F9" s="57"/>
      <c r="G9" s="57"/>
      <c r="H9" s="58"/>
      <c r="I9" s="19" t="s">
        <v>24</v>
      </c>
      <c r="J9" s="46">
        <v>5</v>
      </c>
      <c r="K9" s="46">
        <v>185</v>
      </c>
      <c r="L9" s="46">
        <f t="shared" si="1"/>
        <v>925</v>
      </c>
      <c r="M9" s="57"/>
      <c r="N9" s="57"/>
      <c r="O9" s="58"/>
      <c r="P9" s="57"/>
      <c r="Q9" s="57"/>
      <c r="R9" s="57"/>
      <c r="S9" s="57"/>
      <c r="T9" s="57"/>
      <c r="U9" s="20"/>
      <c r="W9" s="22"/>
    </row>
    <row r="10" spans="1:23" s="9" customFormat="1" ht="20.25" customHeight="1" x14ac:dyDescent="0.3">
      <c r="A10" s="55">
        <v>5</v>
      </c>
      <c r="B10" s="55" t="s">
        <v>31</v>
      </c>
      <c r="C10" s="55" t="s">
        <v>49</v>
      </c>
      <c r="D10" s="55" t="s">
        <v>20</v>
      </c>
      <c r="E10" s="55" t="s">
        <v>14</v>
      </c>
      <c r="F10" s="55" t="s">
        <v>50</v>
      </c>
      <c r="G10" s="55" t="s">
        <v>28</v>
      </c>
      <c r="H10" s="50">
        <v>45506</v>
      </c>
      <c r="I10" s="9" t="s">
        <v>23</v>
      </c>
      <c r="J10" s="47">
        <v>20</v>
      </c>
      <c r="K10" s="47">
        <v>95</v>
      </c>
      <c r="L10" s="47">
        <f t="shared" si="1"/>
        <v>1900</v>
      </c>
      <c r="M10" s="55">
        <f>L10+L11+L12+L13</f>
        <v>5195</v>
      </c>
      <c r="N10" s="55">
        <v>51</v>
      </c>
      <c r="O10" s="50"/>
      <c r="P10" s="55">
        <v>5195</v>
      </c>
      <c r="Q10" s="55"/>
      <c r="R10" s="55"/>
      <c r="S10" s="55"/>
      <c r="T10" s="55"/>
      <c r="U10" s="7"/>
      <c r="W10" s="35"/>
    </row>
    <row r="11" spans="1:23" s="9" customFormat="1" ht="20.25" customHeight="1" x14ac:dyDescent="0.3">
      <c r="A11" s="55"/>
      <c r="B11" s="55"/>
      <c r="C11" s="55"/>
      <c r="D11" s="55"/>
      <c r="E11" s="55"/>
      <c r="F11" s="55"/>
      <c r="G11" s="55"/>
      <c r="H11" s="50"/>
      <c r="I11" s="9" t="s">
        <v>24</v>
      </c>
      <c r="J11" s="47">
        <v>3</v>
      </c>
      <c r="K11" s="47">
        <v>185</v>
      </c>
      <c r="L11" s="47">
        <f t="shared" si="1"/>
        <v>555</v>
      </c>
      <c r="M11" s="55"/>
      <c r="N11" s="55"/>
      <c r="O11" s="50"/>
      <c r="P11" s="55"/>
      <c r="Q11" s="55"/>
      <c r="R11" s="55"/>
      <c r="S11" s="55"/>
      <c r="T11" s="55"/>
      <c r="U11" s="7"/>
      <c r="W11" s="35"/>
    </row>
    <row r="12" spans="1:23" s="9" customFormat="1" ht="20.25" customHeight="1" x14ac:dyDescent="0.3">
      <c r="A12" s="55"/>
      <c r="B12" s="55"/>
      <c r="C12" s="55"/>
      <c r="D12" s="55"/>
      <c r="E12" s="55"/>
      <c r="F12" s="55"/>
      <c r="G12" s="55"/>
      <c r="H12" s="50"/>
      <c r="I12" s="9" t="s">
        <v>25</v>
      </c>
      <c r="J12" s="47">
        <v>2</v>
      </c>
      <c r="K12" s="47">
        <v>680</v>
      </c>
      <c r="L12" s="47">
        <f t="shared" si="1"/>
        <v>1360</v>
      </c>
      <c r="M12" s="55"/>
      <c r="N12" s="55"/>
      <c r="O12" s="50"/>
      <c r="P12" s="55"/>
      <c r="Q12" s="55"/>
      <c r="R12" s="55"/>
      <c r="S12" s="55"/>
      <c r="T12" s="55"/>
      <c r="U12" s="7"/>
      <c r="W12" s="35"/>
    </row>
    <row r="13" spans="1:23" s="9" customFormat="1" ht="20.25" customHeight="1" x14ac:dyDescent="0.3">
      <c r="A13" s="55"/>
      <c r="B13" s="55"/>
      <c r="C13" s="55"/>
      <c r="D13" s="55"/>
      <c r="E13" s="55"/>
      <c r="F13" s="55"/>
      <c r="G13" s="55"/>
      <c r="H13" s="50"/>
      <c r="I13" s="28" t="s">
        <v>26</v>
      </c>
      <c r="J13" s="47">
        <v>3</v>
      </c>
      <c r="K13" s="47">
        <v>460</v>
      </c>
      <c r="L13" s="47">
        <f t="shared" si="1"/>
        <v>1380</v>
      </c>
      <c r="M13" s="55"/>
      <c r="N13" s="55"/>
      <c r="O13" s="50"/>
      <c r="P13" s="55"/>
      <c r="Q13" s="55"/>
      <c r="R13" s="55"/>
      <c r="S13" s="55"/>
      <c r="T13" s="55"/>
      <c r="U13" s="7"/>
      <c r="W13" s="35"/>
    </row>
    <row r="14" spans="1:23" s="19" customFormat="1" ht="20.25" customHeight="1" x14ac:dyDescent="0.3">
      <c r="A14" s="57">
        <v>6</v>
      </c>
      <c r="B14" s="57" t="s">
        <v>51</v>
      </c>
      <c r="C14" s="57" t="s">
        <v>52</v>
      </c>
      <c r="D14" s="57" t="s">
        <v>27</v>
      </c>
      <c r="E14" s="57" t="s">
        <v>14</v>
      </c>
      <c r="F14" s="57" t="s">
        <v>53</v>
      </c>
      <c r="G14" s="57" t="s">
        <v>28</v>
      </c>
      <c r="H14" s="58">
        <v>45507</v>
      </c>
      <c r="I14" s="19" t="s">
        <v>23</v>
      </c>
      <c r="J14" s="46">
        <v>38</v>
      </c>
      <c r="K14" s="46">
        <v>95</v>
      </c>
      <c r="L14" s="46">
        <f t="shared" ref="L14:L17" si="2">J14*K14</f>
        <v>3610</v>
      </c>
      <c r="M14" s="57">
        <f>L14+L15+L16+L17</f>
        <v>7155</v>
      </c>
      <c r="N14" s="57">
        <v>74</v>
      </c>
      <c r="O14" s="58"/>
      <c r="P14" s="57"/>
      <c r="Q14" s="57"/>
      <c r="R14" s="57"/>
      <c r="S14" s="57"/>
      <c r="T14" s="57"/>
      <c r="U14" s="57"/>
      <c r="V14" s="57"/>
      <c r="W14" s="63"/>
    </row>
    <row r="15" spans="1:23" s="19" customFormat="1" ht="20.25" customHeight="1" x14ac:dyDescent="0.3">
      <c r="A15" s="57"/>
      <c r="B15" s="57"/>
      <c r="C15" s="57"/>
      <c r="D15" s="57"/>
      <c r="E15" s="57"/>
      <c r="F15" s="57"/>
      <c r="G15" s="57"/>
      <c r="H15" s="58"/>
      <c r="I15" s="19" t="s">
        <v>24</v>
      </c>
      <c r="J15" s="46">
        <v>13</v>
      </c>
      <c r="K15" s="46">
        <v>185</v>
      </c>
      <c r="L15" s="46">
        <f t="shared" si="2"/>
        <v>2405</v>
      </c>
      <c r="M15" s="57"/>
      <c r="N15" s="57"/>
      <c r="O15" s="58"/>
      <c r="P15" s="57"/>
      <c r="Q15" s="57"/>
      <c r="R15" s="57"/>
      <c r="S15" s="57"/>
      <c r="T15" s="57"/>
      <c r="U15" s="57"/>
      <c r="V15" s="57"/>
      <c r="W15" s="64"/>
    </row>
    <row r="16" spans="1:23" s="19" customFormat="1" ht="20.25" customHeight="1" x14ac:dyDescent="0.3">
      <c r="A16" s="57"/>
      <c r="B16" s="57"/>
      <c r="C16" s="57"/>
      <c r="D16" s="57"/>
      <c r="E16" s="57"/>
      <c r="F16" s="57"/>
      <c r="G16" s="57"/>
      <c r="H16" s="58"/>
      <c r="I16" s="19" t="s">
        <v>25</v>
      </c>
      <c r="J16" s="46">
        <v>1</v>
      </c>
      <c r="K16" s="46">
        <v>680</v>
      </c>
      <c r="L16" s="46">
        <f t="shared" si="2"/>
        <v>680</v>
      </c>
      <c r="M16" s="57"/>
      <c r="N16" s="57"/>
      <c r="O16" s="58"/>
      <c r="P16" s="57"/>
      <c r="Q16" s="57"/>
      <c r="R16" s="57"/>
      <c r="S16" s="57"/>
      <c r="T16" s="57"/>
      <c r="U16" s="57"/>
      <c r="V16" s="57"/>
      <c r="W16" s="64"/>
    </row>
    <row r="17" spans="1:39" s="19" customFormat="1" ht="20.25" customHeight="1" x14ac:dyDescent="0.3">
      <c r="A17" s="57"/>
      <c r="B17" s="57"/>
      <c r="C17" s="57"/>
      <c r="D17" s="57"/>
      <c r="E17" s="57"/>
      <c r="F17" s="57"/>
      <c r="G17" s="57"/>
      <c r="H17" s="58"/>
      <c r="I17" s="18" t="s">
        <v>26</v>
      </c>
      <c r="J17" s="46">
        <v>1</v>
      </c>
      <c r="K17" s="46">
        <v>460</v>
      </c>
      <c r="L17" s="46">
        <f t="shared" si="2"/>
        <v>460</v>
      </c>
      <c r="M17" s="57"/>
      <c r="N17" s="57"/>
      <c r="O17" s="58"/>
      <c r="P17" s="57"/>
      <c r="Q17" s="57"/>
      <c r="R17" s="57"/>
      <c r="S17" s="57"/>
      <c r="T17" s="57"/>
      <c r="U17" s="57"/>
      <c r="V17" s="57"/>
      <c r="W17" s="65"/>
    </row>
    <row r="18" spans="1:39" s="9" customFormat="1" ht="20.25" customHeight="1" x14ac:dyDescent="0.3">
      <c r="A18" s="55">
        <v>7</v>
      </c>
      <c r="B18" s="55" t="s">
        <v>54</v>
      </c>
      <c r="C18" s="55" t="s">
        <v>55</v>
      </c>
      <c r="D18" s="55" t="s">
        <v>36</v>
      </c>
      <c r="E18" s="55" t="s">
        <v>19</v>
      </c>
      <c r="F18" s="55" t="s">
        <v>56</v>
      </c>
      <c r="G18" s="55" t="s">
        <v>28</v>
      </c>
      <c r="H18" s="50">
        <v>45508</v>
      </c>
      <c r="I18" s="9" t="s">
        <v>23</v>
      </c>
      <c r="J18" s="47">
        <v>18</v>
      </c>
      <c r="K18" s="47">
        <v>95</v>
      </c>
      <c r="L18" s="47">
        <f t="shared" ref="L18:L22" si="3">J18*K18</f>
        <v>1710</v>
      </c>
      <c r="M18" s="55">
        <f>L18+L19+L20+L21+L22</f>
        <v>7915</v>
      </c>
      <c r="N18" s="55">
        <v>74</v>
      </c>
      <c r="O18" s="50">
        <v>45514</v>
      </c>
      <c r="P18" s="55">
        <v>7915</v>
      </c>
      <c r="Q18" s="55">
        <v>0</v>
      </c>
      <c r="R18" s="55"/>
      <c r="S18" s="55"/>
      <c r="T18" s="55"/>
      <c r="U18" s="55"/>
      <c r="W18" s="35"/>
    </row>
    <row r="19" spans="1:39" s="9" customFormat="1" ht="20.25" customHeight="1" x14ac:dyDescent="0.3">
      <c r="A19" s="55"/>
      <c r="B19" s="55"/>
      <c r="C19" s="55"/>
      <c r="D19" s="55"/>
      <c r="E19" s="55"/>
      <c r="F19" s="55"/>
      <c r="G19" s="55"/>
      <c r="H19" s="50"/>
      <c r="I19" s="9" t="s">
        <v>24</v>
      </c>
      <c r="J19" s="47">
        <v>13</v>
      </c>
      <c r="K19" s="47">
        <v>185</v>
      </c>
      <c r="L19" s="47">
        <f t="shared" si="3"/>
        <v>2405</v>
      </c>
      <c r="M19" s="55"/>
      <c r="N19" s="55"/>
      <c r="O19" s="50"/>
      <c r="P19" s="55"/>
      <c r="Q19" s="55"/>
      <c r="R19" s="55"/>
      <c r="S19" s="55"/>
      <c r="T19" s="55"/>
      <c r="U19" s="55"/>
      <c r="W19" s="35"/>
    </row>
    <row r="20" spans="1:39" s="9" customFormat="1" ht="20.25" customHeight="1" x14ac:dyDescent="0.3">
      <c r="A20" s="55"/>
      <c r="B20" s="55"/>
      <c r="C20" s="55"/>
      <c r="D20" s="55"/>
      <c r="E20" s="55"/>
      <c r="F20" s="55"/>
      <c r="G20" s="55"/>
      <c r="H20" s="50"/>
      <c r="I20" s="9" t="s">
        <v>25</v>
      </c>
      <c r="J20" s="47">
        <v>3</v>
      </c>
      <c r="K20" s="47">
        <v>680</v>
      </c>
      <c r="L20" s="47">
        <f t="shared" si="3"/>
        <v>2040</v>
      </c>
      <c r="M20" s="55"/>
      <c r="N20" s="55"/>
      <c r="O20" s="50"/>
      <c r="P20" s="55"/>
      <c r="Q20" s="55"/>
      <c r="R20" s="55"/>
      <c r="S20" s="55"/>
      <c r="T20" s="55"/>
      <c r="U20" s="55"/>
      <c r="W20" s="35"/>
    </row>
    <row r="21" spans="1:39" s="9" customFormat="1" ht="20.25" customHeight="1" x14ac:dyDescent="0.3">
      <c r="A21" s="55"/>
      <c r="B21" s="55"/>
      <c r="C21" s="55"/>
      <c r="D21" s="55"/>
      <c r="E21" s="55"/>
      <c r="F21" s="55"/>
      <c r="G21" s="55"/>
      <c r="H21" s="50"/>
      <c r="I21" s="28" t="s">
        <v>26</v>
      </c>
      <c r="J21" s="47">
        <v>1</v>
      </c>
      <c r="K21" s="47">
        <v>460</v>
      </c>
      <c r="L21" s="47">
        <f t="shared" si="3"/>
        <v>460</v>
      </c>
      <c r="M21" s="55"/>
      <c r="N21" s="55"/>
      <c r="O21" s="50"/>
      <c r="P21" s="55"/>
      <c r="Q21" s="55"/>
      <c r="R21" s="55"/>
      <c r="S21" s="55"/>
      <c r="T21" s="55"/>
      <c r="U21" s="55"/>
      <c r="W21" s="35"/>
    </row>
    <row r="22" spans="1:39" s="9" customFormat="1" ht="20.25" customHeight="1" x14ac:dyDescent="0.3">
      <c r="A22" s="55"/>
      <c r="B22" s="55"/>
      <c r="C22" s="55"/>
      <c r="D22" s="55"/>
      <c r="E22" s="55"/>
      <c r="F22" s="55"/>
      <c r="G22" s="55"/>
      <c r="H22" s="50"/>
      <c r="I22" s="9" t="s">
        <v>30</v>
      </c>
      <c r="J22" s="47">
        <v>1</v>
      </c>
      <c r="K22" s="47">
        <v>1300</v>
      </c>
      <c r="L22" s="47">
        <f t="shared" si="3"/>
        <v>1300</v>
      </c>
      <c r="M22" s="55"/>
      <c r="N22" s="55"/>
      <c r="O22" s="50"/>
      <c r="P22" s="55"/>
      <c r="Q22" s="55"/>
      <c r="R22" s="55"/>
      <c r="S22" s="55"/>
      <c r="T22" s="55"/>
      <c r="U22" s="55"/>
      <c r="W22" s="35"/>
    </row>
    <row r="23" spans="1:39" s="19" customFormat="1" ht="20.25" customHeight="1" x14ac:dyDescent="0.3">
      <c r="A23" s="20">
        <v>8</v>
      </c>
      <c r="B23" s="20" t="s">
        <v>57</v>
      </c>
      <c r="C23" s="20" t="s">
        <v>58</v>
      </c>
      <c r="D23" s="20" t="s">
        <v>36</v>
      </c>
      <c r="E23" s="20" t="s">
        <v>19</v>
      </c>
      <c r="F23" s="20" t="s">
        <v>59</v>
      </c>
      <c r="G23" s="20" t="s">
        <v>28</v>
      </c>
      <c r="H23" s="21">
        <v>45508</v>
      </c>
      <c r="I23" s="18" t="s">
        <v>26</v>
      </c>
      <c r="J23" s="46">
        <v>10</v>
      </c>
      <c r="K23" s="46">
        <v>460</v>
      </c>
      <c r="L23" s="46">
        <f t="shared" ref="L23:L29" si="4">J23*K23</f>
        <v>4600</v>
      </c>
      <c r="M23" s="20">
        <v>4600</v>
      </c>
      <c r="N23" s="20">
        <v>50</v>
      </c>
      <c r="O23" s="21"/>
      <c r="P23" s="20"/>
      <c r="Q23" s="20"/>
      <c r="R23" s="20"/>
      <c r="S23" s="20"/>
      <c r="T23" s="20"/>
      <c r="U23" s="20"/>
      <c r="W23" s="22"/>
    </row>
    <row r="24" spans="1:39" ht="20.25" customHeight="1" x14ac:dyDescent="0.3">
      <c r="A24" s="55">
        <v>9</v>
      </c>
      <c r="B24" s="55" t="s">
        <v>60</v>
      </c>
      <c r="C24" s="55" t="s">
        <v>61</v>
      </c>
      <c r="D24" s="55" t="s">
        <v>20</v>
      </c>
      <c r="E24" s="55" t="s">
        <v>14</v>
      </c>
      <c r="F24" s="55" t="s">
        <v>62</v>
      </c>
      <c r="G24" s="55" t="s">
        <v>28</v>
      </c>
      <c r="H24" s="50">
        <v>45509</v>
      </c>
      <c r="I24" s="9" t="s">
        <v>23</v>
      </c>
      <c r="J24" s="47">
        <v>9</v>
      </c>
      <c r="K24" s="47">
        <v>95</v>
      </c>
      <c r="L24" s="47">
        <f t="shared" si="4"/>
        <v>855</v>
      </c>
      <c r="M24" s="55">
        <f>L24+L25+L26+L27+L28+L29</f>
        <v>11495</v>
      </c>
      <c r="N24" s="55">
        <v>103</v>
      </c>
      <c r="O24" s="50">
        <v>45482</v>
      </c>
      <c r="P24" s="55">
        <v>0</v>
      </c>
      <c r="Q24" s="55">
        <v>11495</v>
      </c>
      <c r="R24" s="55"/>
      <c r="S24" s="55"/>
      <c r="T24" s="55"/>
      <c r="U24" s="55"/>
      <c r="V24" s="55"/>
      <c r="W24" s="61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</row>
    <row r="25" spans="1:39" ht="20.25" customHeight="1" x14ac:dyDescent="0.3">
      <c r="A25" s="55"/>
      <c r="B25" s="55"/>
      <c r="C25" s="55"/>
      <c r="D25" s="55"/>
      <c r="E25" s="55"/>
      <c r="F25" s="55"/>
      <c r="G25" s="55"/>
      <c r="H25" s="50"/>
      <c r="I25" s="9" t="s">
        <v>24</v>
      </c>
      <c r="J25" s="47">
        <v>12</v>
      </c>
      <c r="K25" s="47">
        <v>185</v>
      </c>
      <c r="L25" s="47">
        <f t="shared" si="4"/>
        <v>2220</v>
      </c>
      <c r="M25" s="55"/>
      <c r="N25" s="55"/>
      <c r="O25" s="50"/>
      <c r="P25" s="55"/>
      <c r="Q25" s="55"/>
      <c r="R25" s="55"/>
      <c r="S25" s="55"/>
      <c r="T25" s="55"/>
      <c r="U25" s="55"/>
      <c r="V25" s="55"/>
      <c r="W25" s="62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39" ht="20.25" customHeight="1" x14ac:dyDescent="0.3">
      <c r="A26" s="55"/>
      <c r="B26" s="55"/>
      <c r="C26" s="55"/>
      <c r="D26" s="55"/>
      <c r="E26" s="55"/>
      <c r="F26" s="55"/>
      <c r="G26" s="55"/>
      <c r="H26" s="50"/>
      <c r="I26" s="9" t="s">
        <v>25</v>
      </c>
      <c r="J26" s="47">
        <v>3</v>
      </c>
      <c r="K26" s="47">
        <v>680</v>
      </c>
      <c r="L26" s="47">
        <f t="shared" si="4"/>
        <v>2040</v>
      </c>
      <c r="M26" s="55"/>
      <c r="N26" s="55"/>
      <c r="O26" s="50"/>
      <c r="P26" s="55"/>
      <c r="Q26" s="55"/>
      <c r="R26" s="55"/>
      <c r="S26" s="55"/>
      <c r="T26" s="55"/>
      <c r="U26" s="55"/>
      <c r="V26" s="55"/>
      <c r="W26" s="62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</row>
    <row r="27" spans="1:39" ht="20.25" customHeight="1" x14ac:dyDescent="0.3">
      <c r="A27" s="55"/>
      <c r="B27" s="55"/>
      <c r="C27" s="55"/>
      <c r="D27" s="55"/>
      <c r="E27" s="55"/>
      <c r="F27" s="55"/>
      <c r="G27" s="55"/>
      <c r="H27" s="50"/>
      <c r="I27" s="9" t="s">
        <v>26</v>
      </c>
      <c r="J27" s="47">
        <v>3</v>
      </c>
      <c r="K27" s="47">
        <v>460</v>
      </c>
      <c r="L27" s="47">
        <f t="shared" si="4"/>
        <v>1380</v>
      </c>
      <c r="M27" s="55"/>
      <c r="N27" s="55"/>
      <c r="O27" s="50"/>
      <c r="P27" s="55"/>
      <c r="Q27" s="55"/>
      <c r="R27" s="55"/>
      <c r="S27" s="55"/>
      <c r="T27" s="55"/>
      <c r="U27" s="55"/>
      <c r="V27" s="55"/>
      <c r="W27" s="62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</row>
    <row r="28" spans="1:39" ht="20.25" customHeight="1" x14ac:dyDescent="0.3">
      <c r="A28" s="55"/>
      <c r="B28" s="55"/>
      <c r="C28" s="55"/>
      <c r="D28" s="55"/>
      <c r="E28" s="55"/>
      <c r="F28" s="55"/>
      <c r="G28" s="55"/>
      <c r="H28" s="50"/>
      <c r="I28" s="9" t="s">
        <v>30</v>
      </c>
      <c r="J28" s="47">
        <v>2</v>
      </c>
      <c r="K28" s="47">
        <v>1300</v>
      </c>
      <c r="L28" s="47">
        <f t="shared" si="4"/>
        <v>2600</v>
      </c>
      <c r="M28" s="55"/>
      <c r="N28" s="55"/>
      <c r="O28" s="50"/>
      <c r="P28" s="55"/>
      <c r="Q28" s="55"/>
      <c r="R28" s="55"/>
      <c r="S28" s="55"/>
      <c r="T28" s="55"/>
      <c r="U28" s="55"/>
      <c r="V28" s="55"/>
      <c r="W28" s="62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</row>
    <row r="29" spans="1:39" ht="20.25" customHeight="1" x14ac:dyDescent="0.3">
      <c r="A29" s="55"/>
      <c r="B29" s="55"/>
      <c r="C29" s="55"/>
      <c r="D29" s="55"/>
      <c r="E29" s="55"/>
      <c r="F29" s="55"/>
      <c r="G29" s="55"/>
      <c r="H29" s="50"/>
      <c r="I29" s="9" t="s">
        <v>32</v>
      </c>
      <c r="J29" s="47">
        <v>1</v>
      </c>
      <c r="K29" s="47">
        <v>2400</v>
      </c>
      <c r="L29" s="47">
        <f t="shared" si="4"/>
        <v>2400</v>
      </c>
      <c r="M29" s="55"/>
      <c r="N29" s="55"/>
      <c r="O29" s="50"/>
      <c r="P29" s="55"/>
      <c r="Q29" s="55"/>
      <c r="R29" s="55"/>
      <c r="S29" s="55"/>
      <c r="T29" s="55"/>
      <c r="U29" s="55"/>
      <c r="V29" s="55"/>
      <c r="W29" s="62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</row>
    <row r="30" spans="1:39" ht="20.25" customHeight="1" x14ac:dyDescent="0.3">
      <c r="A30" s="55">
        <v>10</v>
      </c>
      <c r="B30" s="55" t="s">
        <v>60</v>
      </c>
      <c r="C30" s="55" t="s">
        <v>61</v>
      </c>
      <c r="D30" s="55" t="s">
        <v>20</v>
      </c>
      <c r="E30" s="55" t="s">
        <v>14</v>
      </c>
      <c r="F30" s="55" t="s">
        <v>63</v>
      </c>
      <c r="G30" s="55" t="s">
        <v>28</v>
      </c>
      <c r="H30" s="50">
        <v>45509</v>
      </c>
      <c r="I30" s="9" t="s">
        <v>23</v>
      </c>
      <c r="J30" s="47">
        <v>10</v>
      </c>
      <c r="K30" s="47">
        <v>95</v>
      </c>
      <c r="L30" s="47">
        <f t="shared" ref="L30:L34" si="5">J30*K30</f>
        <v>950</v>
      </c>
      <c r="M30" s="55">
        <f>L30+L31</f>
        <v>1875</v>
      </c>
      <c r="N30" s="55">
        <v>20</v>
      </c>
      <c r="O30" s="50">
        <v>45482</v>
      </c>
      <c r="P30" s="55">
        <v>0</v>
      </c>
      <c r="Q30" s="55">
        <v>1875</v>
      </c>
      <c r="R30" s="55"/>
      <c r="S30" s="55"/>
      <c r="T30" s="55"/>
      <c r="U30" s="7"/>
      <c r="V30" s="9"/>
    </row>
    <row r="31" spans="1:39" ht="20.25" customHeight="1" x14ac:dyDescent="0.3">
      <c r="A31" s="55"/>
      <c r="B31" s="55"/>
      <c r="C31" s="55"/>
      <c r="D31" s="55"/>
      <c r="E31" s="55"/>
      <c r="F31" s="55"/>
      <c r="G31" s="55"/>
      <c r="H31" s="50"/>
      <c r="I31" s="9" t="s">
        <v>24</v>
      </c>
      <c r="J31" s="47">
        <v>5</v>
      </c>
      <c r="K31" s="47">
        <v>185</v>
      </c>
      <c r="L31" s="47">
        <f t="shared" si="5"/>
        <v>925</v>
      </c>
      <c r="M31" s="55"/>
      <c r="N31" s="55"/>
      <c r="O31" s="50"/>
      <c r="P31" s="55"/>
      <c r="Q31" s="55"/>
      <c r="R31" s="55"/>
      <c r="S31" s="55"/>
      <c r="T31" s="55"/>
      <c r="U31" s="7"/>
      <c r="V31" s="9"/>
    </row>
    <row r="32" spans="1:39" s="17" customFormat="1" ht="20.25" customHeight="1" x14ac:dyDescent="0.3">
      <c r="A32" s="57">
        <v>11</v>
      </c>
      <c r="B32" s="57" t="s">
        <v>33</v>
      </c>
      <c r="C32" s="57" t="s">
        <v>64</v>
      </c>
      <c r="D32" s="57" t="s">
        <v>37</v>
      </c>
      <c r="E32" s="57" t="s">
        <v>14</v>
      </c>
      <c r="F32" s="57" t="s">
        <v>65</v>
      </c>
      <c r="G32" s="57" t="s">
        <v>28</v>
      </c>
      <c r="H32" s="58">
        <v>45510</v>
      </c>
      <c r="I32" s="19" t="s">
        <v>23</v>
      </c>
      <c r="J32" s="46">
        <v>6</v>
      </c>
      <c r="K32" s="46">
        <v>95</v>
      </c>
      <c r="L32" s="46">
        <f t="shared" si="5"/>
        <v>570</v>
      </c>
      <c r="M32" s="57">
        <f>L32+L33+L34</f>
        <v>1435</v>
      </c>
      <c r="N32" s="57">
        <v>13</v>
      </c>
      <c r="O32" s="58"/>
      <c r="P32" s="57"/>
      <c r="Q32" s="57"/>
      <c r="R32" s="57"/>
      <c r="S32" s="20"/>
      <c r="T32" s="20"/>
      <c r="U32" s="20"/>
      <c r="V32" s="19"/>
    </row>
    <row r="33" spans="1:22" s="17" customFormat="1" ht="20.25" customHeight="1" x14ac:dyDescent="0.3">
      <c r="A33" s="57"/>
      <c r="B33" s="57"/>
      <c r="C33" s="57"/>
      <c r="D33" s="57"/>
      <c r="E33" s="57"/>
      <c r="F33" s="57"/>
      <c r="G33" s="57"/>
      <c r="H33" s="58"/>
      <c r="I33" s="19" t="s">
        <v>24</v>
      </c>
      <c r="J33" s="46">
        <v>1</v>
      </c>
      <c r="K33" s="46">
        <v>185</v>
      </c>
      <c r="L33" s="46">
        <f t="shared" si="5"/>
        <v>185</v>
      </c>
      <c r="M33" s="57"/>
      <c r="N33" s="57"/>
      <c r="O33" s="58"/>
      <c r="P33" s="57"/>
      <c r="Q33" s="57"/>
      <c r="R33" s="57"/>
      <c r="S33" s="20"/>
      <c r="T33" s="20"/>
      <c r="U33" s="20"/>
      <c r="V33" s="19"/>
    </row>
    <row r="34" spans="1:22" s="17" customFormat="1" ht="20.25" customHeight="1" x14ac:dyDescent="0.3">
      <c r="A34" s="57"/>
      <c r="B34" s="57"/>
      <c r="C34" s="57"/>
      <c r="D34" s="57"/>
      <c r="E34" s="57"/>
      <c r="F34" s="57"/>
      <c r="G34" s="57"/>
      <c r="H34" s="58"/>
      <c r="I34" s="19" t="s">
        <v>25</v>
      </c>
      <c r="J34" s="46">
        <v>1</v>
      </c>
      <c r="K34" s="46">
        <v>680</v>
      </c>
      <c r="L34" s="46">
        <f t="shared" si="5"/>
        <v>680</v>
      </c>
      <c r="M34" s="57"/>
      <c r="N34" s="57"/>
      <c r="O34" s="58"/>
      <c r="P34" s="57"/>
      <c r="Q34" s="57"/>
      <c r="R34" s="57"/>
      <c r="S34" s="20"/>
      <c r="T34" s="20"/>
      <c r="U34" s="20"/>
      <c r="V34" s="19"/>
    </row>
    <row r="35" spans="1:22" s="17" customFormat="1" ht="20.25" customHeight="1" x14ac:dyDescent="0.3">
      <c r="A35" s="57">
        <v>12</v>
      </c>
      <c r="B35" s="57" t="s">
        <v>34</v>
      </c>
      <c r="C35" s="57" t="s">
        <v>35</v>
      </c>
      <c r="D35" s="57" t="s">
        <v>35</v>
      </c>
      <c r="E35" s="57" t="s">
        <v>19</v>
      </c>
      <c r="F35" s="57" t="s">
        <v>66</v>
      </c>
      <c r="G35" s="57" t="s">
        <v>28</v>
      </c>
      <c r="H35" s="58">
        <v>45512</v>
      </c>
      <c r="I35" s="19" t="s">
        <v>23</v>
      </c>
      <c r="J35" s="46">
        <v>20</v>
      </c>
      <c r="K35" s="46">
        <v>95</v>
      </c>
      <c r="L35" s="46">
        <f t="shared" ref="L35:L39" si="6">J35*K35</f>
        <v>1900</v>
      </c>
      <c r="M35" s="57">
        <f>L35+L36+L37</f>
        <v>4420</v>
      </c>
      <c r="N35" s="57">
        <v>45</v>
      </c>
      <c r="O35" s="58"/>
      <c r="P35" s="57"/>
      <c r="Q35" s="57"/>
      <c r="R35" s="57"/>
      <c r="S35" s="57"/>
      <c r="T35" s="57"/>
      <c r="U35" s="20"/>
      <c r="V35" s="19"/>
    </row>
    <row r="36" spans="1:22" s="17" customFormat="1" ht="20.25" customHeight="1" x14ac:dyDescent="0.3">
      <c r="A36" s="57"/>
      <c r="B36" s="57"/>
      <c r="C36" s="57"/>
      <c r="D36" s="57"/>
      <c r="E36" s="57"/>
      <c r="F36" s="57"/>
      <c r="G36" s="57"/>
      <c r="H36" s="58"/>
      <c r="I36" s="19" t="s">
        <v>25</v>
      </c>
      <c r="J36" s="46">
        <v>1</v>
      </c>
      <c r="K36" s="46">
        <v>680</v>
      </c>
      <c r="L36" s="46">
        <f t="shared" si="6"/>
        <v>680</v>
      </c>
      <c r="M36" s="57"/>
      <c r="N36" s="57"/>
      <c r="O36" s="58"/>
      <c r="P36" s="57"/>
      <c r="Q36" s="57"/>
      <c r="R36" s="57"/>
      <c r="S36" s="57"/>
      <c r="T36" s="57"/>
      <c r="U36" s="20"/>
      <c r="V36" s="19"/>
    </row>
    <row r="37" spans="1:22" s="17" customFormat="1" ht="20.25" customHeight="1" x14ac:dyDescent="0.3">
      <c r="A37" s="57"/>
      <c r="B37" s="57"/>
      <c r="C37" s="57"/>
      <c r="D37" s="57"/>
      <c r="E37" s="57"/>
      <c r="F37" s="57"/>
      <c r="G37" s="57"/>
      <c r="H37" s="58"/>
      <c r="I37" s="19" t="s">
        <v>26</v>
      </c>
      <c r="J37" s="46">
        <v>4</v>
      </c>
      <c r="K37" s="46">
        <v>460</v>
      </c>
      <c r="L37" s="46">
        <f t="shared" si="6"/>
        <v>1840</v>
      </c>
      <c r="M37" s="57"/>
      <c r="N37" s="57"/>
      <c r="O37" s="58"/>
      <c r="P37" s="57"/>
      <c r="Q37" s="57"/>
      <c r="R37" s="57"/>
      <c r="S37" s="57"/>
      <c r="T37" s="57"/>
      <c r="U37" s="20"/>
      <c r="V37" s="19"/>
    </row>
    <row r="38" spans="1:22" s="17" customFormat="1" ht="20.25" customHeight="1" x14ac:dyDescent="0.3">
      <c r="A38" s="57">
        <v>13</v>
      </c>
      <c r="B38" s="57" t="s">
        <v>67</v>
      </c>
      <c r="C38" s="57" t="s">
        <v>68</v>
      </c>
      <c r="D38" s="57" t="s">
        <v>27</v>
      </c>
      <c r="E38" s="57" t="s">
        <v>14</v>
      </c>
      <c r="F38" s="57" t="s">
        <v>69</v>
      </c>
      <c r="G38" s="57" t="s">
        <v>28</v>
      </c>
      <c r="H38" s="58">
        <v>45512</v>
      </c>
      <c r="I38" s="19" t="s">
        <v>23</v>
      </c>
      <c r="J38" s="46">
        <v>18</v>
      </c>
      <c r="K38" s="46">
        <v>95</v>
      </c>
      <c r="L38" s="46">
        <f t="shared" si="6"/>
        <v>1710</v>
      </c>
      <c r="M38" s="57">
        <f>L38+L39+L40+L41</f>
        <v>8630</v>
      </c>
      <c r="N38" s="57">
        <v>81</v>
      </c>
      <c r="O38" s="58"/>
      <c r="P38" s="57"/>
      <c r="Q38" s="57"/>
      <c r="R38" s="57"/>
      <c r="S38" s="57"/>
      <c r="T38" s="57"/>
      <c r="U38" s="57"/>
      <c r="V38" s="19"/>
    </row>
    <row r="39" spans="1:22" s="17" customFormat="1" ht="20.25" customHeight="1" x14ac:dyDescent="0.3">
      <c r="A39" s="57"/>
      <c r="B39" s="57"/>
      <c r="C39" s="57"/>
      <c r="D39" s="57"/>
      <c r="E39" s="57"/>
      <c r="F39" s="57"/>
      <c r="G39" s="57"/>
      <c r="H39" s="58"/>
      <c r="I39" s="19" t="s">
        <v>24</v>
      </c>
      <c r="J39" s="46">
        <v>14</v>
      </c>
      <c r="K39" s="46">
        <v>185</v>
      </c>
      <c r="L39" s="46">
        <f t="shared" si="6"/>
        <v>2590</v>
      </c>
      <c r="M39" s="57"/>
      <c r="N39" s="57"/>
      <c r="O39" s="58"/>
      <c r="P39" s="57"/>
      <c r="Q39" s="57"/>
      <c r="R39" s="57"/>
      <c r="S39" s="57"/>
      <c r="T39" s="57"/>
      <c r="U39" s="57"/>
      <c r="V39" s="19"/>
    </row>
    <row r="40" spans="1:22" s="17" customFormat="1" ht="20.25" customHeight="1" x14ac:dyDescent="0.3">
      <c r="A40" s="57"/>
      <c r="B40" s="57"/>
      <c r="C40" s="57"/>
      <c r="D40" s="57"/>
      <c r="E40" s="57"/>
      <c r="F40" s="57"/>
      <c r="G40" s="57"/>
      <c r="H40" s="58"/>
      <c r="I40" s="19" t="s">
        <v>26</v>
      </c>
      <c r="J40" s="46">
        <v>3</v>
      </c>
      <c r="K40" s="46">
        <v>460</v>
      </c>
      <c r="L40" s="46">
        <f t="shared" ref="L40:L94" si="7">J40*K40</f>
        <v>1380</v>
      </c>
      <c r="M40" s="57"/>
      <c r="N40" s="57"/>
      <c r="O40" s="58"/>
      <c r="P40" s="57"/>
      <c r="Q40" s="57"/>
      <c r="R40" s="57"/>
      <c r="S40" s="57"/>
      <c r="T40" s="57"/>
      <c r="U40" s="57"/>
      <c r="V40" s="19"/>
    </row>
    <row r="41" spans="1:22" s="17" customFormat="1" ht="20.25" customHeight="1" x14ac:dyDescent="0.3">
      <c r="A41" s="57"/>
      <c r="B41" s="57"/>
      <c r="C41" s="57"/>
      <c r="D41" s="57"/>
      <c r="E41" s="57"/>
      <c r="F41" s="57"/>
      <c r="G41" s="57"/>
      <c r="H41" s="58"/>
      <c r="I41" s="19" t="s">
        <v>29</v>
      </c>
      <c r="J41" s="46">
        <v>1</v>
      </c>
      <c r="K41" s="46">
        <v>2950</v>
      </c>
      <c r="L41" s="46">
        <f t="shared" si="7"/>
        <v>2950</v>
      </c>
      <c r="M41" s="57"/>
      <c r="N41" s="57"/>
      <c r="O41" s="58"/>
      <c r="P41" s="57"/>
      <c r="Q41" s="57"/>
      <c r="R41" s="57"/>
      <c r="S41" s="57"/>
      <c r="T41" s="57"/>
      <c r="U41" s="57"/>
      <c r="V41" s="19"/>
    </row>
    <row r="42" spans="1:22" ht="20.25" customHeight="1" x14ac:dyDescent="0.3">
      <c r="A42" s="55">
        <v>14</v>
      </c>
      <c r="B42" s="55" t="s">
        <v>70</v>
      </c>
      <c r="C42" s="55" t="s">
        <v>71</v>
      </c>
      <c r="D42" s="55" t="s">
        <v>72</v>
      </c>
      <c r="E42" s="55" t="s">
        <v>19</v>
      </c>
      <c r="F42" s="55" t="s">
        <v>73</v>
      </c>
      <c r="G42" s="55" t="s">
        <v>15</v>
      </c>
      <c r="H42" s="50">
        <v>45516</v>
      </c>
      <c r="I42" s="9" t="s">
        <v>24</v>
      </c>
      <c r="J42" s="47">
        <v>1</v>
      </c>
      <c r="K42" s="47">
        <v>185</v>
      </c>
      <c r="L42" s="47">
        <f t="shared" si="7"/>
        <v>185</v>
      </c>
      <c r="M42" s="55">
        <f>L42+L43+L44+L45+L46</f>
        <v>6255</v>
      </c>
      <c r="N42" s="55">
        <v>47</v>
      </c>
      <c r="O42" s="50">
        <v>45606</v>
      </c>
      <c r="P42" s="55">
        <v>6255</v>
      </c>
      <c r="Q42" s="55">
        <v>0</v>
      </c>
      <c r="R42" s="55"/>
      <c r="S42" s="55"/>
      <c r="T42" s="55"/>
      <c r="U42" s="39"/>
      <c r="V42" s="9"/>
    </row>
    <row r="43" spans="1:22" ht="20.25" customHeight="1" x14ac:dyDescent="0.3">
      <c r="A43" s="55"/>
      <c r="B43" s="55"/>
      <c r="C43" s="55"/>
      <c r="D43" s="55"/>
      <c r="E43" s="55"/>
      <c r="F43" s="55"/>
      <c r="G43" s="55"/>
      <c r="H43" s="50"/>
      <c r="I43" s="9" t="s">
        <v>25</v>
      </c>
      <c r="J43" s="47">
        <v>2</v>
      </c>
      <c r="K43" s="47">
        <v>680</v>
      </c>
      <c r="L43" s="47">
        <f t="shared" si="7"/>
        <v>1360</v>
      </c>
      <c r="M43" s="55"/>
      <c r="N43" s="55"/>
      <c r="O43" s="50"/>
      <c r="P43" s="55"/>
      <c r="Q43" s="55"/>
      <c r="R43" s="55"/>
      <c r="S43" s="55"/>
      <c r="T43" s="55"/>
      <c r="U43" s="39"/>
      <c r="V43" s="9"/>
    </row>
    <row r="44" spans="1:22" ht="20.25" customHeight="1" x14ac:dyDescent="0.3">
      <c r="A44" s="55"/>
      <c r="B44" s="55"/>
      <c r="C44" s="55"/>
      <c r="D44" s="55"/>
      <c r="E44" s="55"/>
      <c r="F44" s="55"/>
      <c r="G44" s="55"/>
      <c r="H44" s="50"/>
      <c r="I44" s="9" t="s">
        <v>26</v>
      </c>
      <c r="J44" s="47">
        <v>1</v>
      </c>
      <c r="K44" s="47">
        <v>460</v>
      </c>
      <c r="L44" s="47">
        <f t="shared" si="7"/>
        <v>460</v>
      </c>
      <c r="M44" s="55"/>
      <c r="N44" s="55"/>
      <c r="O44" s="50"/>
      <c r="P44" s="55"/>
      <c r="Q44" s="55"/>
      <c r="R44" s="55"/>
      <c r="S44" s="55"/>
      <c r="T44" s="55"/>
      <c r="U44" s="13"/>
    </row>
    <row r="45" spans="1:22" ht="20.25" customHeight="1" x14ac:dyDescent="0.3">
      <c r="A45" s="55"/>
      <c r="B45" s="55"/>
      <c r="C45" s="55"/>
      <c r="D45" s="55"/>
      <c r="E45" s="55"/>
      <c r="F45" s="55"/>
      <c r="G45" s="55"/>
      <c r="H45" s="50"/>
      <c r="I45" s="9" t="s">
        <v>30</v>
      </c>
      <c r="J45" s="47">
        <v>1</v>
      </c>
      <c r="K45" s="47">
        <v>1300</v>
      </c>
      <c r="L45" s="47">
        <f t="shared" si="7"/>
        <v>1300</v>
      </c>
      <c r="M45" s="55"/>
      <c r="N45" s="55"/>
      <c r="O45" s="50"/>
      <c r="P45" s="55"/>
      <c r="Q45" s="55"/>
      <c r="R45" s="55"/>
      <c r="S45" s="55"/>
      <c r="T45" s="55"/>
      <c r="U45" s="13"/>
    </row>
    <row r="46" spans="1:22" ht="20.25" customHeight="1" x14ac:dyDescent="0.3">
      <c r="A46" s="55"/>
      <c r="B46" s="55"/>
      <c r="C46" s="55"/>
      <c r="D46" s="55"/>
      <c r="E46" s="55"/>
      <c r="F46" s="55"/>
      <c r="G46" s="55"/>
      <c r="H46" s="50"/>
      <c r="I46" s="9" t="s">
        <v>29</v>
      </c>
      <c r="J46" s="47">
        <v>1</v>
      </c>
      <c r="K46" s="47">
        <v>2950</v>
      </c>
      <c r="L46" s="47">
        <f t="shared" si="7"/>
        <v>2950</v>
      </c>
      <c r="M46" s="55"/>
      <c r="N46" s="55"/>
      <c r="O46" s="50"/>
      <c r="P46" s="55"/>
      <c r="Q46" s="55"/>
      <c r="R46" s="55"/>
      <c r="S46" s="55"/>
      <c r="T46" s="55"/>
      <c r="U46" s="13"/>
    </row>
    <row r="47" spans="1:22" s="17" customFormat="1" ht="20.25" customHeight="1" x14ac:dyDescent="0.3">
      <c r="A47" s="20">
        <v>15</v>
      </c>
      <c r="B47" s="20" t="s">
        <v>74</v>
      </c>
      <c r="C47" s="20" t="s">
        <v>75</v>
      </c>
      <c r="D47" s="20" t="s">
        <v>72</v>
      </c>
      <c r="E47" s="20" t="s">
        <v>19</v>
      </c>
      <c r="F47" s="20" t="s">
        <v>76</v>
      </c>
      <c r="G47" s="20" t="s">
        <v>28</v>
      </c>
      <c r="H47" s="21">
        <v>45516</v>
      </c>
      <c r="I47" s="19" t="s">
        <v>77</v>
      </c>
      <c r="J47" s="46">
        <v>10</v>
      </c>
      <c r="K47" s="46">
        <v>85</v>
      </c>
      <c r="L47" s="46">
        <f t="shared" si="7"/>
        <v>850</v>
      </c>
      <c r="M47" s="20">
        <f>L47</f>
        <v>850</v>
      </c>
      <c r="N47" s="20">
        <v>10</v>
      </c>
      <c r="O47" s="21"/>
      <c r="P47" s="20"/>
      <c r="Q47" s="20"/>
      <c r="R47" s="20"/>
      <c r="S47" s="20"/>
      <c r="T47" s="20"/>
      <c r="U47" s="23"/>
    </row>
    <row r="48" spans="1:22" ht="20.25" customHeight="1" x14ac:dyDescent="0.3">
      <c r="A48" s="55">
        <v>16</v>
      </c>
      <c r="B48" s="56" t="s">
        <v>78</v>
      </c>
      <c r="C48" s="55" t="s">
        <v>79</v>
      </c>
      <c r="D48" s="55" t="s">
        <v>80</v>
      </c>
      <c r="E48" s="55" t="s">
        <v>14</v>
      </c>
      <c r="F48" s="55" t="s">
        <v>81</v>
      </c>
      <c r="G48" s="55" t="s">
        <v>28</v>
      </c>
      <c r="H48" s="50">
        <v>45519</v>
      </c>
      <c r="I48" s="9" t="s">
        <v>23</v>
      </c>
      <c r="J48" s="47">
        <v>25</v>
      </c>
      <c r="K48" s="47">
        <v>95</v>
      </c>
      <c r="L48" s="47">
        <f t="shared" si="7"/>
        <v>2375</v>
      </c>
      <c r="M48" s="55">
        <f>L48+L49</f>
        <v>6075</v>
      </c>
      <c r="N48" s="55">
        <v>65</v>
      </c>
      <c r="O48" s="50"/>
      <c r="P48" s="55"/>
      <c r="Q48" s="55"/>
      <c r="R48" s="55"/>
      <c r="S48" s="55"/>
      <c r="T48" s="55"/>
      <c r="U48" s="13"/>
    </row>
    <row r="49" spans="1:21" ht="15" customHeight="1" x14ac:dyDescent="0.3">
      <c r="A49" s="55"/>
      <c r="B49" s="56"/>
      <c r="C49" s="55"/>
      <c r="D49" s="55"/>
      <c r="E49" s="55"/>
      <c r="F49" s="55"/>
      <c r="G49" s="55"/>
      <c r="H49" s="50"/>
      <c r="I49" s="9" t="s">
        <v>24</v>
      </c>
      <c r="J49" s="47">
        <v>20</v>
      </c>
      <c r="K49" s="47">
        <v>185</v>
      </c>
      <c r="L49" s="47">
        <f t="shared" si="7"/>
        <v>3700</v>
      </c>
      <c r="M49" s="55"/>
      <c r="N49" s="55"/>
      <c r="O49" s="50"/>
      <c r="P49" s="55"/>
      <c r="Q49" s="55"/>
      <c r="R49" s="55"/>
      <c r="S49" s="55"/>
      <c r="T49" s="55"/>
      <c r="U49" s="13"/>
    </row>
    <row r="50" spans="1:21" ht="20.25" customHeight="1" x14ac:dyDescent="0.3">
      <c r="A50" s="55">
        <v>17</v>
      </c>
      <c r="B50" s="55" t="s">
        <v>83</v>
      </c>
      <c r="C50" s="55" t="s">
        <v>84</v>
      </c>
      <c r="D50" s="55" t="s">
        <v>80</v>
      </c>
      <c r="E50" s="55" t="s">
        <v>14</v>
      </c>
      <c r="F50" s="55" t="s">
        <v>85</v>
      </c>
      <c r="G50" s="55" t="s">
        <v>28</v>
      </c>
      <c r="H50" s="50">
        <v>45519</v>
      </c>
      <c r="I50" s="9" t="s">
        <v>23</v>
      </c>
      <c r="J50" s="47">
        <v>12</v>
      </c>
      <c r="K50" s="47">
        <v>95</v>
      </c>
      <c r="L50" s="47">
        <f t="shared" si="7"/>
        <v>1140</v>
      </c>
      <c r="M50" s="55">
        <f>L50+L51</f>
        <v>3360</v>
      </c>
      <c r="N50" s="55">
        <v>36</v>
      </c>
      <c r="O50" s="50">
        <v>45519</v>
      </c>
      <c r="P50" s="55">
        <v>0</v>
      </c>
      <c r="Q50" s="55">
        <v>3360</v>
      </c>
      <c r="R50" s="55"/>
      <c r="S50" s="55"/>
      <c r="T50" s="55"/>
      <c r="U50" s="13"/>
    </row>
    <row r="51" spans="1:21" ht="20.25" customHeight="1" x14ac:dyDescent="0.3">
      <c r="A51" s="55"/>
      <c r="B51" s="55"/>
      <c r="C51" s="55"/>
      <c r="D51" s="55"/>
      <c r="E51" s="55"/>
      <c r="F51" s="55"/>
      <c r="G51" s="55"/>
      <c r="H51" s="50"/>
      <c r="I51" s="9" t="s">
        <v>24</v>
      </c>
      <c r="J51" s="47">
        <v>12</v>
      </c>
      <c r="K51" s="47">
        <v>185</v>
      </c>
      <c r="L51" s="47">
        <f t="shared" si="7"/>
        <v>2220</v>
      </c>
      <c r="M51" s="55"/>
      <c r="N51" s="55"/>
      <c r="O51" s="50"/>
      <c r="P51" s="55"/>
      <c r="Q51" s="55"/>
      <c r="R51" s="55"/>
      <c r="S51" s="55"/>
      <c r="T51" s="55"/>
      <c r="U51" s="13"/>
    </row>
    <row r="52" spans="1:21" ht="20.25" customHeight="1" x14ac:dyDescent="0.3">
      <c r="A52" s="7">
        <v>18</v>
      </c>
      <c r="B52" s="25" t="s">
        <v>86</v>
      </c>
      <c r="C52" s="7" t="s">
        <v>87</v>
      </c>
      <c r="D52" s="7" t="s">
        <v>80</v>
      </c>
      <c r="E52" s="7" t="s">
        <v>14</v>
      </c>
      <c r="F52" s="7" t="s">
        <v>88</v>
      </c>
      <c r="G52" s="7" t="s">
        <v>28</v>
      </c>
      <c r="H52" s="50">
        <v>45519</v>
      </c>
      <c r="I52" s="9" t="s">
        <v>30</v>
      </c>
      <c r="J52" s="47">
        <v>1</v>
      </c>
      <c r="K52" s="47">
        <v>1300</v>
      </c>
      <c r="L52" s="47">
        <f t="shared" si="7"/>
        <v>1300</v>
      </c>
      <c r="M52" s="7">
        <v>1300</v>
      </c>
      <c r="N52" s="7">
        <v>10</v>
      </c>
      <c r="O52" s="24">
        <v>45519</v>
      </c>
      <c r="P52" s="7">
        <v>0</v>
      </c>
      <c r="Q52" s="7">
        <v>1300</v>
      </c>
      <c r="R52" s="7"/>
      <c r="S52" s="7"/>
      <c r="T52" s="7"/>
      <c r="U52" s="13"/>
    </row>
    <row r="53" spans="1:21" ht="20.25" customHeight="1" x14ac:dyDescent="0.3">
      <c r="A53" s="7">
        <v>19</v>
      </c>
      <c r="B53" s="25" t="s">
        <v>89</v>
      </c>
      <c r="C53" s="7" t="s">
        <v>90</v>
      </c>
      <c r="D53" s="7" t="s">
        <v>80</v>
      </c>
      <c r="E53" s="7" t="s">
        <v>14</v>
      </c>
      <c r="F53" s="7" t="s">
        <v>91</v>
      </c>
      <c r="G53" s="7" t="s">
        <v>28</v>
      </c>
      <c r="H53" s="50"/>
      <c r="I53" s="9" t="s">
        <v>25</v>
      </c>
      <c r="J53" s="47">
        <v>1</v>
      </c>
      <c r="K53" s="47">
        <v>680</v>
      </c>
      <c r="L53" s="47">
        <f t="shared" si="7"/>
        <v>680</v>
      </c>
      <c r="M53" s="7">
        <v>680</v>
      </c>
      <c r="N53" s="7">
        <v>5</v>
      </c>
      <c r="O53" s="24">
        <v>45527</v>
      </c>
      <c r="P53" s="7">
        <v>680</v>
      </c>
      <c r="Q53" s="7">
        <v>0</v>
      </c>
      <c r="R53" s="7"/>
      <c r="S53" s="7"/>
      <c r="T53" s="7"/>
      <c r="U53" s="13"/>
    </row>
    <row r="54" spans="1:21" ht="15.75" customHeight="1" x14ac:dyDescent="0.3">
      <c r="A54" s="55">
        <v>20</v>
      </c>
      <c r="B54" s="55" t="s">
        <v>92</v>
      </c>
      <c r="C54" s="55" t="s">
        <v>93</v>
      </c>
      <c r="D54" s="55" t="s">
        <v>27</v>
      </c>
      <c r="E54" s="55" t="s">
        <v>14</v>
      </c>
      <c r="F54" s="55" t="s">
        <v>94</v>
      </c>
      <c r="G54" s="55" t="s">
        <v>28</v>
      </c>
      <c r="H54" s="50">
        <v>45519</v>
      </c>
      <c r="I54" s="9" t="s">
        <v>24</v>
      </c>
      <c r="J54" s="47">
        <v>5</v>
      </c>
      <c r="K54" s="47">
        <v>185</v>
      </c>
      <c r="L54" s="47">
        <f t="shared" si="7"/>
        <v>925</v>
      </c>
      <c r="M54" s="55">
        <f>L54+L55</f>
        <v>5525</v>
      </c>
      <c r="N54" s="55">
        <v>60</v>
      </c>
      <c r="O54" s="50">
        <v>45519</v>
      </c>
      <c r="P54" s="55">
        <v>4000</v>
      </c>
      <c r="Q54" s="55">
        <v>0</v>
      </c>
      <c r="R54" s="55"/>
      <c r="S54" s="55"/>
      <c r="T54" s="55"/>
      <c r="U54" s="13"/>
    </row>
    <row r="55" spans="1:21" ht="14.25" customHeight="1" x14ac:dyDescent="0.3">
      <c r="A55" s="55"/>
      <c r="B55" s="55"/>
      <c r="C55" s="55"/>
      <c r="D55" s="55"/>
      <c r="E55" s="55"/>
      <c r="F55" s="55"/>
      <c r="G55" s="55"/>
      <c r="H55" s="50"/>
      <c r="I55" s="9" t="s">
        <v>26</v>
      </c>
      <c r="J55" s="47">
        <v>10</v>
      </c>
      <c r="K55" s="47">
        <v>460</v>
      </c>
      <c r="L55" s="47">
        <f t="shared" si="7"/>
        <v>4600</v>
      </c>
      <c r="M55" s="55"/>
      <c r="N55" s="55"/>
      <c r="O55" s="50"/>
      <c r="P55" s="55"/>
      <c r="Q55" s="55"/>
      <c r="R55" s="55"/>
      <c r="S55" s="55"/>
      <c r="T55" s="55"/>
      <c r="U55" s="13"/>
    </row>
    <row r="56" spans="1:21" s="17" customFormat="1" ht="20.25" customHeight="1" x14ac:dyDescent="0.3">
      <c r="A56" s="20">
        <v>22</v>
      </c>
      <c r="B56" s="27" t="s">
        <v>95</v>
      </c>
      <c r="C56" s="20" t="s">
        <v>96</v>
      </c>
      <c r="D56" s="20" t="s">
        <v>27</v>
      </c>
      <c r="E56" s="20" t="s">
        <v>14</v>
      </c>
      <c r="F56" s="20" t="s">
        <v>97</v>
      </c>
      <c r="G56" s="20" t="s">
        <v>28</v>
      </c>
      <c r="H56" s="50">
        <v>45519</v>
      </c>
      <c r="I56" s="19" t="s">
        <v>26</v>
      </c>
      <c r="J56" s="46">
        <v>1</v>
      </c>
      <c r="K56" s="46">
        <v>460</v>
      </c>
      <c r="L56" s="46">
        <f t="shared" si="7"/>
        <v>460</v>
      </c>
      <c r="M56" s="20">
        <v>460</v>
      </c>
      <c r="N56" s="20">
        <v>5</v>
      </c>
      <c r="O56" s="21"/>
      <c r="P56" s="20"/>
      <c r="Q56" s="20"/>
      <c r="R56" s="20"/>
      <c r="S56" s="20"/>
      <c r="T56" s="20"/>
      <c r="U56" s="23"/>
    </row>
    <row r="57" spans="1:21" ht="28.8" x14ac:dyDescent="0.3">
      <c r="A57" s="7">
        <v>23</v>
      </c>
      <c r="B57" s="25" t="s">
        <v>98</v>
      </c>
      <c r="C57" s="7" t="s">
        <v>99</v>
      </c>
      <c r="D57" s="7" t="s">
        <v>37</v>
      </c>
      <c r="E57" s="7" t="s">
        <v>14</v>
      </c>
      <c r="F57" s="7" t="s">
        <v>100</v>
      </c>
      <c r="G57" s="7" t="s">
        <v>28</v>
      </c>
      <c r="H57" s="50"/>
      <c r="I57" s="28" t="s">
        <v>26</v>
      </c>
      <c r="J57" s="47">
        <v>1</v>
      </c>
      <c r="K57" s="47">
        <v>630</v>
      </c>
      <c r="L57" s="47">
        <f t="shared" si="7"/>
        <v>630</v>
      </c>
      <c r="M57" s="7">
        <v>630</v>
      </c>
      <c r="N57" s="7">
        <v>5</v>
      </c>
      <c r="O57" s="24">
        <v>45519</v>
      </c>
      <c r="P57" s="7">
        <v>0</v>
      </c>
      <c r="Q57" s="7">
        <v>630</v>
      </c>
      <c r="R57" s="7">
        <v>0</v>
      </c>
      <c r="S57" s="7"/>
      <c r="T57" s="7"/>
      <c r="U57" s="13"/>
    </row>
    <row r="58" spans="1:21" ht="20.25" customHeight="1" x14ac:dyDescent="0.3">
      <c r="A58" s="55">
        <v>24</v>
      </c>
      <c r="B58" s="55" t="s">
        <v>101</v>
      </c>
      <c r="C58" s="55" t="s">
        <v>102</v>
      </c>
      <c r="D58" s="55" t="s">
        <v>103</v>
      </c>
      <c r="E58" s="55" t="s">
        <v>104</v>
      </c>
      <c r="F58" s="55" t="s">
        <v>105</v>
      </c>
      <c r="G58" s="55" t="s">
        <v>28</v>
      </c>
      <c r="H58" s="50">
        <v>45519</v>
      </c>
      <c r="I58" s="9" t="s">
        <v>23</v>
      </c>
      <c r="J58" s="47">
        <v>8</v>
      </c>
      <c r="K58" s="47">
        <v>95</v>
      </c>
      <c r="L58" s="47">
        <f t="shared" si="7"/>
        <v>760</v>
      </c>
      <c r="M58" s="55">
        <f>L58+L59+L60+L61+L62+L63</f>
        <v>9390</v>
      </c>
      <c r="N58" s="55">
        <v>76</v>
      </c>
      <c r="O58" s="50">
        <v>45558</v>
      </c>
      <c r="P58" s="55">
        <v>9390</v>
      </c>
      <c r="Q58" s="55">
        <v>0</v>
      </c>
      <c r="R58" s="55">
        <v>0</v>
      </c>
      <c r="S58" s="55"/>
      <c r="T58" s="55"/>
      <c r="U58" s="13"/>
    </row>
    <row r="59" spans="1:21" ht="20.25" customHeight="1" x14ac:dyDescent="0.3">
      <c r="A59" s="55"/>
      <c r="B59" s="55"/>
      <c r="C59" s="55"/>
      <c r="D59" s="55"/>
      <c r="E59" s="55"/>
      <c r="F59" s="55"/>
      <c r="G59" s="55"/>
      <c r="H59" s="50"/>
      <c r="I59" s="9" t="s">
        <v>24</v>
      </c>
      <c r="J59" s="47">
        <v>4</v>
      </c>
      <c r="K59" s="47">
        <v>185</v>
      </c>
      <c r="L59" s="47">
        <f t="shared" si="7"/>
        <v>740</v>
      </c>
      <c r="M59" s="55"/>
      <c r="N59" s="55"/>
      <c r="O59" s="50"/>
      <c r="P59" s="55"/>
      <c r="Q59" s="55"/>
      <c r="R59" s="55"/>
      <c r="S59" s="55"/>
      <c r="T59" s="55"/>
      <c r="U59" s="13"/>
    </row>
    <row r="60" spans="1:21" ht="20.25" customHeight="1" x14ac:dyDescent="0.3">
      <c r="A60" s="55"/>
      <c r="B60" s="55"/>
      <c r="C60" s="55"/>
      <c r="D60" s="55"/>
      <c r="E60" s="55"/>
      <c r="F60" s="55"/>
      <c r="G60" s="55"/>
      <c r="H60" s="50"/>
      <c r="I60" s="9" t="s">
        <v>25</v>
      </c>
      <c r="J60" s="47">
        <v>4</v>
      </c>
      <c r="K60" s="47">
        <v>680</v>
      </c>
      <c r="L60" s="47">
        <f t="shared" si="7"/>
        <v>2720</v>
      </c>
      <c r="M60" s="55"/>
      <c r="N60" s="55"/>
      <c r="O60" s="50"/>
      <c r="P60" s="55"/>
      <c r="Q60" s="55"/>
      <c r="R60" s="55"/>
      <c r="S60" s="55"/>
      <c r="T60" s="55"/>
      <c r="U60" s="13"/>
    </row>
    <row r="61" spans="1:21" ht="20.25" customHeight="1" x14ac:dyDescent="0.3">
      <c r="A61" s="55"/>
      <c r="B61" s="55"/>
      <c r="C61" s="55"/>
      <c r="D61" s="55"/>
      <c r="E61" s="55"/>
      <c r="F61" s="55"/>
      <c r="G61" s="55"/>
      <c r="H61" s="50"/>
      <c r="I61" s="9" t="s">
        <v>26</v>
      </c>
      <c r="J61" s="47">
        <v>2</v>
      </c>
      <c r="K61" s="47">
        <v>460</v>
      </c>
      <c r="L61" s="47">
        <f t="shared" si="7"/>
        <v>920</v>
      </c>
      <c r="M61" s="55"/>
      <c r="N61" s="55"/>
      <c r="O61" s="50"/>
      <c r="P61" s="55"/>
      <c r="Q61" s="55"/>
      <c r="R61" s="55"/>
      <c r="S61" s="55"/>
      <c r="T61" s="55"/>
      <c r="U61" s="13"/>
    </row>
    <row r="62" spans="1:21" ht="20.25" customHeight="1" x14ac:dyDescent="0.3">
      <c r="A62" s="55"/>
      <c r="B62" s="55"/>
      <c r="C62" s="55"/>
      <c r="D62" s="55"/>
      <c r="E62" s="55"/>
      <c r="F62" s="55"/>
      <c r="G62" s="55"/>
      <c r="H62" s="50"/>
      <c r="I62" s="9" t="s">
        <v>30</v>
      </c>
      <c r="J62" s="47">
        <v>1</v>
      </c>
      <c r="K62" s="47">
        <v>1300</v>
      </c>
      <c r="L62" s="47">
        <f t="shared" si="7"/>
        <v>1300</v>
      </c>
      <c r="M62" s="55"/>
      <c r="N62" s="55"/>
      <c r="O62" s="50"/>
      <c r="P62" s="55"/>
      <c r="Q62" s="55"/>
      <c r="R62" s="55"/>
      <c r="S62" s="55"/>
      <c r="T62" s="55"/>
      <c r="U62" s="13"/>
    </row>
    <row r="63" spans="1:21" ht="20.25" customHeight="1" x14ac:dyDescent="0.3">
      <c r="A63" s="55"/>
      <c r="B63" s="55"/>
      <c r="C63" s="55"/>
      <c r="D63" s="55"/>
      <c r="E63" s="55"/>
      <c r="F63" s="55"/>
      <c r="G63" s="55"/>
      <c r="H63" s="50"/>
      <c r="I63" s="9" t="s">
        <v>29</v>
      </c>
      <c r="J63" s="47">
        <v>1</v>
      </c>
      <c r="K63" s="47">
        <v>2950</v>
      </c>
      <c r="L63" s="47">
        <f t="shared" si="7"/>
        <v>2950</v>
      </c>
      <c r="M63" s="55"/>
      <c r="N63" s="55"/>
      <c r="O63" s="50"/>
      <c r="P63" s="55"/>
      <c r="Q63" s="55"/>
      <c r="R63" s="55"/>
      <c r="S63" s="55"/>
      <c r="T63" s="55"/>
      <c r="U63" s="13"/>
    </row>
    <row r="64" spans="1:21" ht="20.25" customHeight="1" x14ac:dyDescent="0.3">
      <c r="A64" s="55">
        <v>25</v>
      </c>
      <c r="B64" s="55" t="s">
        <v>106</v>
      </c>
      <c r="C64" s="55" t="s">
        <v>107</v>
      </c>
      <c r="D64" s="55" t="s">
        <v>20</v>
      </c>
      <c r="E64" s="55" t="s">
        <v>14</v>
      </c>
      <c r="F64" s="55" t="s">
        <v>108</v>
      </c>
      <c r="G64" s="55" t="s">
        <v>28</v>
      </c>
      <c r="H64" s="50">
        <v>45519</v>
      </c>
      <c r="I64" s="9" t="s">
        <v>25</v>
      </c>
      <c r="J64" s="47">
        <v>1</v>
      </c>
      <c r="K64" s="47">
        <v>680</v>
      </c>
      <c r="L64" s="47">
        <f t="shared" si="7"/>
        <v>680</v>
      </c>
      <c r="M64" s="55">
        <f>L64+L65</f>
        <v>3080</v>
      </c>
      <c r="N64" s="55">
        <v>25</v>
      </c>
      <c r="O64" s="50">
        <v>45605</v>
      </c>
      <c r="P64" s="55">
        <v>3080</v>
      </c>
      <c r="Q64" s="55">
        <v>0</v>
      </c>
      <c r="R64" s="55"/>
      <c r="S64" s="55"/>
      <c r="T64" s="55"/>
      <c r="U64" s="13"/>
    </row>
    <row r="65" spans="1:22" ht="20.25" customHeight="1" x14ac:dyDescent="0.3">
      <c r="A65" s="55"/>
      <c r="B65" s="55"/>
      <c r="C65" s="55"/>
      <c r="D65" s="55"/>
      <c r="E65" s="55"/>
      <c r="F65" s="55"/>
      <c r="G65" s="55"/>
      <c r="H65" s="50"/>
      <c r="I65" s="9" t="s">
        <v>32</v>
      </c>
      <c r="J65" s="47">
        <v>1</v>
      </c>
      <c r="K65" s="47">
        <v>2400</v>
      </c>
      <c r="L65" s="47">
        <f t="shared" si="7"/>
        <v>2400</v>
      </c>
      <c r="M65" s="55"/>
      <c r="N65" s="55"/>
      <c r="O65" s="50"/>
      <c r="P65" s="55"/>
      <c r="Q65" s="55"/>
      <c r="R65" s="55"/>
      <c r="S65" s="55"/>
      <c r="T65" s="55"/>
      <c r="U65" s="13"/>
    </row>
    <row r="66" spans="1:22" ht="20.25" customHeight="1" x14ac:dyDescent="0.3">
      <c r="A66" s="55">
        <v>26</v>
      </c>
      <c r="B66" s="55" t="s">
        <v>109</v>
      </c>
      <c r="C66" s="55" t="s">
        <v>110</v>
      </c>
      <c r="D66" s="55" t="s">
        <v>14</v>
      </c>
      <c r="E66" s="55" t="s">
        <v>14</v>
      </c>
      <c r="F66" s="55" t="s">
        <v>111</v>
      </c>
      <c r="G66" s="55" t="s">
        <v>28</v>
      </c>
      <c r="H66" s="50">
        <v>45519</v>
      </c>
      <c r="I66" s="9" t="s">
        <v>23</v>
      </c>
      <c r="J66" s="47">
        <v>20</v>
      </c>
      <c r="K66" s="47">
        <v>95</v>
      </c>
      <c r="L66" s="47">
        <f t="shared" si="7"/>
        <v>1900</v>
      </c>
      <c r="M66" s="55">
        <f>L66+L67</f>
        <v>4200</v>
      </c>
      <c r="N66" s="55">
        <v>45</v>
      </c>
      <c r="O66" s="50">
        <v>45519</v>
      </c>
      <c r="P66" s="55">
        <v>4200</v>
      </c>
      <c r="Q66" s="55">
        <v>0</v>
      </c>
      <c r="R66" s="55">
        <v>0</v>
      </c>
      <c r="S66" s="55"/>
      <c r="T66" s="55"/>
      <c r="U66" s="13"/>
    </row>
    <row r="67" spans="1:22" ht="20.25" customHeight="1" x14ac:dyDescent="0.3">
      <c r="A67" s="55"/>
      <c r="B67" s="55"/>
      <c r="C67" s="55"/>
      <c r="D67" s="55"/>
      <c r="E67" s="55"/>
      <c r="F67" s="55"/>
      <c r="G67" s="55"/>
      <c r="H67" s="50"/>
      <c r="I67" s="9" t="s">
        <v>26</v>
      </c>
      <c r="J67" s="47">
        <v>5</v>
      </c>
      <c r="K67" s="47">
        <v>460</v>
      </c>
      <c r="L67" s="47">
        <f t="shared" si="7"/>
        <v>2300</v>
      </c>
      <c r="M67" s="55"/>
      <c r="N67" s="55"/>
      <c r="O67" s="50"/>
      <c r="P67" s="55"/>
      <c r="Q67" s="55"/>
      <c r="R67" s="55"/>
      <c r="S67" s="55"/>
      <c r="T67" s="55"/>
      <c r="U67" s="13"/>
    </row>
    <row r="68" spans="1:22" ht="20.25" customHeight="1" x14ac:dyDescent="0.3">
      <c r="A68" s="55">
        <v>27</v>
      </c>
      <c r="B68" s="55" t="s">
        <v>101</v>
      </c>
      <c r="C68" s="55" t="s">
        <v>102</v>
      </c>
      <c r="D68" s="55" t="s">
        <v>112</v>
      </c>
      <c r="E68" s="55" t="s">
        <v>104</v>
      </c>
      <c r="F68" s="55" t="s">
        <v>113</v>
      </c>
      <c r="G68" s="55" t="s">
        <v>28</v>
      </c>
      <c r="H68" s="50">
        <v>45519</v>
      </c>
      <c r="I68" s="9" t="s">
        <v>23</v>
      </c>
      <c r="J68" s="47">
        <v>10</v>
      </c>
      <c r="K68" s="47">
        <v>95</v>
      </c>
      <c r="L68" s="47">
        <f t="shared" si="7"/>
        <v>950</v>
      </c>
      <c r="M68" s="55">
        <f>L68+L69</f>
        <v>1875</v>
      </c>
      <c r="N68" s="55">
        <v>20</v>
      </c>
      <c r="O68" s="50">
        <v>45636</v>
      </c>
      <c r="P68" s="55">
        <v>1875</v>
      </c>
      <c r="Q68" s="55">
        <v>0</v>
      </c>
      <c r="R68" s="55"/>
      <c r="S68" s="55"/>
      <c r="T68" s="55"/>
      <c r="U68" s="13"/>
    </row>
    <row r="69" spans="1:22" ht="20.25" customHeight="1" x14ac:dyDescent="0.3">
      <c r="A69" s="55"/>
      <c r="B69" s="55"/>
      <c r="C69" s="55"/>
      <c r="D69" s="55"/>
      <c r="E69" s="55"/>
      <c r="F69" s="55"/>
      <c r="G69" s="55"/>
      <c r="H69" s="50"/>
      <c r="I69" s="9" t="s">
        <v>24</v>
      </c>
      <c r="J69" s="47">
        <v>5</v>
      </c>
      <c r="K69" s="47">
        <v>185</v>
      </c>
      <c r="L69" s="47">
        <f t="shared" si="7"/>
        <v>925</v>
      </c>
      <c r="M69" s="55"/>
      <c r="N69" s="55"/>
      <c r="O69" s="50"/>
      <c r="P69" s="55"/>
      <c r="Q69" s="55"/>
      <c r="R69" s="55"/>
      <c r="S69" s="55"/>
      <c r="T69" s="55"/>
      <c r="U69" s="13"/>
    </row>
    <row r="70" spans="1:22" s="17" customFormat="1" ht="20.25" customHeight="1" x14ac:dyDescent="0.3">
      <c r="A70" s="57">
        <v>28</v>
      </c>
      <c r="B70" s="57" t="s">
        <v>114</v>
      </c>
      <c r="C70" s="57" t="s">
        <v>115</v>
      </c>
      <c r="D70" s="57" t="s">
        <v>103</v>
      </c>
      <c r="E70" s="57" t="s">
        <v>104</v>
      </c>
      <c r="F70" s="57" t="s">
        <v>116</v>
      </c>
      <c r="G70" s="57" t="s">
        <v>28</v>
      </c>
      <c r="H70" s="58">
        <v>45519</v>
      </c>
      <c r="I70" s="19" t="s">
        <v>23</v>
      </c>
      <c r="J70" s="46">
        <v>10</v>
      </c>
      <c r="K70" s="46">
        <v>95</v>
      </c>
      <c r="L70" s="46">
        <f t="shared" si="7"/>
        <v>950</v>
      </c>
      <c r="M70" s="57">
        <f>L70+L71+L72+L73</f>
        <v>3475</v>
      </c>
      <c r="N70" s="57">
        <v>35</v>
      </c>
      <c r="O70" s="58"/>
      <c r="P70" s="57"/>
      <c r="Q70" s="57"/>
      <c r="R70" s="57"/>
      <c r="S70" s="57"/>
      <c r="T70" s="57"/>
      <c r="U70" s="63"/>
    </row>
    <row r="71" spans="1:22" s="17" customFormat="1" ht="20.25" customHeight="1" x14ac:dyDescent="0.3">
      <c r="A71" s="57"/>
      <c r="B71" s="57"/>
      <c r="C71" s="57"/>
      <c r="D71" s="57"/>
      <c r="E71" s="57"/>
      <c r="F71" s="57"/>
      <c r="G71" s="57"/>
      <c r="H71" s="58"/>
      <c r="I71" s="19" t="s">
        <v>24</v>
      </c>
      <c r="J71" s="46">
        <v>5</v>
      </c>
      <c r="K71" s="46">
        <v>185</v>
      </c>
      <c r="L71" s="46">
        <f t="shared" si="7"/>
        <v>925</v>
      </c>
      <c r="M71" s="57"/>
      <c r="N71" s="57"/>
      <c r="O71" s="58"/>
      <c r="P71" s="57"/>
      <c r="Q71" s="57"/>
      <c r="R71" s="57"/>
      <c r="S71" s="57"/>
      <c r="T71" s="57"/>
      <c r="U71" s="64"/>
    </row>
    <row r="72" spans="1:22" s="17" customFormat="1" ht="20.25" customHeight="1" x14ac:dyDescent="0.3">
      <c r="A72" s="57"/>
      <c r="B72" s="57"/>
      <c r="C72" s="57"/>
      <c r="D72" s="57"/>
      <c r="E72" s="57"/>
      <c r="F72" s="57"/>
      <c r="G72" s="57"/>
      <c r="H72" s="58"/>
      <c r="I72" s="19" t="s">
        <v>25</v>
      </c>
      <c r="J72" s="46">
        <v>1</v>
      </c>
      <c r="K72" s="46">
        <v>680</v>
      </c>
      <c r="L72" s="46">
        <f t="shared" si="7"/>
        <v>680</v>
      </c>
      <c r="M72" s="57"/>
      <c r="N72" s="57"/>
      <c r="O72" s="58"/>
      <c r="P72" s="57"/>
      <c r="Q72" s="57"/>
      <c r="R72" s="57"/>
      <c r="S72" s="57"/>
      <c r="T72" s="57"/>
      <c r="U72" s="64"/>
    </row>
    <row r="73" spans="1:22" s="17" customFormat="1" ht="20.25" customHeight="1" x14ac:dyDescent="0.3">
      <c r="A73" s="57"/>
      <c r="B73" s="57"/>
      <c r="C73" s="57"/>
      <c r="D73" s="57"/>
      <c r="E73" s="57"/>
      <c r="F73" s="57"/>
      <c r="G73" s="57"/>
      <c r="H73" s="58"/>
      <c r="I73" s="19" t="s">
        <v>26</v>
      </c>
      <c r="J73" s="46">
        <v>2</v>
      </c>
      <c r="K73" s="46">
        <v>460</v>
      </c>
      <c r="L73" s="46">
        <f t="shared" si="7"/>
        <v>920</v>
      </c>
      <c r="M73" s="57"/>
      <c r="N73" s="57"/>
      <c r="O73" s="58"/>
      <c r="P73" s="57"/>
      <c r="Q73" s="57"/>
      <c r="R73" s="57"/>
      <c r="S73" s="57"/>
      <c r="T73" s="57"/>
      <c r="U73" s="65"/>
    </row>
    <row r="74" spans="1:22" ht="28.8" x14ac:dyDescent="0.3">
      <c r="A74" s="7">
        <v>29</v>
      </c>
      <c r="B74" s="25" t="s">
        <v>117</v>
      </c>
      <c r="C74" s="7" t="s">
        <v>118</v>
      </c>
      <c r="D74" s="7" t="s">
        <v>103</v>
      </c>
      <c r="E74" s="7" t="s">
        <v>104</v>
      </c>
      <c r="F74" s="7" t="s">
        <v>119</v>
      </c>
      <c r="G74" s="7" t="s">
        <v>28</v>
      </c>
      <c r="H74" s="50">
        <v>45519</v>
      </c>
      <c r="I74" s="28" t="s">
        <v>23</v>
      </c>
      <c r="J74" s="47">
        <v>10</v>
      </c>
      <c r="K74" s="47">
        <v>95</v>
      </c>
      <c r="L74" s="47">
        <f t="shared" si="7"/>
        <v>950</v>
      </c>
      <c r="M74" s="7">
        <v>950</v>
      </c>
      <c r="N74" s="7">
        <v>10</v>
      </c>
      <c r="O74" s="24">
        <v>45519</v>
      </c>
      <c r="P74" s="7">
        <v>0</v>
      </c>
      <c r="Q74" s="7">
        <v>950</v>
      </c>
      <c r="R74" s="7"/>
      <c r="S74" s="7"/>
      <c r="T74" s="7"/>
      <c r="U74" s="13"/>
    </row>
    <row r="75" spans="1:22" s="17" customFormat="1" ht="20.25" customHeight="1" x14ac:dyDescent="0.3">
      <c r="A75" s="20">
        <v>30</v>
      </c>
      <c r="B75" s="27" t="s">
        <v>120</v>
      </c>
      <c r="C75" s="20" t="s">
        <v>121</v>
      </c>
      <c r="D75" s="20" t="s">
        <v>20</v>
      </c>
      <c r="E75" s="20" t="s">
        <v>14</v>
      </c>
      <c r="F75" s="20" t="s">
        <v>122</v>
      </c>
      <c r="G75" s="20" t="s">
        <v>28</v>
      </c>
      <c r="H75" s="50"/>
      <c r="I75" s="19" t="s">
        <v>30</v>
      </c>
      <c r="J75" s="46">
        <v>1</v>
      </c>
      <c r="K75" s="46">
        <v>1300</v>
      </c>
      <c r="L75" s="46">
        <f t="shared" si="7"/>
        <v>1300</v>
      </c>
      <c r="M75" s="20">
        <v>1300</v>
      </c>
      <c r="N75" s="20">
        <v>10</v>
      </c>
      <c r="O75" s="21"/>
      <c r="P75" s="20"/>
      <c r="Q75" s="20"/>
      <c r="R75" s="20"/>
      <c r="S75" s="20"/>
      <c r="T75" s="20"/>
      <c r="U75" s="23"/>
    </row>
    <row r="76" spans="1:22" ht="20.25" customHeight="1" x14ac:dyDescent="0.3">
      <c r="A76" s="55">
        <v>31</v>
      </c>
      <c r="B76" s="55" t="s">
        <v>114</v>
      </c>
      <c r="C76" s="55" t="s">
        <v>115</v>
      </c>
      <c r="D76" s="55" t="s">
        <v>103</v>
      </c>
      <c r="E76" s="55" t="s">
        <v>104</v>
      </c>
      <c r="F76" s="55" t="s">
        <v>123</v>
      </c>
      <c r="G76" s="55" t="s">
        <v>28</v>
      </c>
      <c r="H76" s="50">
        <v>45520</v>
      </c>
      <c r="I76" s="9" t="s">
        <v>23</v>
      </c>
      <c r="J76" s="47">
        <v>25</v>
      </c>
      <c r="K76" s="47">
        <v>95</v>
      </c>
      <c r="L76" s="47">
        <f t="shared" si="7"/>
        <v>2375</v>
      </c>
      <c r="M76" s="55">
        <f>L76+L77+L78+L79</f>
        <v>5465</v>
      </c>
      <c r="N76" s="55">
        <v>52</v>
      </c>
      <c r="O76" s="50"/>
      <c r="P76" s="55">
        <v>5465</v>
      </c>
      <c r="Q76" s="55"/>
      <c r="R76" s="55"/>
      <c r="S76" s="55"/>
      <c r="T76" s="55"/>
      <c r="U76" s="13"/>
    </row>
    <row r="77" spans="1:22" ht="20.25" customHeight="1" x14ac:dyDescent="0.3">
      <c r="A77" s="55"/>
      <c r="B77" s="55"/>
      <c r="C77" s="55"/>
      <c r="D77" s="55"/>
      <c r="E77" s="55"/>
      <c r="F77" s="55"/>
      <c r="G77" s="55"/>
      <c r="H77" s="50"/>
      <c r="I77" s="9" t="s">
        <v>24</v>
      </c>
      <c r="J77" s="47">
        <v>6</v>
      </c>
      <c r="K77" s="47">
        <v>185</v>
      </c>
      <c r="L77" s="47">
        <f t="shared" si="7"/>
        <v>1110</v>
      </c>
      <c r="M77" s="55"/>
      <c r="N77" s="55"/>
      <c r="O77" s="50"/>
      <c r="P77" s="55"/>
      <c r="Q77" s="55"/>
      <c r="R77" s="55"/>
      <c r="S77" s="55"/>
      <c r="T77" s="55"/>
      <c r="U77" s="13"/>
    </row>
    <row r="78" spans="1:22" ht="20.25" customHeight="1" x14ac:dyDescent="0.3">
      <c r="A78" s="55"/>
      <c r="B78" s="55"/>
      <c r="C78" s="55"/>
      <c r="D78" s="55"/>
      <c r="E78" s="55"/>
      <c r="F78" s="55"/>
      <c r="G78" s="55"/>
      <c r="H78" s="50"/>
      <c r="I78" s="9" t="s">
        <v>25</v>
      </c>
      <c r="J78" s="47">
        <v>1</v>
      </c>
      <c r="K78" s="47">
        <v>680</v>
      </c>
      <c r="L78" s="47">
        <f t="shared" si="7"/>
        <v>680</v>
      </c>
      <c r="M78" s="55"/>
      <c r="N78" s="55"/>
      <c r="O78" s="50"/>
      <c r="P78" s="55"/>
      <c r="Q78" s="55"/>
      <c r="R78" s="55"/>
      <c r="S78" s="55"/>
      <c r="T78" s="55"/>
      <c r="U78" s="13"/>
    </row>
    <row r="79" spans="1:22" ht="20.25" customHeight="1" x14ac:dyDescent="0.3">
      <c r="A79" s="55"/>
      <c r="B79" s="55"/>
      <c r="C79" s="55"/>
      <c r="D79" s="55"/>
      <c r="E79" s="55"/>
      <c r="F79" s="55"/>
      <c r="G79" s="55"/>
      <c r="H79" s="50"/>
      <c r="I79" s="9" t="s">
        <v>30</v>
      </c>
      <c r="J79" s="47">
        <v>1</v>
      </c>
      <c r="K79" s="47">
        <v>1300</v>
      </c>
      <c r="L79" s="47">
        <f t="shared" si="7"/>
        <v>1300</v>
      </c>
      <c r="M79" s="55"/>
      <c r="N79" s="55"/>
      <c r="O79" s="50"/>
      <c r="P79" s="55"/>
      <c r="Q79" s="55"/>
      <c r="R79" s="55"/>
      <c r="S79" s="55"/>
      <c r="T79" s="55"/>
      <c r="U79" s="13"/>
    </row>
    <row r="80" spans="1:22" s="17" customFormat="1" ht="20.25" customHeight="1" x14ac:dyDescent="0.3">
      <c r="A80" s="57">
        <v>32</v>
      </c>
      <c r="B80" s="66" t="s">
        <v>124</v>
      </c>
      <c r="C80" s="57" t="s">
        <v>125</v>
      </c>
      <c r="D80" s="57" t="s">
        <v>19</v>
      </c>
      <c r="E80" s="57" t="s">
        <v>19</v>
      </c>
      <c r="F80" s="57" t="s">
        <v>126</v>
      </c>
      <c r="G80" s="57" t="s">
        <v>28</v>
      </c>
      <c r="H80" s="58">
        <v>45521</v>
      </c>
      <c r="I80" s="9" t="s">
        <v>23</v>
      </c>
      <c r="J80" s="46">
        <v>9</v>
      </c>
      <c r="K80" s="46">
        <v>95</v>
      </c>
      <c r="L80" s="46">
        <f t="shared" si="7"/>
        <v>855</v>
      </c>
      <c r="M80" s="57">
        <f>L80+L81+L82+L83+L84+L85</f>
        <v>6575</v>
      </c>
      <c r="N80" s="57">
        <v>65</v>
      </c>
      <c r="O80" s="58"/>
      <c r="P80" s="57"/>
      <c r="Q80" s="57"/>
      <c r="R80" s="57"/>
      <c r="S80" s="57"/>
      <c r="T80" s="57"/>
      <c r="U80" s="63"/>
      <c r="V80" s="51"/>
    </row>
    <row r="81" spans="1:22" s="17" customFormat="1" ht="20.25" customHeight="1" x14ac:dyDescent="0.3">
      <c r="A81" s="57"/>
      <c r="B81" s="66"/>
      <c r="C81" s="57"/>
      <c r="D81" s="57"/>
      <c r="E81" s="57"/>
      <c r="F81" s="57"/>
      <c r="G81" s="57"/>
      <c r="H81" s="58"/>
      <c r="I81" s="19" t="s">
        <v>24</v>
      </c>
      <c r="J81" s="46">
        <v>8</v>
      </c>
      <c r="K81" s="46">
        <v>185</v>
      </c>
      <c r="L81" s="46">
        <f t="shared" si="7"/>
        <v>1480</v>
      </c>
      <c r="M81" s="57"/>
      <c r="N81" s="57"/>
      <c r="O81" s="58"/>
      <c r="P81" s="57"/>
      <c r="Q81" s="57"/>
      <c r="R81" s="57"/>
      <c r="S81" s="57"/>
      <c r="T81" s="57"/>
      <c r="U81" s="64"/>
      <c r="V81" s="67"/>
    </row>
    <row r="82" spans="1:22" s="17" customFormat="1" ht="20.25" customHeight="1" x14ac:dyDescent="0.3">
      <c r="A82" s="57"/>
      <c r="B82" s="66"/>
      <c r="C82" s="57"/>
      <c r="D82" s="57"/>
      <c r="E82" s="57"/>
      <c r="F82" s="57"/>
      <c r="G82" s="57"/>
      <c r="H82" s="58"/>
      <c r="I82" s="19" t="s">
        <v>25</v>
      </c>
      <c r="J82" s="46">
        <v>1</v>
      </c>
      <c r="K82" s="46">
        <v>680</v>
      </c>
      <c r="L82" s="46">
        <f t="shared" si="7"/>
        <v>680</v>
      </c>
      <c r="M82" s="57"/>
      <c r="N82" s="57"/>
      <c r="O82" s="58"/>
      <c r="P82" s="57"/>
      <c r="Q82" s="57"/>
      <c r="R82" s="57"/>
      <c r="S82" s="57"/>
      <c r="T82" s="57"/>
      <c r="U82" s="64"/>
      <c r="V82" s="67"/>
    </row>
    <row r="83" spans="1:22" s="17" customFormat="1" ht="20.25" customHeight="1" x14ac:dyDescent="0.3">
      <c r="A83" s="57"/>
      <c r="B83" s="66"/>
      <c r="C83" s="57"/>
      <c r="D83" s="57"/>
      <c r="E83" s="57"/>
      <c r="F83" s="57"/>
      <c r="G83" s="57"/>
      <c r="H83" s="58"/>
      <c r="I83" s="19" t="s">
        <v>26</v>
      </c>
      <c r="J83" s="46">
        <v>1</v>
      </c>
      <c r="K83" s="46">
        <v>460</v>
      </c>
      <c r="L83" s="46">
        <f t="shared" si="7"/>
        <v>460</v>
      </c>
      <c r="M83" s="57"/>
      <c r="N83" s="57"/>
      <c r="O83" s="58"/>
      <c r="P83" s="57"/>
      <c r="Q83" s="57"/>
      <c r="R83" s="57"/>
      <c r="S83" s="57"/>
      <c r="T83" s="57"/>
      <c r="U83" s="64"/>
      <c r="V83" s="67"/>
    </row>
    <row r="84" spans="1:22" s="17" customFormat="1" ht="20.25" customHeight="1" x14ac:dyDescent="0.3">
      <c r="A84" s="57"/>
      <c r="B84" s="66"/>
      <c r="C84" s="57"/>
      <c r="D84" s="57"/>
      <c r="E84" s="57"/>
      <c r="F84" s="57"/>
      <c r="G84" s="57"/>
      <c r="H84" s="58"/>
      <c r="I84" s="19" t="s">
        <v>30</v>
      </c>
      <c r="J84" s="46">
        <v>1</v>
      </c>
      <c r="K84" s="46">
        <v>1300</v>
      </c>
      <c r="L84" s="46">
        <f t="shared" si="7"/>
        <v>1300</v>
      </c>
      <c r="M84" s="57"/>
      <c r="N84" s="57"/>
      <c r="O84" s="58"/>
      <c r="P84" s="57"/>
      <c r="Q84" s="57"/>
      <c r="R84" s="57"/>
      <c r="S84" s="57"/>
      <c r="T84" s="57"/>
      <c r="U84" s="64"/>
      <c r="V84" s="67"/>
    </row>
    <row r="85" spans="1:22" s="17" customFormat="1" ht="20.25" customHeight="1" x14ac:dyDescent="0.3">
      <c r="A85" s="57"/>
      <c r="B85" s="66"/>
      <c r="C85" s="57"/>
      <c r="D85" s="57"/>
      <c r="E85" s="57"/>
      <c r="F85" s="57"/>
      <c r="G85" s="57"/>
      <c r="H85" s="58"/>
      <c r="I85" s="19" t="s">
        <v>128</v>
      </c>
      <c r="J85" s="46">
        <v>1</v>
      </c>
      <c r="K85" s="46">
        <v>1800</v>
      </c>
      <c r="L85" s="46">
        <f t="shared" si="7"/>
        <v>1800</v>
      </c>
      <c r="M85" s="57"/>
      <c r="N85" s="57"/>
      <c r="O85" s="58"/>
      <c r="P85" s="57"/>
      <c r="Q85" s="57"/>
      <c r="R85" s="57"/>
      <c r="S85" s="57"/>
      <c r="T85" s="57"/>
      <c r="U85" s="65"/>
      <c r="V85" s="52"/>
    </row>
    <row r="86" spans="1:22" s="17" customFormat="1" ht="20.25" customHeight="1" x14ac:dyDescent="0.3">
      <c r="A86" s="57">
        <v>33</v>
      </c>
      <c r="B86" s="66" t="s">
        <v>129</v>
      </c>
      <c r="C86" s="57" t="s">
        <v>130</v>
      </c>
      <c r="D86" s="57" t="s">
        <v>19</v>
      </c>
      <c r="E86" s="57" t="s">
        <v>19</v>
      </c>
      <c r="F86" s="57" t="s">
        <v>131</v>
      </c>
      <c r="G86" s="57" t="s">
        <v>28</v>
      </c>
      <c r="H86" s="58">
        <v>45521</v>
      </c>
      <c r="I86" s="19" t="s">
        <v>23</v>
      </c>
      <c r="J86" s="46">
        <v>4</v>
      </c>
      <c r="K86" s="46">
        <v>95</v>
      </c>
      <c r="L86" s="46">
        <f t="shared" si="7"/>
        <v>380</v>
      </c>
      <c r="M86" s="57">
        <f>L86+L87+L88+L89</f>
        <v>4830</v>
      </c>
      <c r="N86" s="57">
        <v>41</v>
      </c>
      <c r="O86" s="58"/>
      <c r="P86" s="57"/>
      <c r="Q86" s="57"/>
      <c r="R86" s="57"/>
      <c r="S86" s="57"/>
      <c r="T86" s="57"/>
      <c r="U86" s="23"/>
    </row>
    <row r="87" spans="1:22" s="17" customFormat="1" ht="20.25" customHeight="1" x14ac:dyDescent="0.3">
      <c r="A87" s="57"/>
      <c r="B87" s="66"/>
      <c r="C87" s="57"/>
      <c r="D87" s="57"/>
      <c r="E87" s="57"/>
      <c r="F87" s="57"/>
      <c r="G87" s="57"/>
      <c r="H87" s="58"/>
      <c r="I87" s="19" t="s">
        <v>24</v>
      </c>
      <c r="J87" s="46">
        <v>6</v>
      </c>
      <c r="K87" s="46">
        <v>185</v>
      </c>
      <c r="L87" s="46">
        <f t="shared" si="7"/>
        <v>1110</v>
      </c>
      <c r="M87" s="57"/>
      <c r="N87" s="57"/>
      <c r="O87" s="58"/>
      <c r="P87" s="57"/>
      <c r="Q87" s="57"/>
      <c r="R87" s="57"/>
      <c r="S87" s="57"/>
      <c r="T87" s="57"/>
      <c r="U87" s="23"/>
    </row>
    <row r="88" spans="1:22" s="17" customFormat="1" ht="20.25" customHeight="1" x14ac:dyDescent="0.3">
      <c r="A88" s="57"/>
      <c r="B88" s="66"/>
      <c r="C88" s="57"/>
      <c r="D88" s="57"/>
      <c r="E88" s="57"/>
      <c r="F88" s="57"/>
      <c r="G88" s="57"/>
      <c r="H88" s="58"/>
      <c r="I88" s="19" t="s">
        <v>25</v>
      </c>
      <c r="J88" s="46">
        <v>3</v>
      </c>
      <c r="K88" s="46">
        <v>680</v>
      </c>
      <c r="L88" s="46">
        <f t="shared" si="7"/>
        <v>2040</v>
      </c>
      <c r="M88" s="57"/>
      <c r="N88" s="57"/>
      <c r="O88" s="58"/>
      <c r="P88" s="57"/>
      <c r="Q88" s="57"/>
      <c r="R88" s="57"/>
      <c r="S88" s="57"/>
      <c r="T88" s="57"/>
      <c r="U88" s="23"/>
    </row>
    <row r="89" spans="1:22" s="17" customFormat="1" ht="20.25" customHeight="1" x14ac:dyDescent="0.3">
      <c r="A89" s="57"/>
      <c r="B89" s="66"/>
      <c r="C89" s="57"/>
      <c r="D89" s="57"/>
      <c r="E89" s="57"/>
      <c r="F89" s="57"/>
      <c r="G89" s="57"/>
      <c r="H89" s="58"/>
      <c r="I89" s="19" t="s">
        <v>30</v>
      </c>
      <c r="J89" s="46">
        <v>1</v>
      </c>
      <c r="K89" s="46">
        <v>1300</v>
      </c>
      <c r="L89" s="46">
        <f t="shared" si="7"/>
        <v>1300</v>
      </c>
      <c r="M89" s="57"/>
      <c r="N89" s="57"/>
      <c r="O89" s="58"/>
      <c r="P89" s="57"/>
      <c r="Q89" s="57"/>
      <c r="R89" s="57"/>
      <c r="S89" s="57"/>
      <c r="T89" s="57"/>
      <c r="U89" s="23"/>
    </row>
    <row r="90" spans="1:22" s="17" customFormat="1" ht="28.8" x14ac:dyDescent="0.3">
      <c r="A90" s="20">
        <v>34</v>
      </c>
      <c r="B90" s="27" t="s">
        <v>124</v>
      </c>
      <c r="C90" s="20" t="s">
        <v>125</v>
      </c>
      <c r="D90" s="20" t="s">
        <v>19</v>
      </c>
      <c r="E90" s="20" t="s">
        <v>19</v>
      </c>
      <c r="F90" s="20" t="s">
        <v>132</v>
      </c>
      <c r="G90" s="20" t="s">
        <v>28</v>
      </c>
      <c r="H90" s="21">
        <v>45522</v>
      </c>
      <c r="I90" s="18" t="s">
        <v>24</v>
      </c>
      <c r="J90" s="46">
        <v>10</v>
      </c>
      <c r="K90" s="46">
        <v>185</v>
      </c>
      <c r="L90" s="46">
        <f t="shared" si="7"/>
        <v>1850</v>
      </c>
      <c r="M90" s="20">
        <v>1850</v>
      </c>
      <c r="N90" s="20">
        <v>20</v>
      </c>
      <c r="O90" s="21"/>
      <c r="P90" s="20"/>
      <c r="Q90" s="20"/>
      <c r="R90" s="20"/>
      <c r="S90" s="20"/>
      <c r="T90" s="20"/>
      <c r="U90" s="23"/>
    </row>
    <row r="91" spans="1:22" s="17" customFormat="1" x14ac:dyDescent="0.3">
      <c r="A91" s="66">
        <v>35</v>
      </c>
      <c r="B91" s="66" t="s">
        <v>129</v>
      </c>
      <c r="C91" s="66" t="s">
        <v>130</v>
      </c>
      <c r="D91" s="66" t="s">
        <v>19</v>
      </c>
      <c r="E91" s="66" t="s">
        <v>19</v>
      </c>
      <c r="F91" s="66" t="s">
        <v>133</v>
      </c>
      <c r="G91" s="66" t="s">
        <v>28</v>
      </c>
      <c r="H91" s="68">
        <v>45522</v>
      </c>
      <c r="I91" s="19" t="s">
        <v>23</v>
      </c>
      <c r="J91" s="46">
        <v>5</v>
      </c>
      <c r="K91" s="46">
        <v>95</v>
      </c>
      <c r="L91" s="46">
        <f t="shared" si="7"/>
        <v>475</v>
      </c>
      <c r="M91" s="66">
        <f>L91+L92+L93+L94</f>
        <v>2775</v>
      </c>
      <c r="N91" s="66">
        <v>30</v>
      </c>
      <c r="O91" s="68"/>
      <c r="P91" s="66"/>
      <c r="Q91" s="66"/>
      <c r="R91" s="66"/>
      <c r="S91" s="66"/>
      <c r="T91" s="66"/>
      <c r="U91" s="23"/>
    </row>
    <row r="92" spans="1:22" s="17" customFormat="1" ht="20.25" customHeight="1" x14ac:dyDescent="0.3">
      <c r="A92" s="66"/>
      <c r="B92" s="66"/>
      <c r="C92" s="66"/>
      <c r="D92" s="66"/>
      <c r="E92" s="66"/>
      <c r="F92" s="66"/>
      <c r="G92" s="66"/>
      <c r="H92" s="68"/>
      <c r="I92" s="19" t="s">
        <v>24</v>
      </c>
      <c r="J92" s="46">
        <v>5</v>
      </c>
      <c r="K92" s="46">
        <v>185</v>
      </c>
      <c r="L92" s="46">
        <f t="shared" si="7"/>
        <v>925</v>
      </c>
      <c r="M92" s="66"/>
      <c r="N92" s="66"/>
      <c r="O92" s="68"/>
      <c r="P92" s="66"/>
      <c r="Q92" s="66"/>
      <c r="R92" s="66"/>
      <c r="S92" s="66"/>
      <c r="T92" s="66"/>
      <c r="U92" s="23"/>
    </row>
    <row r="93" spans="1:22" s="17" customFormat="1" ht="20.25" customHeight="1" x14ac:dyDescent="0.3">
      <c r="A93" s="66"/>
      <c r="B93" s="66"/>
      <c r="C93" s="66"/>
      <c r="D93" s="66"/>
      <c r="E93" s="66"/>
      <c r="F93" s="66"/>
      <c r="G93" s="66"/>
      <c r="H93" s="68"/>
      <c r="I93" s="19" t="s">
        <v>26</v>
      </c>
      <c r="J93" s="46">
        <v>1</v>
      </c>
      <c r="K93" s="46">
        <v>460</v>
      </c>
      <c r="L93" s="46">
        <f t="shared" si="7"/>
        <v>460</v>
      </c>
      <c r="M93" s="66"/>
      <c r="N93" s="66"/>
      <c r="O93" s="68"/>
      <c r="P93" s="66"/>
      <c r="Q93" s="66"/>
      <c r="R93" s="66"/>
      <c r="S93" s="66"/>
      <c r="T93" s="66"/>
      <c r="U93" s="23"/>
    </row>
    <row r="94" spans="1:22" s="17" customFormat="1" ht="20.25" customHeight="1" x14ac:dyDescent="0.3">
      <c r="A94" s="66"/>
      <c r="B94" s="66"/>
      <c r="C94" s="66"/>
      <c r="D94" s="66"/>
      <c r="E94" s="66"/>
      <c r="F94" s="66"/>
      <c r="G94" s="66"/>
      <c r="H94" s="68"/>
      <c r="I94" s="19" t="s">
        <v>134</v>
      </c>
      <c r="J94" s="46">
        <v>1</v>
      </c>
      <c r="K94" s="46">
        <v>915</v>
      </c>
      <c r="L94" s="46">
        <f t="shared" si="7"/>
        <v>915</v>
      </c>
      <c r="M94" s="66"/>
      <c r="N94" s="66"/>
      <c r="O94" s="68"/>
      <c r="P94" s="66"/>
      <c r="Q94" s="66"/>
      <c r="R94" s="66"/>
      <c r="S94" s="66"/>
      <c r="T94" s="66"/>
      <c r="U94" s="23"/>
    </row>
    <row r="95" spans="1:22" s="17" customFormat="1" ht="16.5" customHeight="1" x14ac:dyDescent="0.3">
      <c r="A95" s="51">
        <v>36</v>
      </c>
      <c r="B95" s="51" t="s">
        <v>155</v>
      </c>
      <c r="C95" s="51" t="s">
        <v>156</v>
      </c>
      <c r="D95" s="51" t="s">
        <v>157</v>
      </c>
      <c r="E95" s="51" t="s">
        <v>14</v>
      </c>
      <c r="F95" s="51" t="s">
        <v>158</v>
      </c>
      <c r="G95" s="51" t="s">
        <v>15</v>
      </c>
      <c r="H95" s="53">
        <v>45526</v>
      </c>
      <c r="I95" s="19" t="s">
        <v>23</v>
      </c>
      <c r="J95" s="46">
        <v>10</v>
      </c>
      <c r="K95" s="46">
        <v>95</v>
      </c>
      <c r="L95" s="46">
        <f t="shared" ref="L95:L96" si="8">J95*K95</f>
        <v>950</v>
      </c>
      <c r="M95" s="51">
        <f>L95+L96</f>
        <v>1875</v>
      </c>
      <c r="N95" s="51">
        <v>20</v>
      </c>
      <c r="O95" s="53"/>
      <c r="P95" s="51"/>
      <c r="Q95" s="51"/>
      <c r="R95" s="51"/>
      <c r="S95" s="51"/>
      <c r="T95" s="51"/>
      <c r="U95" s="23"/>
    </row>
    <row r="96" spans="1:22" s="17" customFormat="1" ht="15.75" customHeight="1" x14ac:dyDescent="0.3">
      <c r="A96" s="52"/>
      <c r="B96" s="52"/>
      <c r="C96" s="52"/>
      <c r="D96" s="52"/>
      <c r="E96" s="52"/>
      <c r="F96" s="52"/>
      <c r="G96" s="52"/>
      <c r="H96" s="54"/>
      <c r="I96" s="19" t="s">
        <v>24</v>
      </c>
      <c r="J96" s="46">
        <v>5</v>
      </c>
      <c r="K96" s="46">
        <v>185</v>
      </c>
      <c r="L96" s="46">
        <f t="shared" si="8"/>
        <v>925</v>
      </c>
      <c r="M96" s="52"/>
      <c r="N96" s="52"/>
      <c r="O96" s="54"/>
      <c r="P96" s="52"/>
      <c r="Q96" s="52"/>
      <c r="R96" s="52"/>
      <c r="S96" s="52"/>
      <c r="T96" s="52"/>
      <c r="U96" s="23"/>
    </row>
    <row r="97" spans="1:21" s="17" customFormat="1" ht="16.5" customHeight="1" x14ac:dyDescent="0.3">
      <c r="A97" s="51">
        <v>37</v>
      </c>
      <c r="B97" s="51" t="s">
        <v>159</v>
      </c>
      <c r="C97" s="51" t="s">
        <v>20</v>
      </c>
      <c r="D97" s="51" t="s">
        <v>20</v>
      </c>
      <c r="E97" s="51" t="s">
        <v>14</v>
      </c>
      <c r="F97" s="51" t="s">
        <v>160</v>
      </c>
      <c r="G97" s="51" t="s">
        <v>28</v>
      </c>
      <c r="H97" s="53">
        <v>45526</v>
      </c>
      <c r="I97" s="19" t="s">
        <v>23</v>
      </c>
      <c r="J97" s="46">
        <v>10</v>
      </c>
      <c r="K97" s="46">
        <v>95</v>
      </c>
      <c r="L97" s="46">
        <f t="shared" ref="L97:L108" si="9">J97*K97</f>
        <v>950</v>
      </c>
      <c r="M97" s="51">
        <f>L97+L98</f>
        <v>1875</v>
      </c>
      <c r="N97" s="51">
        <v>20</v>
      </c>
      <c r="O97" s="53"/>
      <c r="P97" s="51"/>
      <c r="Q97" s="51"/>
      <c r="R97" s="51"/>
      <c r="S97" s="51"/>
      <c r="T97" s="51"/>
      <c r="U97" s="23"/>
    </row>
    <row r="98" spans="1:21" s="17" customFormat="1" ht="17.25" customHeight="1" x14ac:dyDescent="0.3">
      <c r="A98" s="52"/>
      <c r="B98" s="52"/>
      <c r="C98" s="52"/>
      <c r="D98" s="52"/>
      <c r="E98" s="52"/>
      <c r="F98" s="52"/>
      <c r="G98" s="52"/>
      <c r="H98" s="54"/>
      <c r="I98" s="19" t="s">
        <v>24</v>
      </c>
      <c r="J98" s="46">
        <v>5</v>
      </c>
      <c r="K98" s="46">
        <v>185</v>
      </c>
      <c r="L98" s="46">
        <f t="shared" si="9"/>
        <v>925</v>
      </c>
      <c r="M98" s="52"/>
      <c r="N98" s="52"/>
      <c r="O98" s="54"/>
      <c r="P98" s="52"/>
      <c r="Q98" s="52"/>
      <c r="R98" s="52"/>
      <c r="S98" s="52"/>
      <c r="T98" s="52"/>
      <c r="U98" s="23"/>
    </row>
    <row r="99" spans="1:21" s="17" customFormat="1" ht="20.25" customHeight="1" x14ac:dyDescent="0.3">
      <c r="A99" s="51">
        <v>38</v>
      </c>
      <c r="B99" s="51" t="s">
        <v>161</v>
      </c>
      <c r="C99" s="51" t="s">
        <v>49</v>
      </c>
      <c r="D99" s="51" t="s">
        <v>157</v>
      </c>
      <c r="E99" s="51" t="s">
        <v>14</v>
      </c>
      <c r="F99" s="51" t="s">
        <v>162</v>
      </c>
      <c r="G99" s="51" t="s">
        <v>28</v>
      </c>
      <c r="H99" s="53">
        <v>45526</v>
      </c>
      <c r="I99" s="19" t="s">
        <v>23</v>
      </c>
      <c r="J99" s="46">
        <v>10</v>
      </c>
      <c r="K99" s="46">
        <v>95</v>
      </c>
      <c r="L99" s="46">
        <f t="shared" si="9"/>
        <v>950</v>
      </c>
      <c r="M99" s="51">
        <f>L99+L100+L101+L102</f>
        <v>3695</v>
      </c>
      <c r="N99" s="51">
        <v>35</v>
      </c>
      <c r="O99" s="53"/>
      <c r="P99" s="51"/>
      <c r="Q99" s="51"/>
      <c r="R99" s="51"/>
      <c r="S99" s="20"/>
      <c r="T99" s="20"/>
      <c r="U99" s="23"/>
    </row>
    <row r="100" spans="1:21" s="17" customFormat="1" ht="20.25" customHeight="1" x14ac:dyDescent="0.3">
      <c r="A100" s="67"/>
      <c r="B100" s="67"/>
      <c r="C100" s="67"/>
      <c r="D100" s="67"/>
      <c r="E100" s="67"/>
      <c r="F100" s="67"/>
      <c r="G100" s="67"/>
      <c r="H100" s="69"/>
      <c r="I100" s="19" t="s">
        <v>24</v>
      </c>
      <c r="J100" s="46">
        <v>5</v>
      </c>
      <c r="K100" s="46">
        <v>185</v>
      </c>
      <c r="L100" s="46">
        <f t="shared" si="9"/>
        <v>925</v>
      </c>
      <c r="M100" s="67"/>
      <c r="N100" s="67"/>
      <c r="O100" s="69"/>
      <c r="P100" s="67"/>
      <c r="Q100" s="67"/>
      <c r="R100" s="67"/>
      <c r="S100" s="20"/>
      <c r="T100" s="20"/>
      <c r="U100" s="23"/>
    </row>
    <row r="101" spans="1:21" s="17" customFormat="1" ht="20.25" customHeight="1" x14ac:dyDescent="0.3">
      <c r="A101" s="67"/>
      <c r="B101" s="67"/>
      <c r="C101" s="67"/>
      <c r="D101" s="67"/>
      <c r="E101" s="67"/>
      <c r="F101" s="67"/>
      <c r="G101" s="67"/>
      <c r="H101" s="69"/>
      <c r="I101" s="19" t="s">
        <v>26</v>
      </c>
      <c r="J101" s="46">
        <v>1</v>
      </c>
      <c r="K101" s="46">
        <v>460</v>
      </c>
      <c r="L101" s="46">
        <f t="shared" si="9"/>
        <v>460</v>
      </c>
      <c r="M101" s="67"/>
      <c r="N101" s="67"/>
      <c r="O101" s="69"/>
      <c r="P101" s="67"/>
      <c r="Q101" s="67"/>
      <c r="R101" s="67"/>
      <c r="S101" s="20"/>
      <c r="T101" s="20"/>
      <c r="U101" s="23"/>
    </row>
    <row r="102" spans="1:21" s="17" customFormat="1" ht="20.25" customHeight="1" x14ac:dyDescent="0.3">
      <c r="A102" s="52"/>
      <c r="B102" s="52"/>
      <c r="C102" s="52"/>
      <c r="D102" s="52"/>
      <c r="E102" s="52"/>
      <c r="F102" s="52"/>
      <c r="G102" s="52"/>
      <c r="H102" s="54"/>
      <c r="I102" s="19" t="s">
        <v>25</v>
      </c>
      <c r="J102" s="46">
        <v>2</v>
      </c>
      <c r="K102" s="46">
        <v>680</v>
      </c>
      <c r="L102" s="46">
        <f t="shared" si="9"/>
        <v>1360</v>
      </c>
      <c r="M102" s="52"/>
      <c r="N102" s="52"/>
      <c r="O102" s="54"/>
      <c r="P102" s="52"/>
      <c r="Q102" s="52"/>
      <c r="R102" s="52"/>
      <c r="S102" s="20"/>
      <c r="T102" s="20"/>
      <c r="U102" s="23"/>
    </row>
    <row r="103" spans="1:21" s="17" customFormat="1" ht="20.25" customHeight="1" x14ac:dyDescent="0.3">
      <c r="A103" s="51">
        <v>39</v>
      </c>
      <c r="B103" s="51" t="s">
        <v>54</v>
      </c>
      <c r="C103" s="51" t="s">
        <v>55</v>
      </c>
      <c r="D103" s="51" t="s">
        <v>36</v>
      </c>
      <c r="E103" s="51" t="s">
        <v>19</v>
      </c>
      <c r="F103" s="51" t="s">
        <v>163</v>
      </c>
      <c r="G103" s="51" t="s">
        <v>28</v>
      </c>
      <c r="H103" s="53">
        <v>45534</v>
      </c>
      <c r="I103" s="19" t="s">
        <v>23</v>
      </c>
      <c r="J103" s="46">
        <v>25</v>
      </c>
      <c r="K103" s="46">
        <v>95</v>
      </c>
      <c r="L103" s="46">
        <f t="shared" si="9"/>
        <v>2375</v>
      </c>
      <c r="M103" s="51">
        <f>L103+L104+L105+L106+L107+L108</f>
        <v>13245</v>
      </c>
      <c r="N103" s="51">
        <v>130</v>
      </c>
      <c r="O103" s="53"/>
      <c r="P103" s="51"/>
      <c r="Q103" s="51"/>
      <c r="R103" s="51"/>
      <c r="S103" s="20"/>
      <c r="T103" s="20"/>
      <c r="U103" s="23"/>
    </row>
    <row r="104" spans="1:21" s="17" customFormat="1" ht="20.25" customHeight="1" x14ac:dyDescent="0.3">
      <c r="A104" s="67"/>
      <c r="B104" s="67"/>
      <c r="C104" s="67"/>
      <c r="D104" s="67"/>
      <c r="E104" s="67"/>
      <c r="F104" s="67"/>
      <c r="G104" s="67"/>
      <c r="H104" s="69"/>
      <c r="I104" s="19" t="s">
        <v>24</v>
      </c>
      <c r="J104" s="46">
        <v>20</v>
      </c>
      <c r="K104" s="46">
        <v>185</v>
      </c>
      <c r="L104" s="46">
        <f t="shared" si="9"/>
        <v>3700</v>
      </c>
      <c r="M104" s="67"/>
      <c r="N104" s="67"/>
      <c r="O104" s="69"/>
      <c r="P104" s="67"/>
      <c r="Q104" s="67"/>
      <c r="R104" s="67"/>
      <c r="S104" s="20"/>
      <c r="T104" s="20"/>
      <c r="U104" s="23"/>
    </row>
    <row r="105" spans="1:21" s="17" customFormat="1" ht="20.25" customHeight="1" x14ac:dyDescent="0.3">
      <c r="A105" s="67"/>
      <c r="B105" s="67"/>
      <c r="C105" s="67"/>
      <c r="D105" s="67"/>
      <c r="E105" s="67"/>
      <c r="F105" s="67"/>
      <c r="G105" s="67"/>
      <c r="H105" s="69"/>
      <c r="I105" s="19" t="s">
        <v>26</v>
      </c>
      <c r="J105" s="46">
        <v>3</v>
      </c>
      <c r="K105" s="46">
        <v>460</v>
      </c>
      <c r="L105" s="46">
        <f t="shared" si="9"/>
        <v>1380</v>
      </c>
      <c r="M105" s="67"/>
      <c r="N105" s="67"/>
      <c r="O105" s="69"/>
      <c r="P105" s="67"/>
      <c r="Q105" s="67"/>
      <c r="R105" s="67"/>
      <c r="S105" s="20"/>
      <c r="T105" s="20"/>
      <c r="U105" s="23"/>
    </row>
    <row r="106" spans="1:21" s="17" customFormat="1" ht="20.25" customHeight="1" x14ac:dyDescent="0.3">
      <c r="A106" s="67"/>
      <c r="B106" s="67"/>
      <c r="C106" s="67"/>
      <c r="D106" s="67"/>
      <c r="E106" s="67"/>
      <c r="F106" s="67"/>
      <c r="G106" s="67"/>
      <c r="H106" s="69"/>
      <c r="I106" s="19" t="s">
        <v>25</v>
      </c>
      <c r="J106" s="46">
        <v>2</v>
      </c>
      <c r="K106" s="46">
        <v>680</v>
      </c>
      <c r="L106" s="46">
        <f t="shared" si="9"/>
        <v>1360</v>
      </c>
      <c r="M106" s="67"/>
      <c r="N106" s="67"/>
      <c r="O106" s="69"/>
      <c r="P106" s="67"/>
      <c r="Q106" s="67"/>
      <c r="R106" s="67"/>
      <c r="S106" s="20"/>
      <c r="T106" s="20"/>
      <c r="U106" s="23"/>
    </row>
    <row r="107" spans="1:21" s="17" customFormat="1" ht="20.25" customHeight="1" x14ac:dyDescent="0.3">
      <c r="A107" s="67"/>
      <c r="B107" s="67"/>
      <c r="C107" s="67"/>
      <c r="D107" s="67"/>
      <c r="E107" s="67"/>
      <c r="F107" s="67"/>
      <c r="G107" s="67"/>
      <c r="H107" s="69"/>
      <c r="I107" s="19" t="s">
        <v>134</v>
      </c>
      <c r="J107" s="46">
        <v>2</v>
      </c>
      <c r="K107" s="46">
        <v>915</v>
      </c>
      <c r="L107" s="46">
        <f t="shared" si="9"/>
        <v>1830</v>
      </c>
      <c r="M107" s="67"/>
      <c r="N107" s="67"/>
      <c r="O107" s="69"/>
      <c r="P107" s="67"/>
      <c r="Q107" s="67"/>
      <c r="R107" s="67"/>
      <c r="S107" s="20"/>
      <c r="T107" s="20"/>
      <c r="U107" s="23"/>
    </row>
    <row r="108" spans="1:21" s="17" customFormat="1" ht="20.25" customHeight="1" x14ac:dyDescent="0.3">
      <c r="A108" s="52"/>
      <c r="B108" s="52"/>
      <c r="C108" s="52"/>
      <c r="D108" s="52"/>
      <c r="E108" s="52"/>
      <c r="F108" s="52"/>
      <c r="G108" s="52"/>
      <c r="H108" s="54"/>
      <c r="I108" s="19" t="s">
        <v>30</v>
      </c>
      <c r="J108" s="46">
        <v>2</v>
      </c>
      <c r="K108" s="46">
        <v>1300</v>
      </c>
      <c r="L108" s="46">
        <f t="shared" si="9"/>
        <v>2600</v>
      </c>
      <c r="M108" s="52"/>
      <c r="N108" s="52"/>
      <c r="O108" s="54"/>
      <c r="P108" s="52"/>
      <c r="Q108" s="52"/>
      <c r="R108" s="52"/>
      <c r="S108" s="20"/>
      <c r="T108" s="20"/>
      <c r="U108" s="23"/>
    </row>
    <row r="109" spans="1:21" ht="20.25" customHeight="1" x14ac:dyDescent="0.3">
      <c r="A109" s="7"/>
      <c r="B109" s="25"/>
      <c r="C109" s="7"/>
      <c r="D109" s="7"/>
      <c r="E109" s="7"/>
      <c r="F109" s="7"/>
      <c r="G109" s="7"/>
      <c r="H109" s="24"/>
      <c r="I109" s="5"/>
      <c r="J109" s="49"/>
      <c r="K109" s="49"/>
      <c r="L109" s="49"/>
      <c r="M109" s="7"/>
      <c r="N109" s="7"/>
      <c r="O109" s="24"/>
      <c r="P109" s="7"/>
      <c r="Q109" s="7"/>
      <c r="R109" s="7"/>
      <c r="S109" s="7"/>
      <c r="T109" s="7"/>
      <c r="U109" s="13"/>
    </row>
    <row r="110" spans="1:21" ht="20.25" customHeight="1" x14ac:dyDescent="0.3">
      <c r="A110" s="7"/>
      <c r="B110" s="25"/>
      <c r="C110" s="7"/>
      <c r="D110" s="7"/>
      <c r="E110" s="7"/>
      <c r="F110" s="7"/>
      <c r="G110" s="7"/>
      <c r="H110" s="24"/>
      <c r="I110" s="5"/>
      <c r="J110" s="49"/>
      <c r="K110" s="49"/>
      <c r="L110" s="49"/>
      <c r="M110" s="7"/>
      <c r="N110" s="7"/>
      <c r="O110" s="24"/>
      <c r="P110" s="7"/>
      <c r="Q110" s="7"/>
      <c r="R110" s="7"/>
      <c r="S110" s="7"/>
      <c r="T110" s="7"/>
      <c r="U110" s="13"/>
    </row>
    <row r="111" spans="1:21" x14ac:dyDescent="0.3">
      <c r="A111" s="7"/>
      <c r="B111" s="9"/>
      <c r="C111" s="9"/>
      <c r="D111" s="9"/>
      <c r="E111" s="9"/>
      <c r="F111" s="9"/>
      <c r="G111" s="9"/>
      <c r="H111" s="29"/>
      <c r="I111" s="9"/>
      <c r="J111" s="47"/>
      <c r="K111" s="47"/>
      <c r="L111" s="47"/>
      <c r="M111" s="7"/>
      <c r="N111" s="7"/>
      <c r="O111" s="29"/>
      <c r="P111" s="7"/>
      <c r="Q111" s="7"/>
      <c r="R111" s="7"/>
      <c r="S111" s="9"/>
      <c r="T111" s="9"/>
    </row>
    <row r="112" spans="1:21" ht="36" customHeight="1" x14ac:dyDescent="0.3">
      <c r="A112" s="7"/>
      <c r="B112" s="26"/>
      <c r="C112" s="1"/>
      <c r="D112" s="26"/>
      <c r="E112" s="36"/>
      <c r="F112" s="36"/>
      <c r="G112" s="36"/>
      <c r="H112" s="40"/>
      <c r="I112" s="36"/>
      <c r="J112" s="47"/>
      <c r="K112" s="47"/>
      <c r="L112" s="47"/>
      <c r="M112" s="7"/>
      <c r="N112" s="7"/>
      <c r="O112" s="29"/>
      <c r="P112" s="7"/>
      <c r="Q112" s="7"/>
      <c r="R112" s="7"/>
      <c r="S112" s="9"/>
      <c r="T112" s="9"/>
    </row>
    <row r="113" spans="1:20" ht="16.5" customHeight="1" x14ac:dyDescent="0.3">
      <c r="A113" s="7"/>
      <c r="B113" s="9"/>
      <c r="C113" s="14"/>
      <c r="D113" s="14"/>
      <c r="E113" s="14"/>
      <c r="F113" s="14"/>
      <c r="G113" s="14"/>
      <c r="H113" s="41"/>
      <c r="I113" s="14"/>
      <c r="J113" s="47"/>
      <c r="K113" s="47"/>
      <c r="L113" s="47"/>
      <c r="M113" s="7"/>
      <c r="N113" s="7"/>
      <c r="O113" s="29"/>
      <c r="P113" s="7"/>
      <c r="Q113" s="7"/>
      <c r="R113" s="7"/>
      <c r="S113" s="9"/>
      <c r="T113" s="9"/>
    </row>
    <row r="114" spans="1:20" ht="16.5" customHeight="1" x14ac:dyDescent="0.3">
      <c r="A114" s="7"/>
      <c r="B114" s="9"/>
      <c r="C114" s="14"/>
      <c r="D114" s="14"/>
      <c r="E114" s="14"/>
      <c r="F114" s="14"/>
      <c r="G114" s="14"/>
      <c r="H114" s="41"/>
      <c r="I114" s="14"/>
      <c r="J114" s="47"/>
      <c r="K114" s="47"/>
      <c r="L114" s="47"/>
      <c r="M114" s="7"/>
      <c r="N114" s="7"/>
      <c r="O114" s="29"/>
      <c r="P114" s="7"/>
      <c r="Q114" s="7"/>
      <c r="R114" s="7"/>
      <c r="S114" s="9"/>
      <c r="T114" s="9"/>
    </row>
    <row r="115" spans="1:20" ht="16.5" customHeight="1" x14ac:dyDescent="0.3">
      <c r="A115" s="7"/>
      <c r="B115" s="9"/>
      <c r="C115" s="14"/>
      <c r="D115" s="14"/>
      <c r="E115" s="14"/>
      <c r="F115" s="14"/>
      <c r="G115" s="14"/>
      <c r="H115" s="41"/>
      <c r="I115" s="14"/>
      <c r="J115" s="47"/>
      <c r="K115" s="47"/>
      <c r="L115" s="47"/>
      <c r="M115" s="7"/>
      <c r="N115" s="7"/>
      <c r="O115" s="29"/>
      <c r="P115" s="7"/>
      <c r="Q115" s="7"/>
      <c r="R115" s="7"/>
      <c r="S115" s="9"/>
      <c r="T115" s="9"/>
    </row>
    <row r="116" spans="1:20" x14ac:dyDescent="0.3">
      <c r="A116" s="7"/>
      <c r="B116" s="9"/>
      <c r="C116" s="14"/>
      <c r="D116" s="14"/>
      <c r="E116" s="14"/>
      <c r="F116" s="14"/>
      <c r="G116" s="14"/>
      <c r="H116" s="41"/>
      <c r="I116" s="14"/>
      <c r="J116" s="47"/>
      <c r="K116" s="47"/>
      <c r="L116" s="47"/>
      <c r="M116" s="7"/>
      <c r="N116" s="7"/>
      <c r="O116" s="29"/>
      <c r="P116" s="7"/>
      <c r="Q116" s="7"/>
      <c r="R116" s="7"/>
      <c r="S116" s="9"/>
      <c r="T116" s="9"/>
    </row>
    <row r="117" spans="1:20" x14ac:dyDescent="0.3">
      <c r="A117" s="7"/>
      <c r="B117" s="9"/>
      <c r="C117" s="14"/>
      <c r="D117" s="14"/>
      <c r="E117" s="14"/>
      <c r="F117" s="14"/>
      <c r="G117" s="14"/>
      <c r="H117" s="41"/>
      <c r="I117" s="14"/>
      <c r="J117" s="47"/>
      <c r="K117" s="47"/>
      <c r="L117" s="47"/>
      <c r="M117" s="7"/>
      <c r="N117" s="7"/>
      <c r="O117" s="29"/>
      <c r="P117" s="7"/>
      <c r="Q117" s="7"/>
      <c r="R117" s="7"/>
      <c r="S117" s="9"/>
      <c r="T117" s="9"/>
    </row>
    <row r="118" spans="1:20" x14ac:dyDescent="0.3">
      <c r="A118" s="7"/>
      <c r="B118" s="9"/>
      <c r="C118" s="14"/>
      <c r="D118" s="14"/>
      <c r="E118" s="14"/>
      <c r="F118" s="14"/>
      <c r="G118" s="14"/>
      <c r="H118" s="41"/>
      <c r="I118" s="14"/>
      <c r="J118" s="47"/>
      <c r="K118" s="47"/>
      <c r="L118" s="47"/>
      <c r="M118" s="7"/>
      <c r="N118" s="7"/>
      <c r="O118" s="29"/>
      <c r="P118" s="7"/>
      <c r="Q118" s="7"/>
      <c r="R118" s="7"/>
      <c r="S118" s="9"/>
      <c r="T118" s="9"/>
    </row>
    <row r="119" spans="1:20" x14ac:dyDescent="0.3">
      <c r="A119" s="7"/>
      <c r="B119" s="9"/>
      <c r="C119" s="14"/>
      <c r="D119" s="14"/>
      <c r="E119" s="14"/>
      <c r="F119" s="14"/>
      <c r="G119" s="14"/>
      <c r="H119" s="41"/>
      <c r="I119" s="14"/>
      <c r="J119" s="47"/>
      <c r="K119" s="47"/>
      <c r="L119" s="47"/>
      <c r="M119" s="7"/>
      <c r="N119" s="7"/>
      <c r="O119" s="29"/>
      <c r="P119" s="7"/>
      <c r="Q119" s="7"/>
      <c r="R119" s="7"/>
      <c r="S119" s="9"/>
      <c r="T119" s="9"/>
    </row>
    <row r="120" spans="1:20" x14ac:dyDescent="0.3">
      <c r="A120" s="7"/>
      <c r="B120" s="9"/>
      <c r="C120" s="14"/>
      <c r="D120" s="14"/>
      <c r="E120" s="14"/>
      <c r="F120" s="14"/>
      <c r="G120" s="14"/>
      <c r="H120" s="41"/>
      <c r="I120" s="14"/>
      <c r="J120" s="47"/>
      <c r="K120" s="47"/>
      <c r="L120" s="47"/>
      <c r="M120" s="7"/>
      <c r="N120" s="7"/>
      <c r="O120" s="29"/>
      <c r="P120" s="7"/>
      <c r="Q120" s="7"/>
      <c r="R120" s="7"/>
      <c r="S120" s="9"/>
      <c r="T120" s="9"/>
    </row>
    <row r="121" spans="1:20" x14ac:dyDescent="0.3">
      <c r="B121" s="9"/>
      <c r="C121" s="14"/>
      <c r="D121" s="14"/>
      <c r="E121" s="14"/>
      <c r="F121" s="14"/>
      <c r="G121" s="14"/>
      <c r="H121" s="41"/>
      <c r="I121" s="14"/>
    </row>
    <row r="122" spans="1:20" x14ac:dyDescent="0.3">
      <c r="B122" s="9"/>
      <c r="C122" s="14"/>
      <c r="D122" s="14"/>
      <c r="E122" s="14"/>
      <c r="F122" s="14"/>
      <c r="G122" s="14"/>
      <c r="H122" s="41"/>
      <c r="I122" s="14"/>
    </row>
    <row r="123" spans="1:20" x14ac:dyDescent="0.3">
      <c r="C123" s="16"/>
      <c r="D123" s="16"/>
      <c r="E123" s="16"/>
      <c r="F123" s="16"/>
      <c r="G123" s="38"/>
      <c r="H123" s="42"/>
    </row>
  </sheetData>
  <autoFilter ref="A1:R123" xr:uid="{00000000-0009-0000-0000-000000000000}"/>
  <mergeCells count="456">
    <mergeCell ref="A103:A108"/>
    <mergeCell ref="B103:B108"/>
    <mergeCell ref="C103:C108"/>
    <mergeCell ref="D103:D108"/>
    <mergeCell ref="E103:E108"/>
    <mergeCell ref="F103:F108"/>
    <mergeCell ref="G103:G108"/>
    <mergeCell ref="H103:H108"/>
    <mergeCell ref="N99:N102"/>
    <mergeCell ref="A99:A102"/>
    <mergeCell ref="B99:B102"/>
    <mergeCell ref="C99:C102"/>
    <mergeCell ref="D99:D102"/>
    <mergeCell ref="E99:E102"/>
    <mergeCell ref="F99:F102"/>
    <mergeCell ref="G99:G102"/>
    <mergeCell ref="H99:H102"/>
    <mergeCell ref="O99:O102"/>
    <mergeCell ref="P99:P102"/>
    <mergeCell ref="Q99:Q102"/>
    <mergeCell ref="R99:R102"/>
    <mergeCell ref="M103:M108"/>
    <mergeCell ref="N103:N108"/>
    <mergeCell ref="O103:O108"/>
    <mergeCell ref="P103:P108"/>
    <mergeCell ref="Q103:Q108"/>
    <mergeCell ref="R103:R108"/>
    <mergeCell ref="M99:M102"/>
    <mergeCell ref="O91:O94"/>
    <mergeCell ref="P91:P94"/>
    <mergeCell ref="Q91:Q94"/>
    <mergeCell ref="R91:R94"/>
    <mergeCell ref="S91:S94"/>
    <mergeCell ref="T91:T94"/>
    <mergeCell ref="N86:N89"/>
    <mergeCell ref="O86:O89"/>
    <mergeCell ref="P86:P89"/>
    <mergeCell ref="Q86:Q89"/>
    <mergeCell ref="R86:R89"/>
    <mergeCell ref="S86:S89"/>
    <mergeCell ref="T86:T89"/>
    <mergeCell ref="N91:N94"/>
    <mergeCell ref="M91:M94"/>
    <mergeCell ref="A91:A94"/>
    <mergeCell ref="B91:B94"/>
    <mergeCell ref="C91:C94"/>
    <mergeCell ref="D91:D94"/>
    <mergeCell ref="E91:E94"/>
    <mergeCell ref="F91:F94"/>
    <mergeCell ref="G91:G94"/>
    <mergeCell ref="H91:H94"/>
    <mergeCell ref="M86:M89"/>
    <mergeCell ref="A86:A89"/>
    <mergeCell ref="B86:B89"/>
    <mergeCell ref="C86:C89"/>
    <mergeCell ref="D86:D89"/>
    <mergeCell ref="E86:E89"/>
    <mergeCell ref="F86:F89"/>
    <mergeCell ref="G86:G89"/>
    <mergeCell ref="H86:H89"/>
    <mergeCell ref="N80:N85"/>
    <mergeCell ref="O80:O85"/>
    <mergeCell ref="P80:P85"/>
    <mergeCell ref="Q80:Q85"/>
    <mergeCell ref="R80:R85"/>
    <mergeCell ref="S80:S85"/>
    <mergeCell ref="T80:T85"/>
    <mergeCell ref="U80:U85"/>
    <mergeCell ref="V80:V85"/>
    <mergeCell ref="M80:M85"/>
    <mergeCell ref="A80:A85"/>
    <mergeCell ref="B80:B85"/>
    <mergeCell ref="C80:C85"/>
    <mergeCell ref="D80:D85"/>
    <mergeCell ref="E80:E85"/>
    <mergeCell ref="F80:F85"/>
    <mergeCell ref="G80:G85"/>
    <mergeCell ref="H80:H85"/>
    <mergeCell ref="A76:A79"/>
    <mergeCell ref="B76:B79"/>
    <mergeCell ref="C76:C79"/>
    <mergeCell ref="D76:D79"/>
    <mergeCell ref="E76:E79"/>
    <mergeCell ref="F76:F79"/>
    <mergeCell ref="G76:G79"/>
    <mergeCell ref="H76:H79"/>
    <mergeCell ref="N76:N79"/>
    <mergeCell ref="O70:O73"/>
    <mergeCell ref="P70:P73"/>
    <mergeCell ref="Q70:Q73"/>
    <mergeCell ref="R70:R73"/>
    <mergeCell ref="S70:S73"/>
    <mergeCell ref="T70:T73"/>
    <mergeCell ref="U70:U73"/>
    <mergeCell ref="M76:M79"/>
    <mergeCell ref="O76:O79"/>
    <mergeCell ref="P76:P79"/>
    <mergeCell ref="Q76:Q79"/>
    <mergeCell ref="R76:R79"/>
    <mergeCell ref="S76:S79"/>
    <mergeCell ref="T76:T79"/>
    <mergeCell ref="M70:M73"/>
    <mergeCell ref="A70:A73"/>
    <mergeCell ref="B70:B73"/>
    <mergeCell ref="C70:C73"/>
    <mergeCell ref="D70:D73"/>
    <mergeCell ref="E70:E73"/>
    <mergeCell ref="F70:F73"/>
    <mergeCell ref="G70:G73"/>
    <mergeCell ref="H70:H73"/>
    <mergeCell ref="N66:N67"/>
    <mergeCell ref="B66:B67"/>
    <mergeCell ref="C66:C67"/>
    <mergeCell ref="D66:D67"/>
    <mergeCell ref="E66:E67"/>
    <mergeCell ref="F66:F67"/>
    <mergeCell ref="G66:G67"/>
    <mergeCell ref="H66:H67"/>
    <mergeCell ref="N70:N73"/>
    <mergeCell ref="Q66:Q67"/>
    <mergeCell ref="R66:R67"/>
    <mergeCell ref="S66:S67"/>
    <mergeCell ref="T66:T67"/>
    <mergeCell ref="M68:M69"/>
    <mergeCell ref="A68:A69"/>
    <mergeCell ref="B68:B69"/>
    <mergeCell ref="C68:C69"/>
    <mergeCell ref="D68:D69"/>
    <mergeCell ref="E68:E69"/>
    <mergeCell ref="F68:F69"/>
    <mergeCell ref="G68:G69"/>
    <mergeCell ref="H68:H69"/>
    <mergeCell ref="N68:N69"/>
    <mergeCell ref="O68:O69"/>
    <mergeCell ref="P68:P69"/>
    <mergeCell ref="Q68:Q69"/>
    <mergeCell ref="R68:R69"/>
    <mergeCell ref="S68:S69"/>
    <mergeCell ref="T68:T69"/>
    <mergeCell ref="M66:M67"/>
    <mergeCell ref="A66:A67"/>
    <mergeCell ref="T58:T63"/>
    <mergeCell ref="M64:M65"/>
    <mergeCell ref="A64:A65"/>
    <mergeCell ref="B64:B65"/>
    <mergeCell ref="C64:C65"/>
    <mergeCell ref="D64:D65"/>
    <mergeCell ref="E64:E65"/>
    <mergeCell ref="F64:F65"/>
    <mergeCell ref="G64:G65"/>
    <mergeCell ref="H64:H65"/>
    <mergeCell ref="N64:N65"/>
    <mergeCell ref="O64:O65"/>
    <mergeCell ref="P64:P65"/>
    <mergeCell ref="Q64:Q65"/>
    <mergeCell ref="R64:R65"/>
    <mergeCell ref="S64:S65"/>
    <mergeCell ref="T64:T65"/>
    <mergeCell ref="M58:M63"/>
    <mergeCell ref="A58:A63"/>
    <mergeCell ref="B58:B63"/>
    <mergeCell ref="C58:C63"/>
    <mergeCell ref="D58:D63"/>
    <mergeCell ref="E58:E63"/>
    <mergeCell ref="F58:F63"/>
    <mergeCell ref="G58:G63"/>
    <mergeCell ref="H58:H63"/>
    <mergeCell ref="Q3:Q6"/>
    <mergeCell ref="A10:A13"/>
    <mergeCell ref="B10:B13"/>
    <mergeCell ref="C10:C13"/>
    <mergeCell ref="D10:D13"/>
    <mergeCell ref="E10:E13"/>
    <mergeCell ref="F10:F13"/>
    <mergeCell ref="G10:G13"/>
    <mergeCell ref="H10:H13"/>
    <mergeCell ref="D3:D6"/>
    <mergeCell ref="E3:E6"/>
    <mergeCell ref="F3:F6"/>
    <mergeCell ref="G3:G6"/>
    <mergeCell ref="H3:H6"/>
    <mergeCell ref="O3:O6"/>
    <mergeCell ref="N10:N13"/>
    <mergeCell ref="R3:R6"/>
    <mergeCell ref="S3:S6"/>
    <mergeCell ref="T3:T6"/>
    <mergeCell ref="N3:N6"/>
    <mergeCell ref="M3:M6"/>
    <mergeCell ref="A8:A9"/>
    <mergeCell ref="B8:B9"/>
    <mergeCell ref="C8:C9"/>
    <mergeCell ref="D8:D9"/>
    <mergeCell ref="E8:E9"/>
    <mergeCell ref="F8:F9"/>
    <mergeCell ref="G8:G9"/>
    <mergeCell ref="H8:H9"/>
    <mergeCell ref="N8:N9"/>
    <mergeCell ref="O8:O9"/>
    <mergeCell ref="P8:P9"/>
    <mergeCell ref="Q8:Q9"/>
    <mergeCell ref="R8:R9"/>
    <mergeCell ref="S8:S9"/>
    <mergeCell ref="T8:T9"/>
    <mergeCell ref="A3:A6"/>
    <mergeCell ref="B3:B6"/>
    <mergeCell ref="C3:C6"/>
    <mergeCell ref="P3:P6"/>
    <mergeCell ref="O10:O13"/>
    <mergeCell ref="P10:P13"/>
    <mergeCell ref="Q10:Q13"/>
    <mergeCell ref="R10:R13"/>
    <mergeCell ref="S10:S13"/>
    <mergeCell ref="T10:T13"/>
    <mergeCell ref="M8:M9"/>
    <mergeCell ref="T14:T17"/>
    <mergeCell ref="M10:M13"/>
    <mergeCell ref="U14:U17"/>
    <mergeCell ref="V14:V17"/>
    <mergeCell ref="M14:M17"/>
    <mergeCell ref="A14:A17"/>
    <mergeCell ref="B14:B17"/>
    <mergeCell ref="C14:C17"/>
    <mergeCell ref="D14:D17"/>
    <mergeCell ref="E14:E17"/>
    <mergeCell ref="F14:F17"/>
    <mergeCell ref="G14:G17"/>
    <mergeCell ref="H14:H17"/>
    <mergeCell ref="W14:W17"/>
    <mergeCell ref="M18:M22"/>
    <mergeCell ref="A18:A22"/>
    <mergeCell ref="B18:B22"/>
    <mergeCell ref="C18:C22"/>
    <mergeCell ref="D18:D22"/>
    <mergeCell ref="E18:E22"/>
    <mergeCell ref="F18:F22"/>
    <mergeCell ref="G18:G22"/>
    <mergeCell ref="H18:H22"/>
    <mergeCell ref="N18:N22"/>
    <mergeCell ref="O18:O22"/>
    <mergeCell ref="P18:P22"/>
    <mergeCell ref="Q18:Q22"/>
    <mergeCell ref="R18:R22"/>
    <mergeCell ref="S18:S22"/>
    <mergeCell ref="T18:T22"/>
    <mergeCell ref="U18:U22"/>
    <mergeCell ref="N14:N17"/>
    <mergeCell ref="O14:O17"/>
    <mergeCell ref="P14:P17"/>
    <mergeCell ref="Q14:Q17"/>
    <mergeCell ref="R14:R17"/>
    <mergeCell ref="S14:S17"/>
    <mergeCell ref="M24:M29"/>
    <mergeCell ref="A24:A29"/>
    <mergeCell ref="B24:B29"/>
    <mergeCell ref="C24:C29"/>
    <mergeCell ref="D24:D29"/>
    <mergeCell ref="E24:E29"/>
    <mergeCell ref="F24:F29"/>
    <mergeCell ref="G24:G29"/>
    <mergeCell ref="H24:H29"/>
    <mergeCell ref="N24:N29"/>
    <mergeCell ref="O24:O29"/>
    <mergeCell ref="P24:P29"/>
    <mergeCell ref="Q24:Q29"/>
    <mergeCell ref="R24:R29"/>
    <mergeCell ref="S24:S29"/>
    <mergeCell ref="T24:T29"/>
    <mergeCell ref="U24:U29"/>
    <mergeCell ref="V24:V29"/>
    <mergeCell ref="AF24:AF29"/>
    <mergeCell ref="AG24:AG29"/>
    <mergeCell ref="AH24:AH29"/>
    <mergeCell ref="AI24:AI29"/>
    <mergeCell ref="AJ24:AJ29"/>
    <mergeCell ref="AK24:AK29"/>
    <mergeCell ref="AL24:AL29"/>
    <mergeCell ref="AM24:AM29"/>
    <mergeCell ref="M30:M31"/>
    <mergeCell ref="O30:O31"/>
    <mergeCell ref="P30:P31"/>
    <mergeCell ref="Q30:Q31"/>
    <mergeCell ref="R30:R31"/>
    <mergeCell ref="S30:S31"/>
    <mergeCell ref="T30:T31"/>
    <mergeCell ref="W24:W29"/>
    <mergeCell ref="X24:X29"/>
    <mergeCell ref="Y24:Y29"/>
    <mergeCell ref="Z24:Z29"/>
    <mergeCell ref="AA24:AA29"/>
    <mergeCell ref="AB24:AB29"/>
    <mergeCell ref="AC24:AC29"/>
    <mergeCell ref="AD24:AD29"/>
    <mergeCell ref="AE24:AE29"/>
    <mergeCell ref="A30:A31"/>
    <mergeCell ref="B30:B31"/>
    <mergeCell ref="C30:C31"/>
    <mergeCell ref="D30:D31"/>
    <mergeCell ref="E30:E31"/>
    <mergeCell ref="F30:F31"/>
    <mergeCell ref="G30:G31"/>
    <mergeCell ref="H30:H31"/>
    <mergeCell ref="N30:N31"/>
    <mergeCell ref="M32:M34"/>
    <mergeCell ref="N32:N34"/>
    <mergeCell ref="O32:O34"/>
    <mergeCell ref="P32:P34"/>
    <mergeCell ref="Q32:Q34"/>
    <mergeCell ref="R32:R34"/>
    <mergeCell ref="A32:A34"/>
    <mergeCell ref="B32:B34"/>
    <mergeCell ref="C32:C34"/>
    <mergeCell ref="D32:D34"/>
    <mergeCell ref="E32:E34"/>
    <mergeCell ref="F32:F34"/>
    <mergeCell ref="G32:G34"/>
    <mergeCell ref="H32:H34"/>
    <mergeCell ref="B38:B41"/>
    <mergeCell ref="C38:C41"/>
    <mergeCell ref="D38:D41"/>
    <mergeCell ref="E38:E41"/>
    <mergeCell ref="F38:F41"/>
    <mergeCell ref="G38:G41"/>
    <mergeCell ref="H38:H41"/>
    <mergeCell ref="N38:N41"/>
    <mergeCell ref="A35:A37"/>
    <mergeCell ref="B35:B37"/>
    <mergeCell ref="C35:C37"/>
    <mergeCell ref="D35:D37"/>
    <mergeCell ref="E35:E37"/>
    <mergeCell ref="F35:F37"/>
    <mergeCell ref="G35:G37"/>
    <mergeCell ref="H35:H37"/>
    <mergeCell ref="A42:A46"/>
    <mergeCell ref="B42:B46"/>
    <mergeCell ref="C42:C46"/>
    <mergeCell ref="D42:D46"/>
    <mergeCell ref="E42:E46"/>
    <mergeCell ref="F42:F46"/>
    <mergeCell ref="M42:M46"/>
    <mergeCell ref="U38:U41"/>
    <mergeCell ref="N35:N37"/>
    <mergeCell ref="O35:O37"/>
    <mergeCell ref="P35:P37"/>
    <mergeCell ref="Q35:Q37"/>
    <mergeCell ref="R35:R37"/>
    <mergeCell ref="S35:S37"/>
    <mergeCell ref="T35:T37"/>
    <mergeCell ref="M38:M41"/>
    <mergeCell ref="O38:O41"/>
    <mergeCell ref="P38:P41"/>
    <mergeCell ref="Q38:Q41"/>
    <mergeCell ref="R38:R41"/>
    <mergeCell ref="S38:S41"/>
    <mergeCell ref="T38:T41"/>
    <mergeCell ref="M35:M37"/>
    <mergeCell ref="A38:A41"/>
    <mergeCell ref="T42:T46"/>
    <mergeCell ref="H48:H49"/>
    <mergeCell ref="G48:G49"/>
    <mergeCell ref="P48:P49"/>
    <mergeCell ref="Q48:Q49"/>
    <mergeCell ref="R48:R49"/>
    <mergeCell ref="S48:S49"/>
    <mergeCell ref="T48:T49"/>
    <mergeCell ref="H42:H46"/>
    <mergeCell ref="G42:G46"/>
    <mergeCell ref="M48:M49"/>
    <mergeCell ref="N48:N49"/>
    <mergeCell ref="O48:O49"/>
    <mergeCell ref="N42:N46"/>
    <mergeCell ref="O42:O46"/>
    <mergeCell ref="P42:P46"/>
    <mergeCell ref="Q42:Q46"/>
    <mergeCell ref="R42:R46"/>
    <mergeCell ref="S42:S46"/>
    <mergeCell ref="A50:A51"/>
    <mergeCell ref="B50:B51"/>
    <mergeCell ref="C50:C51"/>
    <mergeCell ref="D50:D51"/>
    <mergeCell ref="E50:E51"/>
    <mergeCell ref="F50:F51"/>
    <mergeCell ref="G50:G51"/>
    <mergeCell ref="B48:B49"/>
    <mergeCell ref="C48:C49"/>
    <mergeCell ref="D48:D49"/>
    <mergeCell ref="E48:E49"/>
    <mergeCell ref="F48:F49"/>
    <mergeCell ref="A48:A49"/>
    <mergeCell ref="N50:N51"/>
    <mergeCell ref="O50:O51"/>
    <mergeCell ref="P50:P51"/>
    <mergeCell ref="Q50:Q51"/>
    <mergeCell ref="R50:R51"/>
    <mergeCell ref="S50:S51"/>
    <mergeCell ref="T50:T51"/>
    <mergeCell ref="H54:H55"/>
    <mergeCell ref="M54:M55"/>
    <mergeCell ref="P54:P55"/>
    <mergeCell ref="Q54:Q55"/>
    <mergeCell ref="R54:R55"/>
    <mergeCell ref="S54:S55"/>
    <mergeCell ref="T54:T55"/>
    <mergeCell ref="H50:H51"/>
    <mergeCell ref="M50:M51"/>
    <mergeCell ref="H52:H53"/>
    <mergeCell ref="A54:A55"/>
    <mergeCell ref="B54:B55"/>
    <mergeCell ref="C54:C55"/>
    <mergeCell ref="D54:D55"/>
    <mergeCell ref="E54:E55"/>
    <mergeCell ref="F54:F55"/>
    <mergeCell ref="G54:G55"/>
    <mergeCell ref="N54:N55"/>
    <mergeCell ref="O54:O55"/>
    <mergeCell ref="T95:T96"/>
    <mergeCell ref="A95:A96"/>
    <mergeCell ref="B95:B96"/>
    <mergeCell ref="C95:C96"/>
    <mergeCell ref="D95:D96"/>
    <mergeCell ref="E95:E96"/>
    <mergeCell ref="F95:F96"/>
    <mergeCell ref="G95:G96"/>
    <mergeCell ref="H95:H96"/>
    <mergeCell ref="T97:T98"/>
    <mergeCell ref="A97:A98"/>
    <mergeCell ref="B97:B98"/>
    <mergeCell ref="C97:C98"/>
    <mergeCell ref="D97:D98"/>
    <mergeCell ref="E97:E98"/>
    <mergeCell ref="F97:F98"/>
    <mergeCell ref="G97:G98"/>
    <mergeCell ref="H97:H98"/>
    <mergeCell ref="H56:H57"/>
    <mergeCell ref="H74:H75"/>
    <mergeCell ref="M97:M98"/>
    <mergeCell ref="N97:N98"/>
    <mergeCell ref="O97:O98"/>
    <mergeCell ref="P97:P98"/>
    <mergeCell ref="Q97:Q98"/>
    <mergeCell ref="R97:R98"/>
    <mergeCell ref="S97:S98"/>
    <mergeCell ref="M95:M96"/>
    <mergeCell ref="N95:N96"/>
    <mergeCell ref="O95:O96"/>
    <mergeCell ref="P95:P96"/>
    <mergeCell ref="Q95:Q96"/>
    <mergeCell ref="R95:R96"/>
    <mergeCell ref="S95:S96"/>
    <mergeCell ref="N58:N63"/>
    <mergeCell ref="O58:O63"/>
    <mergeCell ref="P58:P63"/>
    <mergeCell ref="Q58:Q63"/>
    <mergeCell ref="R58:R63"/>
    <mergeCell ref="S58:S63"/>
    <mergeCell ref="O66:O67"/>
    <mergeCell ref="P66:P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6"/>
  <sheetViews>
    <sheetView workbookViewId="0">
      <pane ySplit="1" topLeftCell="A2" activePane="bottomLeft" state="frozen"/>
      <selection pane="bottomLeft" activeCell="H12" sqref="H12"/>
    </sheetView>
  </sheetViews>
  <sheetFormatPr defaultRowHeight="14.4" x14ac:dyDescent="0.3"/>
  <cols>
    <col min="1" max="1" width="5.88671875" style="13" customWidth="1"/>
    <col min="2" max="2" width="25.88671875" bestFit="1" customWidth="1"/>
    <col min="3" max="3" width="15" bestFit="1" customWidth="1"/>
    <col min="4" max="4" width="11.109375" bestFit="1" customWidth="1"/>
    <col min="5" max="5" width="11.33203125" bestFit="1" customWidth="1"/>
    <col min="6" max="6" width="9.109375" style="13"/>
    <col min="7" max="7" width="10.5546875" bestFit="1" customWidth="1"/>
    <col min="8" max="8" width="18.44140625" bestFit="1" customWidth="1"/>
    <col min="9" max="9" width="5.44140625" style="16" bestFit="1" customWidth="1"/>
    <col min="10" max="10" width="9.109375" style="13"/>
    <col min="11" max="11" width="8" customWidth="1"/>
    <col min="12" max="12" width="10.5546875" style="13" bestFit="1" customWidth="1"/>
    <col min="13" max="13" width="10.6640625" bestFit="1" customWidth="1"/>
    <col min="14" max="15" width="9.109375" style="13"/>
  </cols>
  <sheetData>
    <row r="1" spans="1:15" s="2" customFormat="1" ht="33" customHeight="1" thickBot="1" x14ac:dyDescent="0.35">
      <c r="A1" s="11" t="s">
        <v>0</v>
      </c>
      <c r="B1" s="10" t="s">
        <v>1</v>
      </c>
      <c r="C1" s="12" t="s">
        <v>2</v>
      </c>
      <c r="D1" s="12" t="s">
        <v>3</v>
      </c>
      <c r="E1" s="10" t="s">
        <v>4</v>
      </c>
      <c r="F1" s="12" t="s">
        <v>6</v>
      </c>
      <c r="G1" s="11" t="s">
        <v>10</v>
      </c>
      <c r="H1" s="12" t="s">
        <v>7</v>
      </c>
      <c r="I1" s="12" t="s">
        <v>16</v>
      </c>
      <c r="J1" s="12" t="s">
        <v>8</v>
      </c>
      <c r="K1" s="12" t="s">
        <v>17</v>
      </c>
      <c r="L1" s="11" t="s">
        <v>9</v>
      </c>
      <c r="M1" s="11" t="s">
        <v>11</v>
      </c>
      <c r="N1" s="12" t="s">
        <v>12</v>
      </c>
      <c r="O1" s="12" t="s">
        <v>13</v>
      </c>
    </row>
    <row r="2" spans="1:15" ht="18.75" customHeight="1" x14ac:dyDescent="0.3">
      <c r="A2" s="7">
        <v>1</v>
      </c>
      <c r="B2" s="28" t="s">
        <v>150</v>
      </c>
      <c r="C2" s="7" t="s">
        <v>42</v>
      </c>
      <c r="D2" s="28" t="s">
        <v>27</v>
      </c>
      <c r="E2" s="28" t="s">
        <v>14</v>
      </c>
      <c r="F2" s="7" t="s">
        <v>15</v>
      </c>
      <c r="G2" s="30">
        <v>45299</v>
      </c>
      <c r="H2" s="9" t="s">
        <v>23</v>
      </c>
      <c r="I2" s="14">
        <v>1</v>
      </c>
      <c r="J2" s="7">
        <v>130</v>
      </c>
      <c r="K2" s="7">
        <v>130</v>
      </c>
      <c r="L2" s="7">
        <v>1</v>
      </c>
      <c r="M2" s="30">
        <v>45299</v>
      </c>
      <c r="N2" s="7">
        <v>0</v>
      </c>
      <c r="O2" s="8">
        <v>130</v>
      </c>
    </row>
    <row r="3" spans="1:15" ht="18.75" customHeight="1" x14ac:dyDescent="0.3">
      <c r="A3" s="7">
        <v>2</v>
      </c>
      <c r="B3" s="28" t="s">
        <v>151</v>
      </c>
      <c r="C3" s="7" t="s">
        <v>42</v>
      </c>
      <c r="D3" s="28" t="s">
        <v>27</v>
      </c>
      <c r="E3" s="28" t="s">
        <v>14</v>
      </c>
      <c r="F3" s="7" t="s">
        <v>15</v>
      </c>
      <c r="G3" s="30">
        <v>45299</v>
      </c>
      <c r="H3" s="9" t="s">
        <v>23</v>
      </c>
      <c r="I3" s="14">
        <v>1</v>
      </c>
      <c r="J3" s="7">
        <v>130</v>
      </c>
      <c r="K3" s="7">
        <v>130</v>
      </c>
      <c r="L3" s="7">
        <v>1</v>
      </c>
      <c r="M3" s="30">
        <v>45299</v>
      </c>
      <c r="N3" s="7">
        <v>0</v>
      </c>
      <c r="O3" s="8">
        <v>130</v>
      </c>
    </row>
    <row r="4" spans="1:15" ht="18.75" customHeight="1" x14ac:dyDescent="0.3">
      <c r="A4" s="7">
        <v>1</v>
      </c>
      <c r="B4" s="28" t="s">
        <v>135</v>
      </c>
      <c r="C4" s="7" t="s">
        <v>49</v>
      </c>
      <c r="D4" s="28" t="s">
        <v>20</v>
      </c>
      <c r="E4" s="28" t="s">
        <v>14</v>
      </c>
      <c r="F4" s="7" t="s">
        <v>15</v>
      </c>
      <c r="G4" s="30">
        <v>45330</v>
      </c>
      <c r="H4" s="28" t="s">
        <v>24</v>
      </c>
      <c r="I4" s="7">
        <v>1</v>
      </c>
      <c r="J4" s="7">
        <v>255</v>
      </c>
      <c r="K4" s="7">
        <v>255</v>
      </c>
      <c r="L4" s="7">
        <v>2</v>
      </c>
      <c r="M4" s="30">
        <v>45330</v>
      </c>
      <c r="N4" s="7">
        <v>0</v>
      </c>
      <c r="O4" s="8">
        <v>255</v>
      </c>
    </row>
    <row r="5" spans="1:15" ht="18.75" customHeight="1" x14ac:dyDescent="0.3">
      <c r="A5" s="7">
        <v>2</v>
      </c>
      <c r="B5" s="9" t="s">
        <v>136</v>
      </c>
      <c r="C5" s="9" t="s">
        <v>52</v>
      </c>
      <c r="D5" s="9" t="s">
        <v>27</v>
      </c>
      <c r="E5" s="28" t="s">
        <v>14</v>
      </c>
      <c r="F5" s="7" t="s">
        <v>15</v>
      </c>
      <c r="G5" s="29">
        <v>45359</v>
      </c>
      <c r="H5" s="9" t="s">
        <v>23</v>
      </c>
      <c r="I5" s="14">
        <v>1</v>
      </c>
      <c r="J5" s="7">
        <v>130</v>
      </c>
      <c r="K5" s="7">
        <v>130</v>
      </c>
      <c r="L5" s="7">
        <v>1</v>
      </c>
      <c r="M5" s="29">
        <v>45359</v>
      </c>
      <c r="N5" s="7">
        <v>0</v>
      </c>
      <c r="O5" s="8">
        <v>130</v>
      </c>
    </row>
    <row r="6" spans="1:15" ht="18.75" customHeight="1" x14ac:dyDescent="0.3">
      <c r="A6" s="7">
        <v>3</v>
      </c>
      <c r="B6" s="9" t="s">
        <v>137</v>
      </c>
      <c r="C6" s="9" t="s">
        <v>52</v>
      </c>
      <c r="D6" s="9" t="s">
        <v>27</v>
      </c>
      <c r="E6" s="28" t="s">
        <v>14</v>
      </c>
      <c r="F6" s="7" t="s">
        <v>15</v>
      </c>
      <c r="G6" s="29">
        <v>45359</v>
      </c>
      <c r="H6" s="28" t="s">
        <v>24</v>
      </c>
      <c r="I6" s="7">
        <v>1</v>
      </c>
      <c r="J6" s="7">
        <v>255</v>
      </c>
      <c r="K6" s="7">
        <v>255</v>
      </c>
      <c r="L6" s="7">
        <v>2</v>
      </c>
      <c r="M6" s="29">
        <v>45359</v>
      </c>
      <c r="N6" s="7">
        <v>0</v>
      </c>
      <c r="O6" s="8">
        <v>255</v>
      </c>
    </row>
    <row r="7" spans="1:15" ht="18.75" customHeight="1" x14ac:dyDescent="0.3">
      <c r="A7" s="7">
        <v>4</v>
      </c>
      <c r="B7" s="9" t="s">
        <v>138</v>
      </c>
      <c r="C7" s="9" t="s">
        <v>52</v>
      </c>
      <c r="D7" s="9" t="s">
        <v>27</v>
      </c>
      <c r="E7" s="28" t="s">
        <v>14</v>
      </c>
      <c r="F7" s="7" t="s">
        <v>15</v>
      </c>
      <c r="G7" s="29">
        <v>45359</v>
      </c>
      <c r="H7" s="9" t="s">
        <v>23</v>
      </c>
      <c r="I7" s="14">
        <v>1</v>
      </c>
      <c r="J7" s="7">
        <v>130</v>
      </c>
      <c r="K7" s="7">
        <v>130</v>
      </c>
      <c r="L7" s="7">
        <v>1</v>
      </c>
      <c r="M7" s="9" t="s">
        <v>140</v>
      </c>
      <c r="N7" s="7" t="s">
        <v>140</v>
      </c>
      <c r="O7" s="8" t="s">
        <v>140</v>
      </c>
    </row>
    <row r="8" spans="1:15" ht="28.8" x14ac:dyDescent="0.3">
      <c r="A8" s="7"/>
      <c r="B8" s="32" t="s">
        <v>153</v>
      </c>
      <c r="C8" s="32" t="s">
        <v>61</v>
      </c>
      <c r="D8" s="9" t="s">
        <v>20</v>
      </c>
      <c r="E8" s="28" t="s">
        <v>14</v>
      </c>
      <c r="F8" s="7" t="s">
        <v>15</v>
      </c>
      <c r="G8" s="30">
        <v>45420</v>
      </c>
      <c r="H8" s="28" t="s">
        <v>29</v>
      </c>
      <c r="I8" s="7">
        <v>1</v>
      </c>
      <c r="J8" s="7">
        <v>3200</v>
      </c>
      <c r="K8" s="7">
        <v>3200</v>
      </c>
      <c r="L8" s="7">
        <v>20</v>
      </c>
      <c r="M8" s="30">
        <v>45420</v>
      </c>
      <c r="N8" s="7">
        <v>0</v>
      </c>
      <c r="O8" s="8">
        <v>3200</v>
      </c>
    </row>
    <row r="9" spans="1:15" ht="28.8" x14ac:dyDescent="0.3">
      <c r="A9" s="7"/>
      <c r="B9" s="34" t="s">
        <v>152</v>
      </c>
      <c r="C9" s="7" t="s">
        <v>64</v>
      </c>
      <c r="D9" s="7" t="s">
        <v>27</v>
      </c>
      <c r="E9" s="28" t="s">
        <v>14</v>
      </c>
      <c r="F9" s="7" t="s">
        <v>15</v>
      </c>
      <c r="G9" s="30">
        <v>45451</v>
      </c>
      <c r="H9" s="28" t="s">
        <v>24</v>
      </c>
      <c r="I9" s="7">
        <v>1</v>
      </c>
      <c r="J9" s="7">
        <v>255</v>
      </c>
      <c r="K9" s="7">
        <v>255</v>
      </c>
      <c r="L9" s="7">
        <v>2</v>
      </c>
      <c r="M9" s="30">
        <v>45451</v>
      </c>
      <c r="N9" s="7">
        <v>0</v>
      </c>
      <c r="O9" s="8">
        <v>255</v>
      </c>
    </row>
    <row r="10" spans="1:15" ht="18.75" customHeight="1" x14ac:dyDescent="0.3">
      <c r="A10" s="7">
        <v>5</v>
      </c>
      <c r="B10" s="9" t="s">
        <v>139</v>
      </c>
      <c r="C10" s="9" t="s">
        <v>68</v>
      </c>
      <c r="D10" s="9" t="s">
        <v>27</v>
      </c>
      <c r="E10" s="9" t="s">
        <v>14</v>
      </c>
      <c r="F10" s="7" t="s">
        <v>15</v>
      </c>
      <c r="G10" s="29">
        <v>45512</v>
      </c>
      <c r="H10" s="9" t="s">
        <v>23</v>
      </c>
      <c r="I10" s="14">
        <v>1</v>
      </c>
      <c r="J10" s="7">
        <v>130</v>
      </c>
      <c r="K10" s="7">
        <v>130</v>
      </c>
      <c r="L10" s="7">
        <v>1</v>
      </c>
      <c r="M10" s="29">
        <v>45512</v>
      </c>
      <c r="N10" s="7">
        <v>0</v>
      </c>
      <c r="O10" s="8">
        <v>130</v>
      </c>
    </row>
    <row r="11" spans="1:15" ht="18.75" customHeight="1" x14ac:dyDescent="0.3">
      <c r="A11" s="7">
        <v>6</v>
      </c>
      <c r="B11" s="9" t="s">
        <v>141</v>
      </c>
      <c r="C11" s="9" t="s">
        <v>68</v>
      </c>
      <c r="D11" s="9" t="s">
        <v>27</v>
      </c>
      <c r="E11" s="9" t="s">
        <v>14</v>
      </c>
      <c r="F11" s="7" t="s">
        <v>15</v>
      </c>
      <c r="G11" s="29">
        <v>45512</v>
      </c>
      <c r="H11" s="9" t="s">
        <v>23</v>
      </c>
      <c r="I11" s="14">
        <v>1</v>
      </c>
      <c r="J11" s="7">
        <v>130</v>
      </c>
      <c r="K11" s="7">
        <v>130</v>
      </c>
      <c r="L11" s="7">
        <v>1</v>
      </c>
      <c r="M11" s="29">
        <v>45512</v>
      </c>
      <c r="N11" s="7">
        <v>0</v>
      </c>
      <c r="O11" s="8">
        <v>130</v>
      </c>
    </row>
    <row r="12" spans="1:15" ht="18.75" customHeight="1" x14ac:dyDescent="0.3">
      <c r="A12" s="7">
        <v>7</v>
      </c>
      <c r="B12" s="9" t="s">
        <v>142</v>
      </c>
      <c r="C12" s="9" t="s">
        <v>68</v>
      </c>
      <c r="D12" s="9" t="s">
        <v>27</v>
      </c>
      <c r="E12" s="9" t="s">
        <v>14</v>
      </c>
      <c r="F12" s="7" t="s">
        <v>15</v>
      </c>
      <c r="G12" s="29">
        <v>45512</v>
      </c>
      <c r="H12" s="9" t="s">
        <v>23</v>
      </c>
      <c r="I12" s="14">
        <v>1</v>
      </c>
      <c r="J12" s="7">
        <v>130</v>
      </c>
      <c r="K12" s="7">
        <v>130</v>
      </c>
      <c r="L12" s="7">
        <v>1</v>
      </c>
      <c r="M12" s="29">
        <v>45512</v>
      </c>
      <c r="N12" s="7">
        <v>0</v>
      </c>
      <c r="O12" s="8">
        <v>130</v>
      </c>
    </row>
    <row r="13" spans="1:15" ht="18.75" customHeight="1" x14ac:dyDescent="0.3">
      <c r="A13" s="7">
        <v>8</v>
      </c>
      <c r="B13" s="9" t="s">
        <v>143</v>
      </c>
      <c r="C13" s="9" t="s">
        <v>68</v>
      </c>
      <c r="D13" s="9" t="s">
        <v>27</v>
      </c>
      <c r="E13" s="9" t="s">
        <v>14</v>
      </c>
      <c r="F13" s="7" t="s">
        <v>15</v>
      </c>
      <c r="G13" s="29">
        <v>45512</v>
      </c>
      <c r="H13" s="28" t="s">
        <v>24</v>
      </c>
      <c r="I13" s="7">
        <v>1</v>
      </c>
      <c r="J13" s="7">
        <v>255</v>
      </c>
      <c r="K13" s="7">
        <v>255</v>
      </c>
      <c r="L13" s="7">
        <v>2</v>
      </c>
      <c r="M13" s="29">
        <v>45512</v>
      </c>
      <c r="N13" s="7">
        <v>255</v>
      </c>
      <c r="O13" s="8">
        <v>0</v>
      </c>
    </row>
    <row r="14" spans="1:15" ht="18.75" customHeight="1" x14ac:dyDescent="0.3">
      <c r="A14" s="7">
        <v>9</v>
      </c>
      <c r="B14" s="9" t="s">
        <v>144</v>
      </c>
      <c r="C14" s="9" t="s">
        <v>68</v>
      </c>
      <c r="D14" s="9" t="s">
        <v>27</v>
      </c>
      <c r="E14" s="9" t="s">
        <v>14</v>
      </c>
      <c r="F14" s="7" t="s">
        <v>15</v>
      </c>
      <c r="G14" s="29">
        <v>45512</v>
      </c>
      <c r="H14" s="9" t="s">
        <v>23</v>
      </c>
      <c r="I14" s="14">
        <v>1</v>
      </c>
      <c r="J14" s="7">
        <v>130</v>
      </c>
      <c r="K14" s="7">
        <v>130</v>
      </c>
      <c r="L14" s="7">
        <v>1</v>
      </c>
      <c r="M14" s="9"/>
      <c r="N14" s="7"/>
      <c r="O14" s="8"/>
    </row>
    <row r="15" spans="1:15" ht="18.75" customHeight="1" x14ac:dyDescent="0.3">
      <c r="A15" s="7">
        <v>10</v>
      </c>
      <c r="B15" s="31" t="s">
        <v>145</v>
      </c>
      <c r="C15" s="9" t="s">
        <v>102</v>
      </c>
      <c r="D15" s="9" t="s">
        <v>103</v>
      </c>
      <c r="E15" s="9" t="s">
        <v>104</v>
      </c>
      <c r="F15" s="7" t="s">
        <v>15</v>
      </c>
      <c r="G15" s="9" t="s">
        <v>82</v>
      </c>
      <c r="H15" s="28" t="s">
        <v>24</v>
      </c>
      <c r="I15" s="7">
        <v>1</v>
      </c>
      <c r="J15" s="7">
        <v>255</v>
      </c>
      <c r="K15" s="7">
        <v>255</v>
      </c>
      <c r="L15" s="7">
        <v>2</v>
      </c>
      <c r="M15" s="9" t="s">
        <v>146</v>
      </c>
      <c r="N15" s="7">
        <v>0</v>
      </c>
      <c r="O15" s="8">
        <v>255</v>
      </c>
    </row>
    <row r="16" spans="1:15" ht="18.75" customHeight="1" x14ac:dyDescent="0.3">
      <c r="A16" s="7">
        <v>11</v>
      </c>
      <c r="B16" s="9" t="s">
        <v>135</v>
      </c>
      <c r="C16" s="9" t="s">
        <v>125</v>
      </c>
      <c r="D16" s="9" t="s">
        <v>19</v>
      </c>
      <c r="E16" s="9" t="s">
        <v>19</v>
      </c>
      <c r="F16" s="7" t="s">
        <v>15</v>
      </c>
      <c r="G16" s="9" t="s">
        <v>127</v>
      </c>
      <c r="H16" s="28" t="s">
        <v>24</v>
      </c>
      <c r="I16" s="7">
        <v>1</v>
      </c>
      <c r="J16" s="7">
        <v>255</v>
      </c>
      <c r="K16" s="7">
        <v>255</v>
      </c>
      <c r="L16" s="7">
        <v>2</v>
      </c>
      <c r="M16" s="9" t="s">
        <v>127</v>
      </c>
      <c r="N16" s="7">
        <v>255</v>
      </c>
      <c r="O16" s="8">
        <v>0</v>
      </c>
    </row>
    <row r="17" spans="1:15" ht="28.8" x14ac:dyDescent="0.3">
      <c r="A17" s="7">
        <v>12</v>
      </c>
      <c r="B17" s="32" t="s">
        <v>147</v>
      </c>
      <c r="C17" s="28" t="s">
        <v>125</v>
      </c>
      <c r="D17" s="28" t="s">
        <v>19</v>
      </c>
      <c r="E17" s="28" t="s">
        <v>19</v>
      </c>
      <c r="F17" s="7" t="s">
        <v>15</v>
      </c>
      <c r="G17" s="28" t="s">
        <v>127</v>
      </c>
      <c r="H17" s="28" t="s">
        <v>24</v>
      </c>
      <c r="I17" s="7">
        <v>1</v>
      </c>
      <c r="J17" s="7">
        <v>255</v>
      </c>
      <c r="K17" s="7">
        <v>255</v>
      </c>
      <c r="L17" s="7">
        <v>2</v>
      </c>
      <c r="M17" s="28" t="s">
        <v>127</v>
      </c>
      <c r="N17" s="7">
        <v>0</v>
      </c>
      <c r="O17" s="8">
        <v>255</v>
      </c>
    </row>
    <row r="18" spans="1:15" ht="28.8" x14ac:dyDescent="0.3">
      <c r="A18" s="13">
        <v>13</v>
      </c>
      <c r="B18" s="33" t="s">
        <v>148</v>
      </c>
      <c r="C18" s="28" t="s">
        <v>125</v>
      </c>
      <c r="D18" s="28" t="s">
        <v>19</v>
      </c>
      <c r="E18" s="28" t="s">
        <v>19</v>
      </c>
      <c r="F18" s="7" t="s">
        <v>15</v>
      </c>
      <c r="G18" s="28" t="s">
        <v>127</v>
      </c>
      <c r="H18" s="28" t="s">
        <v>24</v>
      </c>
      <c r="I18" s="7">
        <v>1</v>
      </c>
      <c r="J18" s="7">
        <v>255</v>
      </c>
      <c r="K18" s="7">
        <v>255</v>
      </c>
      <c r="L18" s="7">
        <v>2</v>
      </c>
      <c r="M18" s="28" t="s">
        <v>127</v>
      </c>
      <c r="N18" s="7">
        <v>0</v>
      </c>
      <c r="O18" s="8">
        <v>255</v>
      </c>
    </row>
    <row r="19" spans="1:15" ht="28.8" x14ac:dyDescent="0.3">
      <c r="A19" s="7">
        <v>14</v>
      </c>
      <c r="B19" s="32" t="s">
        <v>149</v>
      </c>
      <c r="C19" s="28" t="s">
        <v>125</v>
      </c>
      <c r="D19" s="28" t="s">
        <v>19</v>
      </c>
      <c r="E19" s="28" t="s">
        <v>19</v>
      </c>
      <c r="F19" s="7" t="s">
        <v>15</v>
      </c>
      <c r="G19" s="28" t="s">
        <v>127</v>
      </c>
      <c r="H19" s="28" t="s">
        <v>24</v>
      </c>
      <c r="I19" s="7">
        <v>1</v>
      </c>
      <c r="J19" s="7">
        <v>255</v>
      </c>
      <c r="K19" s="7">
        <v>255</v>
      </c>
      <c r="L19" s="7">
        <v>2</v>
      </c>
      <c r="M19" s="28" t="s">
        <v>127</v>
      </c>
      <c r="N19" s="7">
        <v>255</v>
      </c>
      <c r="O19" s="8">
        <v>0</v>
      </c>
    </row>
    <row r="20" spans="1:15" ht="18.75" customHeight="1" x14ac:dyDescent="0.3">
      <c r="A20" s="7">
        <v>15</v>
      </c>
      <c r="B20" s="9" t="s">
        <v>138</v>
      </c>
      <c r="C20" s="9" t="s">
        <v>156</v>
      </c>
      <c r="D20" s="9" t="s">
        <v>20</v>
      </c>
      <c r="E20" s="9" t="s">
        <v>14</v>
      </c>
      <c r="F20" s="7" t="s">
        <v>15</v>
      </c>
      <c r="G20" s="9" t="s">
        <v>154</v>
      </c>
      <c r="H20" s="9" t="s">
        <v>23</v>
      </c>
      <c r="I20" s="14">
        <v>22</v>
      </c>
      <c r="J20" s="7">
        <v>130</v>
      </c>
      <c r="K20" s="7">
        <f>I20*J20</f>
        <v>2860</v>
      </c>
      <c r="L20" s="70">
        <v>36</v>
      </c>
      <c r="M20" s="70" t="s">
        <v>154</v>
      </c>
      <c r="N20" s="70">
        <v>515</v>
      </c>
      <c r="O20" s="70">
        <v>4130</v>
      </c>
    </row>
    <row r="21" spans="1:15" ht="18.75" customHeight="1" x14ac:dyDescent="0.3">
      <c r="A21" s="7"/>
      <c r="B21" s="9"/>
      <c r="C21" s="9"/>
      <c r="D21" s="9"/>
      <c r="E21" s="9"/>
      <c r="F21" s="7"/>
      <c r="G21" s="9"/>
      <c r="H21" s="28" t="s">
        <v>24</v>
      </c>
      <c r="I21" s="14">
        <v>7</v>
      </c>
      <c r="J21" s="7">
        <v>255</v>
      </c>
      <c r="K21" s="7">
        <f t="shared" ref="K21" si="0">I21*J21</f>
        <v>1785</v>
      </c>
      <c r="L21" s="71"/>
      <c r="M21" s="71"/>
      <c r="N21" s="71"/>
      <c r="O21" s="71"/>
    </row>
    <row r="22" spans="1:15" ht="18.75" customHeight="1" x14ac:dyDescent="0.3">
      <c r="A22" s="7"/>
      <c r="B22" s="9"/>
      <c r="C22" s="9"/>
      <c r="D22" s="9"/>
      <c r="E22" s="9"/>
      <c r="F22" s="7"/>
      <c r="G22" s="9"/>
      <c r="H22" s="9"/>
      <c r="I22" s="14"/>
      <c r="J22" s="7"/>
      <c r="K22" s="7"/>
      <c r="L22" s="7"/>
      <c r="M22" s="9"/>
      <c r="N22" s="7"/>
      <c r="O22" s="8"/>
    </row>
    <row r="23" spans="1:15" ht="18.75" customHeight="1" thickBot="1" x14ac:dyDescent="0.35">
      <c r="A23" s="7"/>
      <c r="B23" s="9"/>
      <c r="C23" s="9"/>
      <c r="D23" s="9"/>
      <c r="E23" s="9"/>
      <c r="F23" s="7"/>
      <c r="G23" s="9"/>
      <c r="H23" s="9"/>
      <c r="I23" s="14"/>
      <c r="J23" s="7"/>
      <c r="K23" s="7"/>
      <c r="L23" s="7">
        <f>SUM(L2:L22)</f>
        <v>82</v>
      </c>
      <c r="M23" s="9"/>
      <c r="N23" s="7"/>
      <c r="O23" s="8"/>
    </row>
    <row r="24" spans="1:15" ht="18.75" customHeight="1" thickBot="1" x14ac:dyDescent="0.35">
      <c r="A24" s="7"/>
      <c r="B24" s="12" t="s">
        <v>7</v>
      </c>
      <c r="C24" s="12" t="s">
        <v>16</v>
      </c>
      <c r="D24" s="12" t="s">
        <v>164</v>
      </c>
      <c r="E24" s="12" t="s">
        <v>8</v>
      </c>
      <c r="F24" s="12" t="s">
        <v>166</v>
      </c>
      <c r="G24" s="9"/>
      <c r="H24" s="9"/>
      <c r="I24" s="14"/>
      <c r="J24" s="7"/>
      <c r="K24" s="7"/>
      <c r="L24" s="7"/>
      <c r="M24" s="9"/>
      <c r="N24" s="7"/>
      <c r="O24" s="8"/>
    </row>
    <row r="25" spans="1:15" ht="18.75" customHeight="1" x14ac:dyDescent="0.3">
      <c r="A25" s="7"/>
      <c r="B25" s="9" t="s">
        <v>23</v>
      </c>
      <c r="C25" s="14">
        <v>30</v>
      </c>
      <c r="D25" s="14">
        <f>C25*1</f>
        <v>30</v>
      </c>
      <c r="E25" s="14">
        <v>130</v>
      </c>
      <c r="F25" s="7">
        <f>C25*E25</f>
        <v>3900</v>
      </c>
      <c r="G25" s="9"/>
      <c r="H25" s="9"/>
      <c r="I25" s="14"/>
      <c r="J25" s="7"/>
      <c r="K25" s="7"/>
      <c r="L25" s="7"/>
      <c r="M25" s="9"/>
      <c r="N25" s="7"/>
      <c r="O25" s="8"/>
    </row>
    <row r="26" spans="1:15" ht="18.75" customHeight="1" x14ac:dyDescent="0.3">
      <c r="A26" s="7"/>
      <c r="B26" s="28" t="s">
        <v>24</v>
      </c>
      <c r="C26" s="14">
        <v>16</v>
      </c>
      <c r="D26" s="14">
        <f>C26*2</f>
        <v>32</v>
      </c>
      <c r="E26" s="14">
        <v>255</v>
      </c>
      <c r="F26" s="7">
        <f t="shared" ref="F26:F27" si="1">C26*E26</f>
        <v>4080</v>
      </c>
      <c r="G26" s="9"/>
      <c r="H26" s="9"/>
      <c r="I26" s="14"/>
      <c r="J26" s="7"/>
      <c r="K26" s="7"/>
      <c r="L26" s="7"/>
      <c r="M26" s="9"/>
      <c r="N26" s="7"/>
      <c r="O26" s="8"/>
    </row>
    <row r="27" spans="1:15" ht="18.75" customHeight="1" x14ac:dyDescent="0.3">
      <c r="A27" s="7"/>
      <c r="B27" s="9" t="s">
        <v>29</v>
      </c>
      <c r="C27" s="14">
        <v>1</v>
      </c>
      <c r="D27" s="14">
        <f>C27*20</f>
        <v>20</v>
      </c>
      <c r="E27" s="14">
        <v>3200</v>
      </c>
      <c r="F27" s="7">
        <f t="shared" si="1"/>
        <v>3200</v>
      </c>
      <c r="G27" s="9"/>
      <c r="H27" s="9"/>
      <c r="I27" s="14"/>
      <c r="J27" s="7"/>
      <c r="K27" s="7"/>
      <c r="L27" s="7"/>
      <c r="M27" s="9"/>
      <c r="N27" s="7"/>
      <c r="O27" s="8"/>
    </row>
    <row r="28" spans="1:15" ht="18.75" customHeight="1" x14ac:dyDescent="0.3">
      <c r="A28" s="7"/>
      <c r="B28" s="37" t="s">
        <v>165</v>
      </c>
      <c r="C28" s="37">
        <f>SUM(C25:C27)</f>
        <v>47</v>
      </c>
      <c r="D28" s="37">
        <f>SUM(D25:D27)</f>
        <v>82</v>
      </c>
      <c r="E28" s="37"/>
      <c r="F28" s="37">
        <f>SUM(F25:F27)</f>
        <v>11180</v>
      </c>
      <c r="G28" s="9"/>
      <c r="H28" s="9"/>
      <c r="I28" s="14"/>
      <c r="J28" s="7"/>
      <c r="K28" s="7"/>
      <c r="L28" s="7"/>
      <c r="M28" s="9"/>
      <c r="N28" s="7"/>
      <c r="O28" s="8"/>
    </row>
    <row r="29" spans="1:15" ht="18.75" customHeight="1" x14ac:dyDescent="0.3">
      <c r="A29" s="7"/>
      <c r="B29" s="9"/>
      <c r="C29" s="9"/>
      <c r="D29" s="9"/>
      <c r="E29" s="9"/>
      <c r="F29" s="7"/>
      <c r="G29" s="9"/>
      <c r="H29" s="9"/>
      <c r="I29" s="14"/>
      <c r="J29" s="7"/>
      <c r="K29" s="7"/>
      <c r="L29" s="7"/>
      <c r="M29" s="9"/>
      <c r="N29" s="7"/>
      <c r="O29" s="8"/>
    </row>
    <row r="30" spans="1:15" ht="18.75" customHeight="1" x14ac:dyDescent="0.3">
      <c r="A30" s="7"/>
      <c r="B30" s="9"/>
      <c r="C30" s="9"/>
      <c r="D30" s="9"/>
      <c r="E30" s="9"/>
      <c r="F30" s="7"/>
      <c r="G30" s="9"/>
      <c r="H30" s="9"/>
      <c r="I30" s="14"/>
      <c r="J30" s="7"/>
      <c r="K30" s="7"/>
      <c r="L30" s="7"/>
      <c r="M30" s="9"/>
      <c r="N30" s="7"/>
      <c r="O30" s="8"/>
    </row>
    <row r="31" spans="1:15" ht="18.75" customHeight="1" x14ac:dyDescent="0.3">
      <c r="A31" s="7"/>
      <c r="B31" s="9"/>
      <c r="C31" s="9"/>
      <c r="D31" s="9"/>
      <c r="E31" s="9"/>
      <c r="F31" s="7"/>
      <c r="G31" s="9"/>
      <c r="H31" s="9"/>
      <c r="I31" s="14"/>
      <c r="J31" s="7"/>
      <c r="K31" s="7"/>
      <c r="L31" s="7"/>
      <c r="M31" s="9"/>
      <c r="N31" s="7"/>
      <c r="O31" s="8"/>
    </row>
    <row r="32" spans="1:15" ht="18.75" customHeight="1" x14ac:dyDescent="0.3">
      <c r="A32" s="7"/>
      <c r="B32" s="9"/>
      <c r="C32" s="9"/>
      <c r="D32" s="9"/>
      <c r="E32" s="9"/>
      <c r="F32" s="7"/>
      <c r="G32" s="9"/>
      <c r="H32" s="9"/>
      <c r="I32" s="14"/>
      <c r="J32" s="7"/>
      <c r="K32" s="7"/>
      <c r="L32" s="7"/>
      <c r="M32" s="9"/>
      <c r="N32" s="7"/>
      <c r="O32" s="8"/>
    </row>
    <row r="33" spans="1:15" ht="18.75" customHeight="1" x14ac:dyDescent="0.3">
      <c r="A33" s="7"/>
      <c r="B33" s="9"/>
      <c r="C33" s="9"/>
      <c r="D33" s="9"/>
      <c r="E33" s="9"/>
      <c r="F33" s="7"/>
      <c r="G33" s="9"/>
      <c r="H33" s="9"/>
      <c r="I33" s="14"/>
      <c r="J33" s="7"/>
      <c r="K33" s="7"/>
      <c r="L33" s="7"/>
      <c r="M33" s="9"/>
      <c r="N33" s="7"/>
      <c r="O33" s="8"/>
    </row>
    <row r="34" spans="1:15" ht="18.75" customHeight="1" x14ac:dyDescent="0.3">
      <c r="A34" s="7"/>
      <c r="B34" s="9"/>
      <c r="C34" s="9"/>
      <c r="D34" s="9"/>
      <c r="E34" s="9"/>
      <c r="F34" s="7"/>
      <c r="G34" s="9"/>
      <c r="H34" s="9"/>
      <c r="I34" s="14"/>
      <c r="J34" s="7"/>
      <c r="K34" s="7"/>
      <c r="L34" s="7"/>
      <c r="M34" s="9"/>
      <c r="N34" s="7"/>
      <c r="O34" s="8"/>
    </row>
    <row r="35" spans="1:15" ht="18.75" customHeight="1" x14ac:dyDescent="0.3">
      <c r="A35" s="7"/>
      <c r="B35" s="9"/>
      <c r="C35" s="9"/>
      <c r="D35" s="9"/>
      <c r="E35" s="9"/>
      <c r="F35" s="7"/>
      <c r="G35" s="9"/>
      <c r="H35" s="9"/>
      <c r="I35" s="14"/>
      <c r="J35" s="7"/>
      <c r="K35" s="7"/>
      <c r="L35" s="7"/>
      <c r="M35" s="9"/>
      <c r="N35" s="7"/>
      <c r="O35" s="8"/>
    </row>
    <row r="36" spans="1:15" ht="18.75" customHeight="1" x14ac:dyDescent="0.3">
      <c r="A36" s="7"/>
      <c r="B36" s="9"/>
      <c r="C36" s="9"/>
      <c r="D36" s="9"/>
      <c r="E36" s="9"/>
      <c r="F36" s="7"/>
      <c r="G36" s="9"/>
      <c r="H36" s="9"/>
      <c r="I36" s="14"/>
      <c r="J36" s="7"/>
      <c r="K36" s="7"/>
      <c r="L36" s="7"/>
      <c r="M36" s="9"/>
      <c r="N36" s="7"/>
      <c r="O36" s="8"/>
    </row>
    <row r="37" spans="1:15" ht="18.75" customHeight="1" x14ac:dyDescent="0.3">
      <c r="A37" s="7"/>
      <c r="B37" s="9"/>
      <c r="C37" s="9"/>
      <c r="D37" s="9"/>
      <c r="E37" s="9"/>
      <c r="F37" s="7"/>
      <c r="G37" s="9"/>
      <c r="H37" s="9"/>
      <c r="I37" s="14"/>
      <c r="J37" s="7"/>
      <c r="K37" s="7"/>
      <c r="L37" s="7"/>
      <c r="M37" s="9"/>
      <c r="N37" s="7"/>
      <c r="O37" s="8"/>
    </row>
    <row r="38" spans="1:15" ht="18.75" customHeight="1" x14ac:dyDescent="0.3">
      <c r="A38" s="7"/>
      <c r="B38" s="9"/>
      <c r="C38" s="9"/>
      <c r="D38" s="9"/>
      <c r="E38" s="9"/>
      <c r="F38" s="7"/>
      <c r="G38" s="9"/>
      <c r="H38" s="9"/>
      <c r="I38" s="14"/>
      <c r="J38" s="7"/>
      <c r="K38" s="7"/>
      <c r="L38" s="7"/>
      <c r="M38" s="9"/>
      <c r="N38" s="7"/>
      <c r="O38" s="8"/>
    </row>
    <row r="39" spans="1:15" ht="18.75" customHeight="1" x14ac:dyDescent="0.3">
      <c r="A39" s="7"/>
      <c r="B39" s="9"/>
      <c r="C39" s="9"/>
      <c r="D39" s="9"/>
      <c r="E39" s="9"/>
      <c r="F39" s="7"/>
      <c r="G39" s="9"/>
      <c r="H39" s="9"/>
      <c r="I39" s="14"/>
      <c r="J39" s="7"/>
      <c r="K39" s="7"/>
      <c r="L39" s="7"/>
      <c r="M39" s="9"/>
      <c r="N39" s="7"/>
      <c r="O39" s="8"/>
    </row>
    <row r="40" spans="1:15" ht="18.75" customHeight="1" x14ac:dyDescent="0.3">
      <c r="A40" s="7"/>
      <c r="B40" s="9"/>
      <c r="C40" s="9"/>
      <c r="D40" s="9"/>
      <c r="E40" s="9"/>
      <c r="F40" s="7"/>
      <c r="G40" s="9"/>
      <c r="H40" s="9"/>
      <c r="I40" s="14"/>
      <c r="J40" s="7"/>
      <c r="K40" s="7"/>
      <c r="L40" s="7"/>
      <c r="M40" s="9"/>
      <c r="N40" s="7"/>
      <c r="O40" s="8"/>
    </row>
    <row r="41" spans="1:15" ht="18.75" customHeight="1" x14ac:dyDescent="0.3">
      <c r="A41" s="7"/>
      <c r="B41" s="9"/>
      <c r="C41" s="9"/>
      <c r="D41" s="9"/>
      <c r="E41" s="9"/>
      <c r="F41" s="7"/>
      <c r="G41" s="9"/>
      <c r="H41" s="9"/>
      <c r="I41" s="14"/>
      <c r="J41" s="7"/>
      <c r="K41" s="7"/>
      <c r="L41" s="7"/>
      <c r="M41" s="9"/>
      <c r="N41" s="7"/>
      <c r="O41" s="8"/>
    </row>
    <row r="42" spans="1:15" ht="18.75" customHeight="1" x14ac:dyDescent="0.3">
      <c r="A42" s="7"/>
      <c r="B42" s="9"/>
      <c r="C42" s="9"/>
      <c r="D42" s="9"/>
      <c r="E42" s="9"/>
      <c r="F42" s="7"/>
      <c r="G42" s="9"/>
      <c r="H42" s="9"/>
      <c r="I42" s="14"/>
      <c r="J42" s="7"/>
      <c r="K42" s="7"/>
      <c r="L42" s="7"/>
      <c r="M42" s="9"/>
      <c r="N42" s="7"/>
      <c r="O42" s="8"/>
    </row>
    <row r="43" spans="1:15" ht="18.75" customHeight="1" x14ac:dyDescent="0.3">
      <c r="A43" s="7"/>
      <c r="B43" s="9"/>
      <c r="C43" s="9"/>
      <c r="D43" s="9"/>
      <c r="E43" s="9"/>
      <c r="F43" s="7"/>
      <c r="G43" s="9"/>
      <c r="H43" s="9"/>
      <c r="I43" s="14"/>
      <c r="J43" s="7"/>
      <c r="K43" s="7"/>
      <c r="L43" s="7"/>
      <c r="M43" s="9"/>
      <c r="N43" s="7"/>
      <c r="O43" s="8"/>
    </row>
    <row r="44" spans="1:15" ht="18.75" customHeight="1" x14ac:dyDescent="0.3">
      <c r="A44" s="7"/>
      <c r="B44" s="9"/>
      <c r="C44" s="9"/>
      <c r="D44" s="9"/>
      <c r="E44" s="9"/>
      <c r="F44" s="7"/>
      <c r="G44" s="9"/>
      <c r="H44" s="9"/>
      <c r="I44" s="14"/>
      <c r="J44" s="7"/>
      <c r="K44" s="7"/>
      <c r="L44" s="7"/>
      <c r="M44" s="9"/>
      <c r="N44" s="7"/>
      <c r="O44" s="8"/>
    </row>
    <row r="45" spans="1:15" ht="18.75" customHeight="1" x14ac:dyDescent="0.3">
      <c r="A45" s="7"/>
      <c r="B45" s="9"/>
      <c r="C45" s="9"/>
      <c r="D45" s="9"/>
      <c r="E45" s="9"/>
      <c r="F45" s="7"/>
      <c r="G45" s="9"/>
      <c r="H45" s="9"/>
      <c r="I45" s="14"/>
      <c r="J45" s="7"/>
      <c r="K45" s="7"/>
      <c r="L45" s="7"/>
      <c r="M45" s="9"/>
      <c r="N45" s="7"/>
      <c r="O45" s="8"/>
    </row>
    <row r="46" spans="1:15" ht="18.75" customHeight="1" x14ac:dyDescent="0.3">
      <c r="A46" s="7"/>
      <c r="B46" s="9"/>
      <c r="C46" s="9"/>
      <c r="D46" s="9"/>
      <c r="E46" s="9"/>
      <c r="F46" s="7"/>
      <c r="G46" s="9"/>
      <c r="H46" s="9"/>
      <c r="I46" s="14"/>
      <c r="J46" s="7"/>
      <c r="K46" s="7"/>
      <c r="L46" s="7"/>
      <c r="M46" s="9"/>
      <c r="N46" s="7"/>
      <c r="O46" s="8"/>
    </row>
    <row r="47" spans="1:15" ht="18.75" customHeight="1" x14ac:dyDescent="0.3">
      <c r="A47" s="7"/>
      <c r="B47" s="9"/>
      <c r="C47" s="9"/>
      <c r="D47" s="9"/>
      <c r="E47" s="9"/>
      <c r="F47" s="7"/>
      <c r="G47" s="9"/>
      <c r="H47" s="9"/>
      <c r="I47" s="14"/>
      <c r="J47" s="7"/>
      <c r="K47" s="7"/>
      <c r="L47" s="7"/>
      <c r="M47" s="9"/>
      <c r="N47" s="7"/>
      <c r="O47" s="8"/>
    </row>
    <row r="48" spans="1:15" ht="18.75" customHeight="1" x14ac:dyDescent="0.3">
      <c r="A48" s="7"/>
      <c r="B48" s="9"/>
      <c r="C48" s="9"/>
      <c r="D48" s="9"/>
      <c r="E48" s="9"/>
      <c r="F48" s="7"/>
      <c r="G48" s="9"/>
      <c r="H48" s="9"/>
      <c r="I48" s="14"/>
      <c r="J48" s="7"/>
      <c r="K48" s="7"/>
      <c r="L48" s="7"/>
      <c r="M48" s="9"/>
      <c r="N48" s="7"/>
      <c r="O48" s="8"/>
    </row>
    <row r="49" spans="1:15" ht="18.75" customHeight="1" x14ac:dyDescent="0.3">
      <c r="A49" s="7"/>
      <c r="B49" s="9"/>
      <c r="C49" s="9"/>
      <c r="D49" s="9"/>
      <c r="E49" s="9"/>
      <c r="F49" s="7"/>
      <c r="G49" s="9"/>
      <c r="H49" s="9"/>
      <c r="I49" s="14"/>
      <c r="J49" s="7"/>
      <c r="K49" s="7"/>
      <c r="L49" s="7"/>
      <c r="M49" s="9"/>
      <c r="N49" s="7"/>
      <c r="O49" s="8"/>
    </row>
    <row r="50" spans="1:15" ht="18.75" customHeight="1" x14ac:dyDescent="0.3">
      <c r="A50" s="7"/>
      <c r="B50" s="9"/>
      <c r="C50" s="9"/>
      <c r="D50" s="9"/>
      <c r="E50" s="9"/>
      <c r="F50" s="7"/>
      <c r="G50" s="9"/>
      <c r="H50" s="9"/>
      <c r="I50" s="14"/>
      <c r="J50" s="7"/>
      <c r="K50" s="7"/>
      <c r="L50" s="7"/>
      <c r="M50" s="9"/>
      <c r="N50" s="7"/>
      <c r="O50" s="8"/>
    </row>
    <row r="51" spans="1:15" ht="18.75" customHeight="1" x14ac:dyDescent="0.3">
      <c r="A51" s="7"/>
      <c r="B51" s="9"/>
      <c r="C51" s="9"/>
      <c r="D51" s="9"/>
      <c r="E51" s="9"/>
      <c r="F51" s="7"/>
      <c r="G51" s="9"/>
      <c r="H51" s="9"/>
      <c r="I51" s="14"/>
      <c r="J51" s="7"/>
      <c r="K51" s="7"/>
      <c r="L51" s="7"/>
      <c r="M51" s="9"/>
      <c r="N51" s="7"/>
      <c r="O51" s="8"/>
    </row>
    <row r="52" spans="1:15" ht="18.75" customHeight="1" x14ac:dyDescent="0.3">
      <c r="A52" s="7"/>
      <c r="B52" s="9"/>
      <c r="C52" s="9"/>
      <c r="D52" s="9"/>
      <c r="E52" s="9"/>
      <c r="F52" s="7"/>
      <c r="G52" s="9"/>
      <c r="H52" s="9"/>
      <c r="I52" s="14"/>
      <c r="J52" s="7"/>
      <c r="K52" s="7"/>
      <c r="L52" s="7"/>
      <c r="M52" s="9"/>
      <c r="N52" s="7"/>
      <c r="O52" s="8"/>
    </row>
    <row r="53" spans="1:15" ht="18.75" customHeight="1" x14ac:dyDescent="0.3">
      <c r="A53" s="7"/>
      <c r="B53" s="9"/>
      <c r="C53" s="9"/>
      <c r="D53" s="9"/>
      <c r="E53" s="9"/>
      <c r="F53" s="7"/>
      <c r="G53" s="9"/>
      <c r="H53" s="9"/>
      <c r="I53" s="14"/>
      <c r="J53" s="7"/>
      <c r="K53" s="7"/>
      <c r="L53" s="7"/>
      <c r="M53" s="9"/>
      <c r="N53" s="7"/>
      <c r="O53" s="8"/>
    </row>
    <row r="54" spans="1:15" ht="18.75" customHeight="1" x14ac:dyDescent="0.3">
      <c r="A54" s="7"/>
      <c r="B54" s="9"/>
      <c r="C54" s="9"/>
      <c r="D54" s="9"/>
      <c r="E54" s="9"/>
      <c r="F54" s="7"/>
      <c r="G54" s="9"/>
      <c r="H54" s="9"/>
      <c r="I54" s="14"/>
      <c r="J54" s="7"/>
      <c r="K54" s="7"/>
      <c r="L54" s="7"/>
      <c r="M54" s="9"/>
      <c r="N54" s="7"/>
      <c r="O54" s="8"/>
    </row>
    <row r="55" spans="1:15" ht="18.75" customHeight="1" x14ac:dyDescent="0.3">
      <c r="A55" s="7"/>
      <c r="B55" s="9"/>
      <c r="C55" s="9"/>
      <c r="D55" s="9"/>
      <c r="E55" s="9"/>
      <c r="F55" s="7"/>
      <c r="G55" s="9"/>
      <c r="H55" s="9"/>
      <c r="I55" s="14"/>
      <c r="J55" s="7"/>
      <c r="K55" s="7"/>
      <c r="L55" s="7"/>
      <c r="M55" s="9"/>
      <c r="N55" s="7"/>
      <c r="O55" s="8"/>
    </row>
    <row r="56" spans="1:15" ht="18.75" customHeight="1" x14ac:dyDescent="0.3">
      <c r="A56" s="7"/>
      <c r="B56" s="9"/>
      <c r="C56" s="9"/>
      <c r="D56" s="9"/>
      <c r="E56" s="9"/>
      <c r="F56" s="7"/>
      <c r="G56" s="9"/>
      <c r="H56" s="9"/>
      <c r="I56" s="14"/>
      <c r="J56" s="7"/>
      <c r="K56" s="7"/>
      <c r="L56" s="7"/>
      <c r="M56" s="9"/>
      <c r="N56" s="7"/>
      <c r="O56" s="8"/>
    </row>
    <row r="57" spans="1:15" ht="18.75" customHeight="1" x14ac:dyDescent="0.3">
      <c r="A57" s="7"/>
      <c r="B57" s="9"/>
      <c r="C57" s="9"/>
      <c r="D57" s="9"/>
      <c r="E57" s="9"/>
      <c r="F57" s="7"/>
      <c r="G57" s="9"/>
      <c r="H57" s="9"/>
      <c r="I57" s="14"/>
      <c r="J57" s="7"/>
      <c r="K57" s="7"/>
      <c r="L57" s="7"/>
      <c r="M57" s="9"/>
      <c r="N57" s="7"/>
      <c r="O57" s="8"/>
    </row>
    <row r="58" spans="1:15" ht="18.75" customHeight="1" x14ac:dyDescent="0.3">
      <c r="A58" s="7"/>
      <c r="B58" s="9"/>
      <c r="C58" s="9"/>
      <c r="D58" s="9"/>
      <c r="E58" s="9"/>
      <c r="F58" s="7"/>
      <c r="G58" s="9"/>
      <c r="H58" s="9"/>
      <c r="I58" s="14"/>
      <c r="J58" s="7"/>
      <c r="K58" s="7"/>
      <c r="L58" s="7"/>
      <c r="M58" s="9"/>
      <c r="N58" s="7"/>
      <c r="O58" s="8"/>
    </row>
    <row r="59" spans="1:15" ht="18.75" customHeight="1" x14ac:dyDescent="0.3">
      <c r="A59" s="7"/>
      <c r="B59" s="9"/>
      <c r="C59" s="9"/>
      <c r="D59" s="9"/>
      <c r="E59" s="9"/>
      <c r="F59" s="7"/>
      <c r="G59" s="9"/>
      <c r="H59" s="9"/>
      <c r="I59" s="14"/>
      <c r="J59" s="7"/>
      <c r="K59" s="7"/>
      <c r="L59" s="7"/>
      <c r="M59" s="9"/>
      <c r="N59" s="7"/>
      <c r="O59" s="8"/>
    </row>
    <row r="60" spans="1:15" ht="18.75" customHeight="1" x14ac:dyDescent="0.3">
      <c r="A60" s="7"/>
      <c r="B60" s="9"/>
      <c r="C60" s="9"/>
      <c r="D60" s="9"/>
      <c r="E60" s="9"/>
      <c r="F60" s="7"/>
      <c r="G60" s="9"/>
      <c r="H60" s="9"/>
      <c r="I60" s="14"/>
      <c r="J60" s="7"/>
      <c r="K60" s="7"/>
      <c r="L60" s="7"/>
      <c r="M60" s="9"/>
      <c r="N60" s="7"/>
      <c r="O60" s="8"/>
    </row>
    <row r="61" spans="1:15" ht="18.75" customHeight="1" x14ac:dyDescent="0.3">
      <c r="A61" s="7"/>
      <c r="B61" s="9"/>
      <c r="C61" s="9"/>
      <c r="D61" s="9"/>
      <c r="E61" s="9"/>
      <c r="F61" s="7"/>
      <c r="G61" s="9"/>
      <c r="H61" s="9"/>
      <c r="I61" s="14"/>
      <c r="J61" s="7"/>
      <c r="K61" s="7"/>
      <c r="L61" s="7"/>
      <c r="M61" s="9"/>
      <c r="N61" s="7"/>
      <c r="O61" s="8"/>
    </row>
    <row r="62" spans="1:15" ht="18.75" customHeight="1" x14ac:dyDescent="0.3">
      <c r="A62" s="7"/>
      <c r="B62" s="9"/>
      <c r="C62" s="9"/>
      <c r="D62" s="9"/>
      <c r="E62" s="9"/>
      <c r="F62" s="7"/>
      <c r="G62" s="9"/>
      <c r="H62" s="9"/>
      <c r="I62" s="14"/>
      <c r="J62" s="7"/>
      <c r="K62" s="7"/>
      <c r="L62" s="7"/>
      <c r="M62" s="9"/>
      <c r="N62" s="7"/>
      <c r="O62" s="8"/>
    </row>
    <row r="63" spans="1:15" ht="18.75" customHeight="1" x14ac:dyDescent="0.3">
      <c r="A63" s="7"/>
      <c r="B63" s="9"/>
      <c r="C63" s="9"/>
      <c r="D63" s="9"/>
      <c r="E63" s="9"/>
      <c r="F63" s="7"/>
      <c r="G63" s="9"/>
      <c r="H63" s="9"/>
      <c r="I63" s="14"/>
      <c r="J63" s="7"/>
      <c r="K63" s="7"/>
      <c r="L63" s="7"/>
      <c r="M63" s="9"/>
      <c r="N63" s="7"/>
      <c r="O63" s="8"/>
    </row>
    <row r="64" spans="1:15" ht="18.75" customHeight="1" x14ac:dyDescent="0.3">
      <c r="A64" s="7"/>
      <c r="B64" s="9"/>
      <c r="C64" s="9"/>
      <c r="D64" s="9"/>
      <c r="E64" s="9"/>
      <c r="F64" s="7"/>
      <c r="G64" s="9"/>
      <c r="H64" s="9"/>
      <c r="I64" s="14"/>
      <c r="J64" s="7"/>
      <c r="K64" s="7"/>
      <c r="L64" s="7"/>
      <c r="M64" s="9"/>
      <c r="N64" s="7"/>
      <c r="O64" s="8"/>
    </row>
    <row r="65" spans="1:15" ht="18.75" customHeight="1" x14ac:dyDescent="0.3">
      <c r="A65" s="7"/>
      <c r="B65" s="9"/>
      <c r="C65" s="9"/>
      <c r="D65" s="9"/>
      <c r="E65" s="9"/>
      <c r="F65" s="7"/>
      <c r="G65" s="9"/>
      <c r="H65" s="9"/>
      <c r="I65" s="14"/>
      <c r="J65" s="7"/>
      <c r="K65" s="7"/>
      <c r="L65" s="7"/>
      <c r="M65" s="9"/>
      <c r="N65" s="7"/>
      <c r="O65" s="8"/>
    </row>
    <row r="66" spans="1:15" ht="18.75" customHeight="1" x14ac:dyDescent="0.3">
      <c r="A66" s="7"/>
      <c r="B66" s="9"/>
      <c r="C66" s="9"/>
      <c r="D66" s="9"/>
      <c r="E66" s="9"/>
      <c r="F66" s="7"/>
      <c r="G66" s="9"/>
      <c r="H66" s="9"/>
      <c r="I66" s="14"/>
      <c r="J66" s="7"/>
      <c r="K66" s="7"/>
      <c r="L66" s="7"/>
      <c r="M66" s="9"/>
      <c r="N66" s="7"/>
      <c r="O66" s="8"/>
    </row>
    <row r="67" spans="1:15" ht="18.75" customHeight="1" x14ac:dyDescent="0.3">
      <c r="A67" s="7"/>
      <c r="B67" s="9"/>
      <c r="C67" s="9"/>
      <c r="D67" s="9"/>
      <c r="E67" s="9"/>
      <c r="F67" s="7"/>
      <c r="G67" s="9"/>
      <c r="H67" s="9"/>
      <c r="I67" s="14"/>
      <c r="J67" s="7"/>
      <c r="K67" s="7"/>
      <c r="L67" s="7"/>
      <c r="M67" s="9"/>
      <c r="N67" s="7"/>
      <c r="O67" s="8"/>
    </row>
    <row r="68" spans="1:15" ht="18.75" customHeight="1" x14ac:dyDescent="0.3">
      <c r="A68" s="7"/>
      <c r="B68" s="9"/>
      <c r="C68" s="9"/>
      <c r="D68" s="9"/>
      <c r="E68" s="9"/>
      <c r="F68" s="7"/>
      <c r="G68" s="9"/>
      <c r="H68" s="9"/>
      <c r="I68" s="14"/>
      <c r="J68" s="7"/>
      <c r="K68" s="7"/>
      <c r="L68" s="7"/>
      <c r="M68" s="9"/>
      <c r="N68" s="7"/>
      <c r="O68" s="8"/>
    </row>
    <row r="69" spans="1:15" ht="18.75" customHeight="1" x14ac:dyDescent="0.3">
      <c r="A69" s="7"/>
      <c r="B69" s="9"/>
      <c r="C69" s="9"/>
      <c r="D69" s="9"/>
      <c r="E69" s="9"/>
      <c r="F69" s="7"/>
      <c r="G69" s="9"/>
      <c r="H69" s="9"/>
      <c r="I69" s="14"/>
      <c r="J69" s="7"/>
      <c r="K69" s="7"/>
      <c r="L69" s="7"/>
      <c r="M69" s="9"/>
      <c r="N69" s="7"/>
      <c r="O69" s="8"/>
    </row>
    <row r="70" spans="1:15" ht="18.75" customHeight="1" x14ac:dyDescent="0.3">
      <c r="A70" s="7"/>
      <c r="B70" s="9"/>
      <c r="C70" s="9"/>
      <c r="D70" s="9"/>
      <c r="E70" s="9"/>
      <c r="F70" s="7"/>
      <c r="G70" s="9"/>
      <c r="H70" s="9"/>
      <c r="I70" s="14"/>
      <c r="J70" s="7"/>
      <c r="K70" s="7"/>
      <c r="L70" s="7"/>
      <c r="M70" s="9"/>
      <c r="N70" s="7"/>
      <c r="O70" s="8"/>
    </row>
    <row r="71" spans="1:15" ht="18.75" customHeight="1" x14ac:dyDescent="0.3">
      <c r="A71" s="7"/>
      <c r="B71" s="9"/>
      <c r="C71" s="9"/>
      <c r="D71" s="9"/>
      <c r="E71" s="9"/>
      <c r="F71" s="7"/>
      <c r="G71" s="9"/>
      <c r="H71" s="9"/>
      <c r="I71" s="14"/>
      <c r="J71" s="7"/>
      <c r="K71" s="7"/>
      <c r="L71" s="7"/>
      <c r="M71" s="9"/>
      <c r="N71" s="7"/>
      <c r="O71" s="8"/>
    </row>
    <row r="72" spans="1:15" ht="18.75" customHeight="1" x14ac:dyDescent="0.3">
      <c r="A72" s="7"/>
      <c r="B72" s="9"/>
      <c r="C72" s="9"/>
      <c r="D72" s="9"/>
      <c r="E72" s="9"/>
      <c r="F72" s="7"/>
      <c r="G72" s="9"/>
      <c r="H72" s="9"/>
      <c r="I72" s="14"/>
      <c r="J72" s="7"/>
      <c r="K72" s="7"/>
      <c r="L72" s="7"/>
      <c r="M72" s="9"/>
      <c r="N72" s="7"/>
      <c r="O72" s="8"/>
    </row>
    <row r="73" spans="1:15" ht="18.75" customHeight="1" x14ac:dyDescent="0.3">
      <c r="A73" s="7"/>
      <c r="B73" s="9"/>
      <c r="C73" s="9"/>
      <c r="D73" s="9"/>
      <c r="E73" s="9"/>
      <c r="F73" s="7"/>
      <c r="G73" s="9"/>
      <c r="H73" s="9"/>
      <c r="I73" s="14"/>
      <c r="J73" s="7"/>
      <c r="K73" s="7"/>
      <c r="L73" s="7"/>
      <c r="M73" s="9"/>
      <c r="N73" s="7"/>
      <c r="O73" s="8"/>
    </row>
    <row r="74" spans="1:15" ht="18.75" customHeight="1" x14ac:dyDescent="0.3">
      <c r="A74" s="7"/>
      <c r="B74" s="9"/>
      <c r="C74" s="9"/>
      <c r="D74" s="9"/>
      <c r="E74" s="9"/>
      <c r="F74" s="7"/>
      <c r="G74" s="9"/>
      <c r="H74" s="9"/>
      <c r="I74" s="14"/>
      <c r="J74" s="7"/>
      <c r="K74" s="7"/>
      <c r="L74" s="7"/>
      <c r="M74" s="9"/>
      <c r="N74" s="7"/>
      <c r="O74" s="8"/>
    </row>
    <row r="75" spans="1:15" ht="18.75" customHeight="1" x14ac:dyDescent="0.3">
      <c r="A75" s="7"/>
      <c r="B75" s="9"/>
      <c r="C75" s="9"/>
      <c r="D75" s="9"/>
      <c r="E75" s="9"/>
      <c r="F75" s="7"/>
      <c r="G75" s="9"/>
      <c r="H75" s="9"/>
      <c r="I75" s="14"/>
      <c r="J75" s="7"/>
      <c r="K75" s="7"/>
      <c r="L75" s="7"/>
      <c r="M75" s="9"/>
      <c r="N75" s="7"/>
      <c r="O75" s="8"/>
    </row>
    <row r="76" spans="1:15" ht="18.75" customHeight="1" x14ac:dyDescent="0.3">
      <c r="A76" s="7"/>
      <c r="B76" s="9"/>
      <c r="C76" s="9"/>
      <c r="D76" s="9"/>
      <c r="E76" s="9"/>
      <c r="F76" s="7"/>
      <c r="G76" s="9"/>
      <c r="H76" s="9"/>
      <c r="I76" s="14"/>
      <c r="J76" s="7"/>
      <c r="K76" s="7"/>
      <c r="L76" s="7"/>
      <c r="M76" s="9"/>
      <c r="N76" s="7"/>
      <c r="O76" s="8"/>
    </row>
    <row r="77" spans="1:15" ht="18.75" customHeight="1" x14ac:dyDescent="0.3">
      <c r="A77" s="7"/>
      <c r="B77" s="9"/>
      <c r="C77" s="9"/>
      <c r="D77" s="9"/>
      <c r="E77" s="9"/>
      <c r="F77" s="7"/>
      <c r="G77" s="9"/>
      <c r="H77" s="9"/>
      <c r="I77" s="14"/>
      <c r="J77" s="7"/>
      <c r="K77" s="7"/>
      <c r="L77" s="7"/>
      <c r="M77" s="9"/>
      <c r="N77" s="7"/>
      <c r="O77" s="8"/>
    </row>
    <row r="78" spans="1:15" ht="18.75" customHeight="1" x14ac:dyDescent="0.3">
      <c r="A78" s="7"/>
      <c r="B78" s="9"/>
      <c r="C78" s="9"/>
      <c r="D78" s="9"/>
      <c r="E78" s="9"/>
      <c r="F78" s="7"/>
      <c r="G78" s="9"/>
      <c r="H78" s="9"/>
      <c r="I78" s="14"/>
      <c r="J78" s="7"/>
      <c r="K78" s="7"/>
      <c r="L78" s="7"/>
      <c r="M78" s="9"/>
      <c r="N78" s="7"/>
      <c r="O78" s="8"/>
    </row>
    <row r="79" spans="1:15" ht="18.75" customHeight="1" x14ac:dyDescent="0.3">
      <c r="A79" s="7"/>
      <c r="B79" s="9"/>
      <c r="C79" s="9"/>
      <c r="D79" s="9"/>
      <c r="E79" s="9"/>
      <c r="F79" s="7"/>
      <c r="G79" s="9"/>
      <c r="H79" s="9"/>
      <c r="I79" s="14"/>
      <c r="J79" s="7"/>
      <c r="K79" s="7"/>
      <c r="L79" s="7"/>
      <c r="M79" s="9"/>
      <c r="N79" s="7"/>
      <c r="O79" s="8"/>
    </row>
    <row r="80" spans="1:15" ht="18.75" customHeight="1" x14ac:dyDescent="0.3">
      <c r="A80" s="7"/>
      <c r="B80" s="9"/>
      <c r="C80" s="9"/>
      <c r="D80" s="9"/>
      <c r="E80" s="9"/>
      <c r="F80" s="7"/>
      <c r="G80" s="9"/>
      <c r="H80" s="9"/>
      <c r="I80" s="14"/>
      <c r="J80" s="7"/>
      <c r="K80" s="7"/>
      <c r="L80" s="7"/>
      <c r="M80" s="9"/>
      <c r="N80" s="7"/>
      <c r="O80" s="8"/>
    </row>
    <row r="81" spans="1:15" ht="18.75" customHeight="1" x14ac:dyDescent="0.3">
      <c r="A81" s="7"/>
      <c r="B81" s="9"/>
      <c r="C81" s="9"/>
      <c r="D81" s="9"/>
      <c r="E81" s="9"/>
      <c r="F81" s="7"/>
      <c r="G81" s="9"/>
      <c r="H81" s="9"/>
      <c r="I81" s="14"/>
      <c r="J81" s="7"/>
      <c r="K81" s="7"/>
      <c r="L81" s="7"/>
      <c r="M81" s="9"/>
      <c r="N81" s="7"/>
      <c r="O81" s="8"/>
    </row>
    <row r="82" spans="1:15" ht="18.75" customHeight="1" x14ac:dyDescent="0.3">
      <c r="A82" s="7"/>
      <c r="B82" s="9"/>
      <c r="C82" s="9"/>
      <c r="D82" s="9"/>
      <c r="E82" s="9"/>
      <c r="F82" s="7"/>
      <c r="G82" s="9"/>
      <c r="H82" s="9"/>
      <c r="I82" s="14"/>
      <c r="J82" s="7"/>
      <c r="K82" s="7"/>
      <c r="L82" s="7"/>
      <c r="M82" s="9"/>
      <c r="N82" s="7"/>
      <c r="O82" s="8"/>
    </row>
    <row r="83" spans="1:15" ht="18.75" customHeight="1" x14ac:dyDescent="0.3">
      <c r="A83" s="7"/>
      <c r="B83" s="9"/>
      <c r="C83" s="9"/>
      <c r="D83" s="9"/>
      <c r="E83" s="9"/>
      <c r="F83" s="7"/>
      <c r="G83" s="9"/>
      <c r="H83" s="9"/>
      <c r="I83" s="14"/>
      <c r="J83" s="7"/>
      <c r="K83" s="7"/>
      <c r="L83" s="7"/>
      <c r="M83" s="9"/>
      <c r="N83" s="7"/>
      <c r="O83" s="8"/>
    </row>
    <row r="84" spans="1:15" ht="18.75" customHeight="1" x14ac:dyDescent="0.3">
      <c r="A84" s="7"/>
      <c r="B84" s="9"/>
      <c r="C84" s="9"/>
      <c r="D84" s="9"/>
      <c r="E84" s="9"/>
      <c r="F84" s="7"/>
      <c r="G84" s="9"/>
      <c r="H84" s="9"/>
      <c r="I84" s="14"/>
      <c r="J84" s="7"/>
      <c r="K84" s="7"/>
      <c r="L84" s="7"/>
      <c r="M84" s="9"/>
      <c r="N84" s="7"/>
      <c r="O84" s="8"/>
    </row>
    <row r="85" spans="1:15" ht="18.75" customHeight="1" x14ac:dyDescent="0.3">
      <c r="A85" s="7"/>
      <c r="B85" s="9"/>
      <c r="C85" s="9"/>
      <c r="D85" s="9"/>
      <c r="E85" s="9"/>
      <c r="F85" s="7"/>
      <c r="G85" s="9"/>
      <c r="H85" s="9"/>
      <c r="I85" s="14"/>
      <c r="J85" s="7"/>
      <c r="K85" s="7"/>
      <c r="L85" s="7"/>
      <c r="M85" s="9"/>
      <c r="N85" s="7"/>
      <c r="O85" s="8"/>
    </row>
    <row r="86" spans="1:15" ht="18.75" customHeight="1" x14ac:dyDescent="0.3">
      <c r="A86" s="7"/>
      <c r="B86" s="9"/>
      <c r="C86" s="9"/>
      <c r="D86" s="9"/>
      <c r="E86" s="9"/>
      <c r="F86" s="7"/>
      <c r="G86" s="9"/>
      <c r="H86" s="9"/>
      <c r="I86" s="14"/>
      <c r="J86" s="7"/>
      <c r="K86" s="7"/>
      <c r="L86" s="7"/>
      <c r="M86" s="9"/>
      <c r="N86" s="7"/>
      <c r="O86" s="8"/>
    </row>
    <row r="87" spans="1:15" ht="18.75" customHeight="1" x14ac:dyDescent="0.3">
      <c r="A87" s="7"/>
      <c r="B87" s="9"/>
      <c r="C87" s="9"/>
      <c r="D87" s="9"/>
      <c r="E87" s="9"/>
      <c r="F87" s="7"/>
      <c r="G87" s="9"/>
      <c r="H87" s="9"/>
      <c r="I87" s="14"/>
      <c r="J87" s="7"/>
      <c r="K87" s="7"/>
      <c r="L87" s="7"/>
      <c r="M87" s="9"/>
      <c r="N87" s="7"/>
      <c r="O87" s="8"/>
    </row>
    <row r="88" spans="1:15" ht="18.75" customHeight="1" x14ac:dyDescent="0.3">
      <c r="A88" s="7"/>
      <c r="B88" s="9"/>
      <c r="C88" s="9"/>
      <c r="D88" s="9"/>
      <c r="E88" s="9"/>
      <c r="F88" s="7"/>
      <c r="G88" s="9"/>
      <c r="H88" s="9"/>
      <c r="I88" s="14"/>
      <c r="J88" s="7"/>
      <c r="K88" s="7"/>
      <c r="L88" s="7"/>
      <c r="M88" s="9"/>
      <c r="N88" s="7"/>
      <c r="O88" s="8"/>
    </row>
    <row r="89" spans="1:15" ht="18.75" customHeight="1" x14ac:dyDescent="0.3">
      <c r="A89" s="7"/>
      <c r="B89" s="9"/>
      <c r="C89" s="9"/>
      <c r="D89" s="9"/>
      <c r="E89" s="9"/>
      <c r="F89" s="7"/>
      <c r="G89" s="9"/>
      <c r="H89" s="9"/>
      <c r="I89" s="14"/>
      <c r="J89" s="7"/>
      <c r="K89" s="7"/>
      <c r="L89" s="7"/>
      <c r="M89" s="9"/>
      <c r="N89" s="7"/>
      <c r="O89" s="8"/>
    </row>
    <row r="90" spans="1:15" ht="18.75" customHeight="1" x14ac:dyDescent="0.3">
      <c r="A90" s="7"/>
      <c r="B90" s="9"/>
      <c r="C90" s="9"/>
      <c r="D90" s="9"/>
      <c r="E90" s="9"/>
      <c r="F90" s="7"/>
      <c r="G90" s="9"/>
      <c r="H90" s="9"/>
      <c r="I90" s="14"/>
      <c r="J90" s="7"/>
      <c r="K90" s="7"/>
      <c r="L90" s="7"/>
      <c r="M90" s="9"/>
      <c r="N90" s="7"/>
      <c r="O90" s="8"/>
    </row>
    <row r="91" spans="1:15" ht="18.75" customHeight="1" x14ac:dyDescent="0.3">
      <c r="A91" s="7"/>
      <c r="B91" s="9"/>
      <c r="C91" s="9"/>
      <c r="D91" s="9"/>
      <c r="E91" s="9"/>
      <c r="F91" s="7"/>
      <c r="G91" s="9"/>
      <c r="H91" s="9"/>
      <c r="I91" s="14"/>
      <c r="J91" s="7"/>
      <c r="K91" s="7"/>
      <c r="L91" s="7"/>
      <c r="M91" s="9"/>
      <c r="N91" s="7"/>
      <c r="O91" s="8"/>
    </row>
    <row r="92" spans="1:15" ht="18.75" customHeight="1" x14ac:dyDescent="0.3">
      <c r="A92" s="7"/>
      <c r="B92" s="9"/>
      <c r="C92" s="9"/>
      <c r="D92" s="9"/>
      <c r="E92" s="9"/>
      <c r="F92" s="7"/>
      <c r="G92" s="9"/>
      <c r="H92" s="9"/>
      <c r="I92" s="14"/>
      <c r="J92" s="7"/>
      <c r="K92" s="7"/>
      <c r="L92" s="7"/>
      <c r="M92" s="9"/>
      <c r="N92" s="7"/>
      <c r="O92" s="8"/>
    </row>
    <row r="93" spans="1:15" s="4" customFormat="1" ht="18.75" customHeight="1" x14ac:dyDescent="0.3">
      <c r="A93" s="3"/>
      <c r="B93" s="5"/>
      <c r="C93" s="5"/>
      <c r="D93" s="5"/>
      <c r="E93" s="5"/>
      <c r="F93" s="3"/>
      <c r="G93" s="5"/>
      <c r="H93" s="5"/>
      <c r="I93" s="15"/>
      <c r="J93" s="3"/>
      <c r="K93" s="3"/>
      <c r="L93" s="3"/>
      <c r="M93" s="5"/>
      <c r="N93" s="3"/>
      <c r="O93" s="6"/>
    </row>
    <row r="94" spans="1:15" s="4" customFormat="1" ht="18.75" customHeight="1" x14ac:dyDescent="0.3">
      <c r="A94" s="3"/>
      <c r="B94" s="5"/>
      <c r="C94" s="5"/>
      <c r="D94" s="5"/>
      <c r="E94" s="5"/>
      <c r="F94" s="3"/>
      <c r="G94" s="5"/>
      <c r="H94" s="5"/>
      <c r="I94" s="15"/>
      <c r="J94" s="3"/>
      <c r="K94" s="3"/>
      <c r="L94" s="3"/>
      <c r="M94" s="5"/>
      <c r="N94" s="3"/>
      <c r="O94" s="6"/>
    </row>
    <row r="95" spans="1:15" s="4" customFormat="1" ht="18.75" customHeight="1" x14ac:dyDescent="0.3">
      <c r="A95" s="3"/>
      <c r="B95" s="5"/>
      <c r="C95" s="5"/>
      <c r="D95" s="5"/>
      <c r="E95" s="5"/>
      <c r="F95" s="3"/>
      <c r="G95" s="5"/>
      <c r="H95" s="5"/>
      <c r="I95" s="15"/>
      <c r="J95" s="3"/>
      <c r="K95" s="3"/>
      <c r="L95" s="3"/>
      <c r="M95" s="5"/>
      <c r="N95" s="3"/>
      <c r="O95" s="6"/>
    </row>
    <row r="96" spans="1:15" x14ac:dyDescent="0.3">
      <c r="K96" s="3"/>
    </row>
  </sheetData>
  <autoFilter ref="A1:O21" xr:uid="{00000000-0009-0000-0000-000001000000}"/>
  <mergeCells count="4">
    <mergeCell ref="L20:L21"/>
    <mergeCell ref="M20:M21"/>
    <mergeCell ref="N20:N21"/>
    <mergeCell ref="O20:O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 24-25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2025-09-15T16:48:27Z</dcterms:modified>
</cp:coreProperties>
</file>