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defaultThemeVersion="124226"/>
  <xr:revisionPtr revIDLastSave="0" documentId="13_ncr:1_{A8207559-3492-4904-BE23-DA08C3CE71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PTEMBER 24-25" sheetId="1" r:id="rId1"/>
    <sheet name="CASH" sheetId="2" r:id="rId2"/>
  </sheets>
  <definedNames>
    <definedName name="_xlnm._FilterDatabase" localSheetId="1" hidden="1">CASH!$A$1:$O$21</definedName>
    <definedName name="_xlnm._FilterDatabase" localSheetId="0" hidden="1">'SEPTEMBER 24-25'!$A$1:$R$1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0" i="1" l="1"/>
  <c r="L183" i="1"/>
  <c r="L182" i="1"/>
  <c r="L181" i="1"/>
  <c r="L180" i="1"/>
  <c r="L175" i="1"/>
  <c r="L179" i="1"/>
  <c r="L178" i="1"/>
  <c r="M176" i="1" s="1"/>
  <c r="L177" i="1"/>
  <c r="L176" i="1"/>
  <c r="L174" i="1"/>
  <c r="L173" i="1"/>
  <c r="L172" i="1"/>
  <c r="L171" i="1"/>
  <c r="M171" i="1" s="1"/>
  <c r="L170" i="1"/>
  <c r="L169" i="1"/>
  <c r="M169" i="1" s="1"/>
  <c r="M168" i="1"/>
  <c r="L168" i="1"/>
  <c r="L167" i="1" l="1"/>
  <c r="L166" i="1"/>
  <c r="M166" i="1" s="1"/>
  <c r="L164" i="1"/>
  <c r="M164" i="1" s="1"/>
  <c r="L163" i="1"/>
  <c r="M163" i="1" s="1"/>
  <c r="L165" i="1"/>
  <c r="M165" i="1" s="1"/>
  <c r="L162" i="1"/>
  <c r="M162" i="1" s="1"/>
  <c r="L161" i="1"/>
  <c r="M160" i="1" s="1"/>
  <c r="L160" i="1"/>
  <c r="L159" i="1"/>
  <c r="M159" i="1" s="1"/>
  <c r="L158" i="1"/>
  <c r="L157" i="1"/>
  <c r="M157" i="1" s="1"/>
  <c r="L156" i="1"/>
  <c r="L155" i="1"/>
  <c r="L154" i="1"/>
  <c r="L153" i="1"/>
  <c r="L152" i="1"/>
  <c r="M152" i="1" s="1"/>
  <c r="L151" i="1"/>
  <c r="M151" i="1" s="1"/>
  <c r="L150" i="1"/>
  <c r="M150" i="1" s="1"/>
  <c r="L149" i="1"/>
  <c r="L148" i="1"/>
  <c r="L147" i="1"/>
  <c r="L146" i="1"/>
  <c r="M146" i="1" s="1"/>
  <c r="L145" i="1"/>
  <c r="L144" i="1"/>
  <c r="L143" i="1"/>
  <c r="M142" i="1" s="1"/>
  <c r="L142" i="1"/>
  <c r="L141" i="1"/>
  <c r="L140" i="1"/>
  <c r="L139" i="1"/>
  <c r="L138" i="1"/>
  <c r="L137" i="1"/>
  <c r="L136" i="1"/>
  <c r="L135" i="1"/>
  <c r="L134" i="1"/>
  <c r="L133" i="1"/>
  <c r="M133" i="1" s="1"/>
  <c r="M129" i="1"/>
  <c r="L132" i="1"/>
  <c r="L131" i="1"/>
  <c r="L130" i="1"/>
  <c r="L129" i="1"/>
  <c r="L128" i="1"/>
  <c r="L127" i="1"/>
  <c r="L126" i="1"/>
  <c r="L125" i="1"/>
  <c r="L124" i="1"/>
  <c r="M124" i="1" s="1"/>
  <c r="L123" i="1"/>
  <c r="M121" i="1" s="1"/>
  <c r="L122" i="1"/>
  <c r="L121" i="1"/>
  <c r="L120" i="1"/>
  <c r="L119" i="1"/>
  <c r="L118" i="1"/>
  <c r="L117" i="1"/>
  <c r="L116" i="1"/>
  <c r="L115" i="1"/>
  <c r="L114" i="1"/>
  <c r="L113" i="1"/>
  <c r="M113" i="1" s="1"/>
  <c r="L112" i="1"/>
  <c r="L111" i="1"/>
  <c r="L110" i="1"/>
  <c r="L109" i="1"/>
  <c r="L108" i="1"/>
  <c r="L107" i="1"/>
  <c r="M107" i="1" s="1"/>
  <c r="M114" i="1" l="1"/>
  <c r="M137" i="1"/>
  <c r="M109" i="1"/>
  <c r="M119" i="1"/>
  <c r="L106" i="1"/>
  <c r="L105" i="1"/>
  <c r="L104" i="1"/>
  <c r="L103" i="1"/>
  <c r="L102" i="1"/>
  <c r="L101" i="1"/>
  <c r="L100" i="1"/>
  <c r="L99" i="1"/>
  <c r="M99" i="1" s="1"/>
  <c r="L98" i="1"/>
  <c r="L97" i="1"/>
  <c r="L96" i="1"/>
  <c r="M96" i="1" s="1"/>
  <c r="L95" i="1"/>
  <c r="M95" i="1" s="1"/>
  <c r="L94" i="1"/>
  <c r="M94" i="1" s="1"/>
  <c r="L93" i="1"/>
  <c r="M93" i="1" s="1"/>
  <c r="L91" i="1"/>
  <c r="L90" i="1"/>
  <c r="M90" i="1" s="1"/>
  <c r="M103" i="1" l="1"/>
  <c r="M101" i="1"/>
  <c r="L92" i="1"/>
  <c r="M92" i="1" s="1"/>
  <c r="L89" i="1"/>
  <c r="M89" i="1" s="1"/>
  <c r="L88" i="1"/>
  <c r="L87" i="1"/>
  <c r="M87" i="1" s="1"/>
  <c r="L86" i="1"/>
  <c r="M86" i="1" s="1"/>
  <c r="L85" i="1"/>
  <c r="L84" i="1"/>
  <c r="L83" i="1"/>
  <c r="L82" i="1"/>
  <c r="L81" i="1"/>
  <c r="L80" i="1"/>
  <c r="L79" i="1"/>
  <c r="M79" i="1" s="1"/>
  <c r="L78" i="1"/>
  <c r="L77" i="1"/>
  <c r="L76" i="1"/>
  <c r="L75" i="1"/>
  <c r="M80" i="1" l="1"/>
  <c r="M75" i="1"/>
  <c r="L74" i="1"/>
  <c r="L73" i="1"/>
  <c r="L72" i="1"/>
  <c r="L71" i="1"/>
  <c r="L70" i="1"/>
  <c r="L69" i="1"/>
  <c r="L68" i="1"/>
  <c r="L67" i="1"/>
  <c r="L66" i="1"/>
  <c r="M66" i="1" s="1"/>
  <c r="L65" i="1"/>
  <c r="L64" i="1"/>
  <c r="L63" i="1"/>
  <c r="L62" i="1"/>
  <c r="M62" i="1" l="1"/>
  <c r="M67" i="1"/>
  <c r="M71" i="1"/>
  <c r="L61" i="1"/>
  <c r="M61" i="1" s="1"/>
  <c r="L60" i="1" l="1"/>
  <c r="L59" i="1"/>
  <c r="L58" i="1"/>
  <c r="L57" i="1"/>
  <c r="L56" i="1"/>
  <c r="L55" i="1"/>
  <c r="L54" i="1"/>
  <c r="L53" i="1"/>
  <c r="M53" i="1" s="1"/>
  <c r="L52" i="1"/>
  <c r="L51" i="1"/>
  <c r="L50" i="1"/>
  <c r="L49" i="1"/>
  <c r="L48" i="1"/>
  <c r="M48" i="1" s="1"/>
  <c r="L47" i="1"/>
  <c r="L46" i="1"/>
  <c r="M46" i="1" s="1"/>
  <c r="L45" i="1"/>
  <c r="L44" i="1"/>
  <c r="L43" i="1"/>
  <c r="L42" i="1"/>
  <c r="L41" i="1"/>
  <c r="M44" i="1" l="1"/>
  <c r="M49" i="1"/>
  <c r="M56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M22" i="1" s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4" i="1"/>
  <c r="L5" i="1"/>
  <c r="L6" i="1"/>
  <c r="L7" i="1"/>
  <c r="L3" i="1"/>
  <c r="L2" i="1"/>
  <c r="M2" i="1" s="1"/>
  <c r="M19" i="1" l="1"/>
  <c r="M8" i="1"/>
  <c r="M12" i="1"/>
  <c r="M16" i="1"/>
  <c r="M31" i="1"/>
  <c r="M29" i="1"/>
  <c r="M34" i="1"/>
  <c r="M3" i="1"/>
  <c r="F28" i="2"/>
  <c r="F26" i="2"/>
  <c r="F27" i="2"/>
  <c r="F25" i="2"/>
  <c r="D28" i="2"/>
  <c r="C28" i="2"/>
  <c r="D27" i="2"/>
  <c r="D26" i="2"/>
  <c r="D25" i="2"/>
  <c r="L23" i="2" l="1"/>
  <c r="K21" i="2" l="1"/>
  <c r="K20" i="2"/>
</calcChain>
</file>

<file path=xl/sharedStrings.xml><?xml version="1.0" encoding="utf-8"?>
<sst xmlns="http://schemas.openxmlformats.org/spreadsheetml/2006/main" count="813" uniqueCount="263">
  <si>
    <t>SR
 NO.</t>
  </si>
  <si>
    <t>NAME</t>
  </si>
  <si>
    <t>VILLAGE</t>
  </si>
  <si>
    <t>TALUKA</t>
  </si>
  <si>
    <t>DISTRICT</t>
  </si>
  <si>
    <t>INV NO</t>
  </si>
  <si>
    <t>REF.</t>
  </si>
  <si>
    <t>PACKING</t>
  </si>
  <si>
    <t>RATE</t>
  </si>
  <si>
    <t>TOTAL
 LTR</t>
  </si>
  <si>
    <t>DISPATCH
 DATE</t>
  </si>
  <si>
    <t>PAYMENT
DATE</t>
  </si>
  <si>
    <t>G-PAY</t>
  </si>
  <si>
    <t>CASH</t>
  </si>
  <si>
    <t>ANAND</t>
  </si>
  <si>
    <t>DEMO</t>
  </si>
  <si>
    <t>QTN</t>
  </si>
  <si>
    <t>AMT</t>
  </si>
  <si>
    <t>CHQ</t>
  </si>
  <si>
    <t>VADODARA</t>
  </si>
  <si>
    <t>ANKALAV</t>
  </si>
  <si>
    <t>BY</t>
  </si>
  <si>
    <t>RRN</t>
  </si>
  <si>
    <t>1 LTR PLASTIC JAR</t>
  </si>
  <si>
    <t>2 LTR PLASTIC JAR</t>
  </si>
  <si>
    <t>5 LTR STEEL BARNI</t>
  </si>
  <si>
    <t>5 LTR PLASTIC JAR</t>
  </si>
  <si>
    <t>PETLAD</t>
  </si>
  <si>
    <t>PHONE</t>
  </si>
  <si>
    <t>20 LTR STEEL BARNI</t>
  </si>
  <si>
    <t>10 LTR STEEL BARNI</t>
  </si>
  <si>
    <t>BORSAD</t>
  </si>
  <si>
    <t>KAMLESHBHAI PATEL</t>
  </si>
  <si>
    <t>SHEKHADI</t>
  </si>
  <si>
    <t>BILPAD</t>
  </si>
  <si>
    <t>SINHOL</t>
  </si>
  <si>
    <t>NANI SANKHYAD</t>
  </si>
  <si>
    <t>SINGLAV</t>
  </si>
  <si>
    <t>MORAD</t>
  </si>
  <si>
    <t>KHAMBHAT</t>
  </si>
  <si>
    <t>15/08/2024</t>
  </si>
  <si>
    <t>ARJUNBHAI</t>
  </si>
  <si>
    <t>DALI</t>
  </si>
  <si>
    <t xml:space="preserve">GANPATBHAI </t>
  </si>
  <si>
    <t>SALUN</t>
  </si>
  <si>
    <t>THASRA</t>
  </si>
  <si>
    <t>KHEDA</t>
  </si>
  <si>
    <t>MOTI SHERKHI</t>
  </si>
  <si>
    <t>17/08/2024</t>
  </si>
  <si>
    <t>SURESHBHAI PARMAR</t>
  </si>
  <si>
    <t>SHILPABEN VIJYBHAI JADAV</t>
  </si>
  <si>
    <t>MAHESH BHARVAD</t>
  </si>
  <si>
    <t>RAMESHBHAI - MANTRY</t>
  </si>
  <si>
    <t>JYANTIBHAI RAVJIBHAI</t>
  </si>
  <si>
    <t>_</t>
  </si>
  <si>
    <t>JAYANTIBHAI FATABHAI</t>
  </si>
  <si>
    <t>ASHOKBHAI NANABHAI</t>
  </si>
  <si>
    <t>ASHOKBHAI BABUBHAI</t>
  </si>
  <si>
    <t>ANILBHAI</t>
  </si>
  <si>
    <t>ARVINDBHAI PARMAR</t>
  </si>
  <si>
    <t>15/0/2024</t>
  </si>
  <si>
    <t>PARMAR INDRASINH KESHARISINH</t>
  </si>
  <si>
    <t>RAVSINH GANPATSINH PARMAR</t>
  </si>
  <si>
    <t>PARMAR UPENDRASINH PUNAMSINH</t>
  </si>
  <si>
    <t>UNKNOW</t>
  </si>
  <si>
    <t>NATUBHAI RAMSING JADAV</t>
  </si>
  <si>
    <t>MANGALBHAI MOTIBHAI GOHEL</t>
  </si>
  <si>
    <t>NANSINH ABHESINH PADHIYAR</t>
  </si>
  <si>
    <t>22/08/2024</t>
  </si>
  <si>
    <t>GAMBHIRA</t>
  </si>
  <si>
    <t>LITRE</t>
  </si>
  <si>
    <t xml:space="preserve">TOTAL </t>
  </si>
  <si>
    <t>TOTAL</t>
  </si>
  <si>
    <t>Dr. ASHWINBHAI RAMESHBHAI PATEL</t>
  </si>
  <si>
    <t>RALEJ</t>
  </si>
  <si>
    <t>0227/24-25</t>
  </si>
  <si>
    <t>RAVINDRABHAI PATEL</t>
  </si>
  <si>
    <t>NANA KALODARA</t>
  </si>
  <si>
    <t>0228/24-25</t>
  </si>
  <si>
    <t>0229/24-25</t>
  </si>
  <si>
    <t>LAHERBHAI</t>
  </si>
  <si>
    <t>NANI SHERKHI</t>
  </si>
  <si>
    <t>0230/24-25</t>
  </si>
  <si>
    <t>0231/24-25</t>
  </si>
  <si>
    <t>PARESHBHAI PADHIYAR</t>
  </si>
  <si>
    <t>BAMANGAM</t>
  </si>
  <si>
    <t>ANKLAV</t>
  </si>
  <si>
    <t>0232/24-25</t>
  </si>
  <si>
    <t>RAMESHBHAI PARMAR</t>
  </si>
  <si>
    <t>BHIMPURA</t>
  </si>
  <si>
    <t>0233/24-25</t>
  </si>
  <si>
    <t>0234/24-25</t>
  </si>
  <si>
    <t>20 LTR  STEEL BARNI</t>
  </si>
  <si>
    <t>JAYPALSINH SINDHA</t>
  </si>
  <si>
    <t>SHERKHI</t>
  </si>
  <si>
    <t>0235/24-25</t>
  </si>
  <si>
    <t>DMEO</t>
  </si>
  <si>
    <t>RAIPURA</t>
  </si>
  <si>
    <t>0236/24-25</t>
  </si>
  <si>
    <t>PRAVINBHAI THAKOR</t>
  </si>
  <si>
    <t>MAHAPURA</t>
  </si>
  <si>
    <t>0237/24-25</t>
  </si>
  <si>
    <t>0238/24-25</t>
  </si>
  <si>
    <t>0239/24-25</t>
  </si>
  <si>
    <t xml:space="preserve">SURAJBEN AMBALALBHAI </t>
  </si>
  <si>
    <t>0240/24-25</t>
  </si>
  <si>
    <t>MANJUBEN VIJAYBHAI</t>
  </si>
  <si>
    <t>0241/24-25</t>
  </si>
  <si>
    <t>PRANESHBHAI PUNAMBHAI</t>
  </si>
  <si>
    <t>0242/24-25</t>
  </si>
  <si>
    <t>VIJAYBHAI BHAILALBHAI
JADAV</t>
  </si>
  <si>
    <t>0243/24-25</t>
  </si>
  <si>
    <t>0244/24-25</t>
  </si>
  <si>
    <t>PAVANBHAI ZALA</t>
  </si>
  <si>
    <t>HARKHAPURA</t>
  </si>
  <si>
    <t>0245/24-25</t>
  </si>
  <si>
    <t>DHIRUBHAI MANUBHAI ZAL</t>
  </si>
  <si>
    <t>0246/24-25</t>
  </si>
  <si>
    <t>VALAMBHAI BHARVAD</t>
  </si>
  <si>
    <t>KARJAN</t>
  </si>
  <si>
    <t>0247/24-25</t>
  </si>
  <si>
    <t>DR. KEVALBHAI</t>
  </si>
  <si>
    <t>AMBAV</t>
  </si>
  <si>
    <t>0248/24-25</t>
  </si>
  <si>
    <t>CHANDRAKANT YADAV</t>
  </si>
  <si>
    <t>PRATAPPURA</t>
  </si>
  <si>
    <t>0249/24-25</t>
  </si>
  <si>
    <t>20 LTR PLASTIC CAN</t>
  </si>
  <si>
    <t>KIRANBHAI RATHOD</t>
  </si>
  <si>
    <t>AMBALI</t>
  </si>
  <si>
    <t>0250/24-25</t>
  </si>
  <si>
    <t>DR.DINESHBHAI PADHIYAR</t>
  </si>
  <si>
    <t>0251/24-25</t>
  </si>
  <si>
    <t>DR. THAKORBHAI SOLANKI</t>
  </si>
  <si>
    <t>NANI SANKHAD</t>
  </si>
  <si>
    <t>0252/24-25</t>
  </si>
  <si>
    <t>SHANKARBHAI THAKOR</t>
  </si>
  <si>
    <t>JOGAN</t>
  </si>
  <si>
    <t>0253/24-25</t>
  </si>
  <si>
    <t>PINTUBHAI THAKOR</t>
  </si>
  <si>
    <t>0254/24-25</t>
  </si>
  <si>
    <t xml:space="preserve">LAHERBHAI </t>
  </si>
  <si>
    <t>0255/24-25</t>
  </si>
  <si>
    <t>10 LTR PLASTIC JAR</t>
  </si>
  <si>
    <t>0256/24-25</t>
  </si>
  <si>
    <t>0257/24-25</t>
  </si>
  <si>
    <t>HARENDRASINH CHHATRASINH RATHOD</t>
  </si>
  <si>
    <t>BODIKUVA</t>
  </si>
  <si>
    <t>0258/24-25</t>
  </si>
  <si>
    <t>SAMIRBHAI PATEL</t>
  </si>
  <si>
    <t>SARSA</t>
  </si>
  <si>
    <t>0259/24-25</t>
  </si>
  <si>
    <t>RAJENDRASINH GOHIL</t>
  </si>
  <si>
    <t>AMRUTPURA</t>
  </si>
  <si>
    <t>0260/24-25</t>
  </si>
  <si>
    <t>DASRATHSINH</t>
  </si>
  <si>
    <t>0261/24-25</t>
  </si>
  <si>
    <t>MUKESHBHAI</t>
  </si>
  <si>
    <t>MOGAR</t>
  </si>
  <si>
    <t>0262/24-25</t>
  </si>
  <si>
    <t>VIJAYBHAI</t>
  </si>
  <si>
    <t>BORIYA</t>
  </si>
  <si>
    <t>0263/24-25</t>
  </si>
  <si>
    <t>0264/24-25</t>
  </si>
  <si>
    <t>RAYSANGBHAI UDESINH PADHIYAR</t>
  </si>
  <si>
    <t>UMETA</t>
  </si>
  <si>
    <t>0265/24-25</t>
  </si>
  <si>
    <t>RAJVANTSINH SINDHA</t>
  </si>
  <si>
    <t>AMODAR</t>
  </si>
  <si>
    <t>VAGHODIA</t>
  </si>
  <si>
    <t>0265-A/24-25</t>
  </si>
  <si>
    <t>1 LTR PET BOTTLE</t>
  </si>
  <si>
    <t>JAIMINBHAI SOLANKI</t>
  </si>
  <si>
    <t>NIMETA</t>
  </si>
  <si>
    <t>0266/24-25</t>
  </si>
  <si>
    <t xml:space="preserve">NARENDRASINH </t>
  </si>
  <si>
    <t>ALARSHA</t>
  </si>
  <si>
    <t>0267/24-25</t>
  </si>
  <si>
    <t>0266-A/24-25</t>
  </si>
  <si>
    <t>VACHLA KARMASHIYA</t>
  </si>
  <si>
    <t>0268/24-25</t>
  </si>
  <si>
    <t>SANJAYBHAI TRIKAMBHAI PARMAR</t>
  </si>
  <si>
    <t>PIRODNAGAR</t>
  </si>
  <si>
    <t>0269/24-25</t>
  </si>
  <si>
    <t>RAMTUSINH PARMAR</t>
  </si>
  <si>
    <t>BALANAPURA</t>
  </si>
  <si>
    <t>SAVLI</t>
  </si>
  <si>
    <t>0270/24-25</t>
  </si>
  <si>
    <t>RAMESHBHAI SOLANKI</t>
  </si>
  <si>
    <t>NAVGAM</t>
  </si>
  <si>
    <t>0271/24-25</t>
  </si>
  <si>
    <t>JAYESHBHAI PATEL</t>
  </si>
  <si>
    <t>GANA</t>
  </si>
  <si>
    <t>0272/24-25</t>
  </si>
  <si>
    <t>NAVAGAM</t>
  </si>
  <si>
    <t>VADGHODIA</t>
  </si>
  <si>
    <t>0273/24-25</t>
  </si>
  <si>
    <t>DASRATHBHAI</t>
  </si>
  <si>
    <t>0274/24-25</t>
  </si>
  <si>
    <t>0275/24-25</t>
  </si>
  <si>
    <t xml:space="preserve">PARSOTTAMBHAI </t>
  </si>
  <si>
    <t>RABHIPURA</t>
  </si>
  <si>
    <t>0276/24-25</t>
  </si>
  <si>
    <t>0277/24-25</t>
  </si>
  <si>
    <t>UDESINH</t>
  </si>
  <si>
    <t>SHANKARPURA</t>
  </si>
  <si>
    <t>0278/24-25</t>
  </si>
  <si>
    <t>0279/24-25</t>
  </si>
  <si>
    <t>Dr. NATUBHAI</t>
  </si>
  <si>
    <t>VAKHATPURA</t>
  </si>
  <si>
    <t>0280/24-25</t>
  </si>
  <si>
    <t>0281/24-25</t>
  </si>
  <si>
    <t>UMESHBHAI RABARI</t>
  </si>
  <si>
    <t>SOMATALAV</t>
  </si>
  <si>
    <t>0282/24-25</t>
  </si>
  <si>
    <t>KANUBHAI PARMAR</t>
  </si>
  <si>
    <t>MUVADA</t>
  </si>
  <si>
    <t>0283/24-25</t>
  </si>
  <si>
    <t>0284/24-25</t>
  </si>
  <si>
    <t>VANRAJBHAI PARMAR</t>
  </si>
  <si>
    <t>PANCHDEVLA</t>
  </si>
  <si>
    <t>0285/24-25</t>
  </si>
  <si>
    <t>0286/24-25</t>
  </si>
  <si>
    <t>FATABHAI PADHIYAR</t>
  </si>
  <si>
    <t>CHAMARA</t>
  </si>
  <si>
    <t>0287/24-25</t>
  </si>
  <si>
    <t xml:space="preserve">ARVINDBHAI </t>
  </si>
  <si>
    <t>KHADODHI</t>
  </si>
  <si>
    <t>0288/24-25</t>
  </si>
  <si>
    <t>RAMESHBHAI</t>
  </si>
  <si>
    <t>HARIPURA</t>
  </si>
  <si>
    <t>0289/24-25</t>
  </si>
  <si>
    <t>RAJESHBHAI SOLANKI</t>
  </si>
  <si>
    <t>KATHANA</t>
  </si>
  <si>
    <t>0290/24-25</t>
  </si>
  <si>
    <t>0291/24-25</t>
  </si>
  <si>
    <t>0292/24-25</t>
  </si>
  <si>
    <t>Dr. PANKAJBHAI</t>
  </si>
  <si>
    <t>SIMRDA</t>
  </si>
  <si>
    <t>0293/24-25</t>
  </si>
  <si>
    <t>CHANDDRAKANT YADAV</t>
  </si>
  <si>
    <t>0294/24-25</t>
  </si>
  <si>
    <t>20 LITRE PLASTIC CAN</t>
  </si>
  <si>
    <t>Dr. DINESHBHAI PADHIYAR</t>
  </si>
  <si>
    <t>0295/24-25</t>
  </si>
  <si>
    <t>Dr.PIYUSHBHAI</t>
  </si>
  <si>
    <t>JOSHIKUVA</t>
  </si>
  <si>
    <t>0296/24-25</t>
  </si>
  <si>
    <t>SABBIRBHAI RATHOD</t>
  </si>
  <si>
    <t>NAPAD VANTO</t>
  </si>
  <si>
    <t>0297/24-25</t>
  </si>
  <si>
    <t>TUNDAV</t>
  </si>
  <si>
    <t>0298/24-25</t>
  </si>
  <si>
    <t>RAHIM RANA</t>
  </si>
  <si>
    <t>BHALAVAT SHAHID</t>
  </si>
  <si>
    <t>LASUNDRA</t>
  </si>
  <si>
    <t>0299/24-25</t>
  </si>
  <si>
    <t>0300/24-25</t>
  </si>
  <si>
    <t>VINUBHAI CHHTR</t>
  </si>
  <si>
    <t>PAYMENT DATE</t>
  </si>
  <si>
    <t>TOTAL LTR</t>
  </si>
  <si>
    <t>FINAL AMT</t>
  </si>
  <si>
    <t>DISPATC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</si>
</sst>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4009]mm/dd/yyyy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 applyAlignment="1">
      <alignment vertical="center"/>
    </xf>
    <xf numFmtId="14" fontId="0" fillId="0" borderId="1" xfId="0" applyNumberFormat="1" applyBorder="1"/>
    <xf numFmtId="14" fontId="0" fillId="0" borderId="1" xfId="0" applyNumberFormat="1" applyBorder="1" applyAlignment="1">
      <alignment vertical="center"/>
    </xf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3" borderId="0" xfId="0" applyNumberFormat="1" applyFill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/>
    <xf numFmtId="14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14" fontId="0" fillId="0" borderId="0" xfId="0" applyNumberFormat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/>
    <xf numFmtId="164" fontId="0" fillId="3" borderId="1" xfId="0" applyNumberFormat="1" applyFill="1" applyBorder="1"/>
    <xf numFmtId="164" fontId="0" fillId="3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0" fillId="2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0" fillId="3" borderId="6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5"/>
  <sheetViews>
    <sheetView tabSelected="1" workbookViewId="0">
      <pane ySplit="1" topLeftCell="A158" activePane="bottomLeft" state="frozen"/>
      <selection pane="bottomLeft" activeCell="F176" sqref="F176:F179"/>
    </sheetView>
  </sheetViews>
  <sheetFormatPr defaultRowHeight="14.4" x14ac:dyDescent="0.3"/>
  <cols>
    <col min="1" max="1" width="5.109375" style="13" customWidth="1"/>
    <col min="2" max="2" width="24.109375" customWidth="1"/>
    <col min="3" max="3" width="16.6640625" bestFit="1" customWidth="1"/>
    <col min="4" max="4" width="13.109375" customWidth="1"/>
    <col min="5" max="5" width="13.6640625" bestFit="1" customWidth="1"/>
    <col min="6" max="6" width="12.33203125" style="16" bestFit="1" customWidth="1"/>
    <col min="7" max="7" width="9.33203125" bestFit="1" customWidth="1"/>
    <col min="8" max="8" width="19" bestFit="1" customWidth="1"/>
    <col min="9" max="9" width="19.21875" bestFit="1" customWidth="1"/>
    <col min="10" max="10" width="9.5546875" style="13" bestFit="1" customWidth="1"/>
    <col min="11" max="11" width="10.21875" style="13" bestFit="1" customWidth="1"/>
    <col min="12" max="12" width="9.77734375" style="13" bestFit="1" customWidth="1"/>
    <col min="13" max="13" width="15.5546875" style="13" bestFit="1" customWidth="1"/>
    <col min="14" max="14" width="15.21875" style="13" bestFit="1" customWidth="1"/>
    <col min="15" max="15" width="20.33203125" bestFit="1" customWidth="1"/>
    <col min="16" max="16" width="11.21875" style="13" bestFit="1" customWidth="1"/>
    <col min="17" max="17" width="10.44140625" style="13" bestFit="1" customWidth="1"/>
    <col min="18" max="18" width="9.6640625" style="13" bestFit="1" customWidth="1"/>
    <col min="19" max="19" width="4.88671875" bestFit="1" customWidth="1"/>
    <col min="20" max="20" width="30.109375" bestFit="1" customWidth="1"/>
  </cols>
  <sheetData>
    <row r="1" spans="1:21" s="2" customFormat="1" ht="33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262</v>
      </c>
      <c r="I1" s="2" t="s">
        <v>7</v>
      </c>
      <c r="J1" s="2" t="s">
        <v>16</v>
      </c>
      <c r="K1" s="2" t="s">
        <v>8</v>
      </c>
      <c r="L1" s="2" t="s">
        <v>17</v>
      </c>
      <c r="M1" s="2" t="s">
        <v>261</v>
      </c>
      <c r="N1" s="2" t="s">
        <v>260</v>
      </c>
      <c r="O1" s="2" t="s">
        <v>259</v>
      </c>
      <c r="P1" s="2" t="s">
        <v>12</v>
      </c>
      <c r="Q1" s="2" t="s">
        <v>13</v>
      </c>
      <c r="R1" s="2" t="s">
        <v>18</v>
      </c>
      <c r="S1" s="2" t="s">
        <v>22</v>
      </c>
      <c r="T1" s="2" t="s">
        <v>21</v>
      </c>
    </row>
    <row r="2" spans="1:21" s="26" customFormat="1" ht="28.8" x14ac:dyDescent="0.3">
      <c r="A2" s="7">
        <v>1</v>
      </c>
      <c r="B2" s="24" t="s">
        <v>73</v>
      </c>
      <c r="C2" s="18" t="s">
        <v>74</v>
      </c>
      <c r="D2" s="18" t="s">
        <v>39</v>
      </c>
      <c r="E2" s="18" t="s">
        <v>14</v>
      </c>
      <c r="F2" s="7" t="s">
        <v>75</v>
      </c>
      <c r="G2" s="18" t="s">
        <v>28</v>
      </c>
      <c r="H2" s="37">
        <v>45300</v>
      </c>
      <c r="I2" s="18" t="s">
        <v>23</v>
      </c>
      <c r="J2" s="7">
        <v>24</v>
      </c>
      <c r="K2" s="7">
        <v>95</v>
      </c>
      <c r="L2" s="7">
        <f>J2*K2</f>
        <v>2280</v>
      </c>
      <c r="M2" s="7">
        <f>L2</f>
        <v>2280</v>
      </c>
      <c r="N2" s="7">
        <v>24</v>
      </c>
      <c r="O2" s="37">
        <v>45300</v>
      </c>
      <c r="P2" s="7">
        <v>0</v>
      </c>
      <c r="Q2" s="7">
        <v>2280</v>
      </c>
      <c r="R2" s="7"/>
      <c r="S2" s="18"/>
      <c r="T2" s="18"/>
    </row>
    <row r="3" spans="1:21" x14ac:dyDescent="0.3">
      <c r="A3" s="60">
        <v>2</v>
      </c>
      <c r="B3" s="60" t="s">
        <v>76</v>
      </c>
      <c r="C3" s="60" t="s">
        <v>77</v>
      </c>
      <c r="D3" s="60" t="s">
        <v>39</v>
      </c>
      <c r="E3" s="60" t="s">
        <v>14</v>
      </c>
      <c r="F3" s="60" t="s">
        <v>78</v>
      </c>
      <c r="G3" s="60" t="s">
        <v>15</v>
      </c>
      <c r="H3" s="68">
        <v>45300</v>
      </c>
      <c r="I3" s="9" t="s">
        <v>23</v>
      </c>
      <c r="J3" s="7">
        <v>12</v>
      </c>
      <c r="K3" s="7">
        <v>95</v>
      </c>
      <c r="L3" s="7">
        <f>J3*K3</f>
        <v>1140</v>
      </c>
      <c r="M3" s="60">
        <f>L3+L4+L5+L6+L7</f>
        <v>8240</v>
      </c>
      <c r="N3" s="60">
        <v>76</v>
      </c>
      <c r="O3" s="61">
        <v>45565</v>
      </c>
      <c r="P3" s="60">
        <v>8240</v>
      </c>
      <c r="Q3" s="60">
        <v>0</v>
      </c>
      <c r="R3" s="60"/>
      <c r="S3" s="60"/>
      <c r="T3" s="60"/>
    </row>
    <row r="4" spans="1:21" x14ac:dyDescent="0.3">
      <c r="A4" s="60"/>
      <c r="B4" s="60"/>
      <c r="C4" s="60"/>
      <c r="D4" s="60"/>
      <c r="E4" s="60"/>
      <c r="F4" s="60"/>
      <c r="G4" s="60"/>
      <c r="H4" s="68"/>
      <c r="I4" s="9" t="s">
        <v>24</v>
      </c>
      <c r="J4" s="7">
        <v>12</v>
      </c>
      <c r="K4" s="7">
        <v>185</v>
      </c>
      <c r="L4" s="7">
        <f t="shared" ref="L4:L7" si="0">J4*K4</f>
        <v>2220</v>
      </c>
      <c r="M4" s="60"/>
      <c r="N4" s="60"/>
      <c r="O4" s="60"/>
      <c r="P4" s="60"/>
      <c r="Q4" s="60"/>
      <c r="R4" s="60"/>
      <c r="S4" s="60"/>
      <c r="T4" s="60"/>
    </row>
    <row r="5" spans="1:21" x14ac:dyDescent="0.3">
      <c r="A5" s="60"/>
      <c r="B5" s="60"/>
      <c r="C5" s="60"/>
      <c r="D5" s="60"/>
      <c r="E5" s="60"/>
      <c r="F5" s="60"/>
      <c r="G5" s="60"/>
      <c r="H5" s="68"/>
      <c r="I5" s="9" t="s">
        <v>25</v>
      </c>
      <c r="J5" s="7">
        <v>2</v>
      </c>
      <c r="K5" s="7">
        <v>680</v>
      </c>
      <c r="L5" s="7">
        <f t="shared" si="0"/>
        <v>1360</v>
      </c>
      <c r="M5" s="60"/>
      <c r="N5" s="60"/>
      <c r="O5" s="60"/>
      <c r="P5" s="60"/>
      <c r="Q5" s="60"/>
      <c r="R5" s="60"/>
      <c r="S5" s="60"/>
      <c r="T5" s="60"/>
    </row>
    <row r="6" spans="1:21" x14ac:dyDescent="0.3">
      <c r="A6" s="60"/>
      <c r="B6" s="60"/>
      <c r="C6" s="60"/>
      <c r="D6" s="60"/>
      <c r="E6" s="60"/>
      <c r="F6" s="60"/>
      <c r="G6" s="60"/>
      <c r="H6" s="68"/>
      <c r="I6" s="9" t="s">
        <v>26</v>
      </c>
      <c r="J6" s="7">
        <v>2</v>
      </c>
      <c r="K6" s="7">
        <v>460</v>
      </c>
      <c r="L6" s="7">
        <f t="shared" si="0"/>
        <v>920</v>
      </c>
      <c r="M6" s="60"/>
      <c r="N6" s="60"/>
      <c r="O6" s="60"/>
      <c r="P6" s="60"/>
      <c r="Q6" s="60"/>
      <c r="R6" s="60"/>
      <c r="S6" s="60"/>
      <c r="T6" s="60"/>
    </row>
    <row r="7" spans="1:21" x14ac:dyDescent="0.3">
      <c r="A7" s="60"/>
      <c r="B7" s="60"/>
      <c r="C7" s="60"/>
      <c r="D7" s="60"/>
      <c r="E7" s="60"/>
      <c r="F7" s="60"/>
      <c r="G7" s="60"/>
      <c r="H7" s="68"/>
      <c r="I7" s="9" t="s">
        <v>30</v>
      </c>
      <c r="J7" s="7">
        <v>2</v>
      </c>
      <c r="K7" s="7">
        <v>1300</v>
      </c>
      <c r="L7" s="7">
        <f t="shared" si="0"/>
        <v>2600</v>
      </c>
      <c r="M7" s="60"/>
      <c r="N7" s="60"/>
      <c r="O7" s="60"/>
      <c r="P7" s="60"/>
      <c r="Q7" s="60"/>
      <c r="R7" s="60"/>
      <c r="S7" s="60"/>
      <c r="T7" s="60"/>
    </row>
    <row r="8" spans="1:21" s="17" customFormat="1" x14ac:dyDescent="0.3">
      <c r="A8" s="69">
        <v>3</v>
      </c>
      <c r="B8" s="69" t="s">
        <v>76</v>
      </c>
      <c r="C8" s="69" t="s">
        <v>77</v>
      </c>
      <c r="D8" s="69" t="s">
        <v>39</v>
      </c>
      <c r="E8" s="69" t="s">
        <v>14</v>
      </c>
      <c r="F8" s="69" t="s">
        <v>79</v>
      </c>
      <c r="G8" s="69" t="s">
        <v>15</v>
      </c>
      <c r="H8" s="71">
        <v>45300</v>
      </c>
      <c r="I8" s="28" t="s">
        <v>23</v>
      </c>
      <c r="J8" s="29">
        <v>10</v>
      </c>
      <c r="K8" s="29">
        <v>95</v>
      </c>
      <c r="L8" s="29">
        <f>J8*K8</f>
        <v>950</v>
      </c>
      <c r="M8" s="69">
        <f>L8+L9+L10+L11</f>
        <v>6000</v>
      </c>
      <c r="N8" s="69">
        <v>60</v>
      </c>
      <c r="O8" s="69"/>
      <c r="P8" s="69"/>
      <c r="Q8" s="69"/>
      <c r="R8" s="69"/>
      <c r="S8" s="69"/>
      <c r="T8" s="69"/>
    </row>
    <row r="9" spans="1:21" s="17" customFormat="1" x14ac:dyDescent="0.3">
      <c r="A9" s="69"/>
      <c r="B9" s="69"/>
      <c r="C9" s="69"/>
      <c r="D9" s="69"/>
      <c r="E9" s="69"/>
      <c r="F9" s="69"/>
      <c r="G9" s="69"/>
      <c r="H9" s="71"/>
      <c r="I9" s="28" t="s">
        <v>24</v>
      </c>
      <c r="J9" s="29">
        <v>10</v>
      </c>
      <c r="K9" s="29">
        <v>185</v>
      </c>
      <c r="L9" s="29">
        <f t="shared" ref="L9:L11" si="1">J9*K9</f>
        <v>1850</v>
      </c>
      <c r="M9" s="69"/>
      <c r="N9" s="69"/>
      <c r="O9" s="69"/>
      <c r="P9" s="69"/>
      <c r="Q9" s="69"/>
      <c r="R9" s="69"/>
      <c r="S9" s="69"/>
      <c r="T9" s="69"/>
    </row>
    <row r="10" spans="1:21" s="17" customFormat="1" x14ac:dyDescent="0.3">
      <c r="A10" s="69"/>
      <c r="B10" s="69"/>
      <c r="C10" s="69"/>
      <c r="D10" s="69"/>
      <c r="E10" s="69"/>
      <c r="F10" s="69"/>
      <c r="G10" s="69"/>
      <c r="H10" s="71"/>
      <c r="I10" s="28" t="s">
        <v>25</v>
      </c>
      <c r="J10" s="29">
        <v>2</v>
      </c>
      <c r="K10" s="29">
        <v>680</v>
      </c>
      <c r="L10" s="29">
        <f t="shared" si="1"/>
        <v>1360</v>
      </c>
      <c r="M10" s="69"/>
      <c r="N10" s="69"/>
      <c r="O10" s="69"/>
      <c r="P10" s="69"/>
      <c r="Q10" s="69"/>
      <c r="R10" s="69"/>
      <c r="S10" s="69"/>
      <c r="T10" s="69"/>
    </row>
    <row r="11" spans="1:21" s="17" customFormat="1" x14ac:dyDescent="0.3">
      <c r="A11" s="69"/>
      <c r="B11" s="69"/>
      <c r="C11" s="69"/>
      <c r="D11" s="69"/>
      <c r="E11" s="69"/>
      <c r="F11" s="69"/>
      <c r="G11" s="69"/>
      <c r="H11" s="71"/>
      <c r="I11" s="28" t="s">
        <v>26</v>
      </c>
      <c r="J11" s="29">
        <v>4</v>
      </c>
      <c r="K11" s="29">
        <v>460</v>
      </c>
      <c r="L11" s="29">
        <f t="shared" si="1"/>
        <v>1840</v>
      </c>
      <c r="M11" s="69"/>
      <c r="N11" s="69"/>
      <c r="O11" s="69"/>
      <c r="P11" s="69"/>
      <c r="Q11" s="69"/>
      <c r="R11" s="69"/>
      <c r="S11" s="69"/>
      <c r="T11" s="69"/>
    </row>
    <row r="12" spans="1:21" s="17" customFormat="1" x14ac:dyDescent="0.3">
      <c r="A12" s="69">
        <v>4</v>
      </c>
      <c r="B12" s="69" t="s">
        <v>80</v>
      </c>
      <c r="C12" s="69" t="s">
        <v>81</v>
      </c>
      <c r="D12" s="69" t="s">
        <v>19</v>
      </c>
      <c r="E12" s="69" t="s">
        <v>19</v>
      </c>
      <c r="F12" s="69" t="s">
        <v>82</v>
      </c>
      <c r="G12" s="69" t="s">
        <v>15</v>
      </c>
      <c r="H12" s="71">
        <v>45331</v>
      </c>
      <c r="I12" s="28" t="s">
        <v>23</v>
      </c>
      <c r="J12" s="29">
        <v>18</v>
      </c>
      <c r="K12" s="29">
        <v>95</v>
      </c>
      <c r="L12" s="29">
        <f>J12*K12</f>
        <v>1710</v>
      </c>
      <c r="M12" s="69">
        <f>L12+L13+L14+L15</f>
        <v>7395</v>
      </c>
      <c r="N12" s="69">
        <v>57</v>
      </c>
      <c r="O12" s="69"/>
      <c r="P12" s="69"/>
      <c r="Q12" s="69"/>
      <c r="R12" s="69"/>
      <c r="S12" s="69"/>
      <c r="T12" s="69"/>
    </row>
    <row r="13" spans="1:21" s="17" customFormat="1" x14ac:dyDescent="0.3">
      <c r="A13" s="69"/>
      <c r="B13" s="69"/>
      <c r="C13" s="69"/>
      <c r="D13" s="69"/>
      <c r="E13" s="69"/>
      <c r="F13" s="69"/>
      <c r="G13" s="69"/>
      <c r="H13" s="71"/>
      <c r="I13" s="28" t="s">
        <v>24</v>
      </c>
      <c r="J13" s="29">
        <v>9</v>
      </c>
      <c r="K13" s="29">
        <v>185</v>
      </c>
      <c r="L13" s="29">
        <f t="shared" ref="L13:L15" si="2">J13*K13</f>
        <v>1665</v>
      </c>
      <c r="M13" s="69"/>
      <c r="N13" s="69"/>
      <c r="O13" s="69"/>
      <c r="P13" s="69"/>
      <c r="Q13" s="69"/>
      <c r="R13" s="69"/>
      <c r="S13" s="69"/>
      <c r="T13" s="69"/>
    </row>
    <row r="14" spans="1:21" s="17" customFormat="1" x14ac:dyDescent="0.3">
      <c r="A14" s="69"/>
      <c r="B14" s="69"/>
      <c r="C14" s="69"/>
      <c r="D14" s="69"/>
      <c r="E14" s="69"/>
      <c r="F14" s="69"/>
      <c r="G14" s="69"/>
      <c r="H14" s="71"/>
      <c r="I14" s="28" t="s">
        <v>25</v>
      </c>
      <c r="J14" s="29">
        <v>4</v>
      </c>
      <c r="K14" s="29">
        <v>680</v>
      </c>
      <c r="L14" s="29">
        <f t="shared" si="2"/>
        <v>2720</v>
      </c>
      <c r="M14" s="69"/>
      <c r="N14" s="69"/>
      <c r="O14" s="69"/>
      <c r="P14" s="69"/>
      <c r="Q14" s="69"/>
      <c r="R14" s="69"/>
      <c r="S14" s="69"/>
      <c r="T14" s="69"/>
    </row>
    <row r="15" spans="1:21" s="17" customFormat="1" x14ac:dyDescent="0.3">
      <c r="A15" s="69"/>
      <c r="B15" s="69"/>
      <c r="C15" s="69"/>
      <c r="D15" s="69"/>
      <c r="E15" s="69"/>
      <c r="F15" s="69"/>
      <c r="G15" s="69"/>
      <c r="H15" s="71"/>
      <c r="I15" s="28" t="s">
        <v>30</v>
      </c>
      <c r="J15" s="29">
        <v>1</v>
      </c>
      <c r="K15" s="29">
        <v>1300</v>
      </c>
      <c r="L15" s="29">
        <f t="shared" si="2"/>
        <v>1300</v>
      </c>
      <c r="M15" s="69"/>
      <c r="N15" s="69"/>
      <c r="O15" s="69"/>
      <c r="P15" s="69"/>
      <c r="Q15" s="69"/>
      <c r="R15" s="69"/>
      <c r="S15" s="69"/>
      <c r="T15" s="69"/>
    </row>
    <row r="16" spans="1:21" s="17" customFormat="1" x14ac:dyDescent="0.3">
      <c r="A16" s="69">
        <v>5</v>
      </c>
      <c r="B16" s="69" t="s">
        <v>80</v>
      </c>
      <c r="C16" s="69" t="s">
        <v>81</v>
      </c>
      <c r="D16" s="69" t="s">
        <v>19</v>
      </c>
      <c r="E16" s="69" t="s">
        <v>19</v>
      </c>
      <c r="F16" s="69" t="s">
        <v>83</v>
      </c>
      <c r="G16" s="69" t="s">
        <v>15</v>
      </c>
      <c r="H16" s="71">
        <v>45331</v>
      </c>
      <c r="I16" s="28" t="s">
        <v>23</v>
      </c>
      <c r="J16" s="29">
        <v>5</v>
      </c>
      <c r="K16" s="29">
        <v>95</v>
      </c>
      <c r="L16" s="29">
        <f>J16*K16</f>
        <v>475</v>
      </c>
      <c r="M16" s="69">
        <f>L16+L17+L18</f>
        <v>2780</v>
      </c>
      <c r="N16" s="69">
        <v>30</v>
      </c>
      <c r="O16" s="69"/>
      <c r="P16" s="69"/>
      <c r="Q16" s="69"/>
      <c r="R16" s="69"/>
      <c r="S16" s="69"/>
      <c r="T16" s="69"/>
      <c r="U16" s="72"/>
    </row>
    <row r="17" spans="1:22" s="17" customFormat="1" x14ac:dyDescent="0.3">
      <c r="A17" s="69"/>
      <c r="B17" s="69"/>
      <c r="C17" s="69"/>
      <c r="D17" s="69"/>
      <c r="E17" s="69"/>
      <c r="F17" s="69"/>
      <c r="G17" s="69"/>
      <c r="H17" s="71"/>
      <c r="I17" s="28" t="s">
        <v>24</v>
      </c>
      <c r="J17" s="29">
        <v>5</v>
      </c>
      <c r="K17" s="29">
        <v>185</v>
      </c>
      <c r="L17" s="29">
        <f t="shared" ref="L17:L18" si="3">J17*K17</f>
        <v>925</v>
      </c>
      <c r="M17" s="69"/>
      <c r="N17" s="69"/>
      <c r="O17" s="69"/>
      <c r="P17" s="69"/>
      <c r="Q17" s="69"/>
      <c r="R17" s="69"/>
      <c r="S17" s="69"/>
      <c r="T17" s="69"/>
      <c r="U17" s="72"/>
    </row>
    <row r="18" spans="1:22" s="17" customFormat="1" x14ac:dyDescent="0.3">
      <c r="A18" s="69"/>
      <c r="B18" s="69"/>
      <c r="C18" s="69"/>
      <c r="D18" s="69"/>
      <c r="E18" s="69"/>
      <c r="F18" s="69"/>
      <c r="G18" s="69"/>
      <c r="H18" s="71"/>
      <c r="I18" s="28" t="s">
        <v>26</v>
      </c>
      <c r="J18" s="29">
        <v>3</v>
      </c>
      <c r="K18" s="29">
        <v>460</v>
      </c>
      <c r="L18" s="29">
        <f t="shared" si="3"/>
        <v>1380</v>
      </c>
      <c r="M18" s="69"/>
      <c r="N18" s="69"/>
      <c r="O18" s="69"/>
      <c r="P18" s="69"/>
      <c r="Q18" s="69"/>
      <c r="R18" s="69"/>
      <c r="S18" s="69"/>
      <c r="T18" s="69"/>
      <c r="U18" s="72"/>
    </row>
    <row r="19" spans="1:22" x14ac:dyDescent="0.3">
      <c r="A19" s="60">
        <v>6</v>
      </c>
      <c r="B19" s="60" t="s">
        <v>84</v>
      </c>
      <c r="C19" s="60" t="s">
        <v>85</v>
      </c>
      <c r="D19" s="60" t="s">
        <v>86</v>
      </c>
      <c r="E19" s="60" t="s">
        <v>14</v>
      </c>
      <c r="F19" s="60" t="s">
        <v>87</v>
      </c>
      <c r="G19" s="60" t="s">
        <v>15</v>
      </c>
      <c r="H19" s="68">
        <v>45331</v>
      </c>
      <c r="I19" s="9" t="s">
        <v>23</v>
      </c>
      <c r="J19" s="7">
        <v>10</v>
      </c>
      <c r="K19" s="7">
        <v>95</v>
      </c>
      <c r="L19" s="7">
        <f>J19*K19</f>
        <v>950</v>
      </c>
      <c r="M19" s="69">
        <f>L19+L20</f>
        <v>2800</v>
      </c>
      <c r="N19" s="60">
        <v>30</v>
      </c>
      <c r="O19" s="68">
        <v>45606</v>
      </c>
      <c r="P19" s="69">
        <v>1875</v>
      </c>
      <c r="Q19" s="60"/>
      <c r="R19" s="60"/>
      <c r="S19" s="60"/>
      <c r="T19" s="60"/>
      <c r="U19" s="66"/>
      <c r="V19" s="66"/>
    </row>
    <row r="20" spans="1:22" x14ac:dyDescent="0.3">
      <c r="A20" s="60"/>
      <c r="B20" s="60"/>
      <c r="C20" s="60"/>
      <c r="D20" s="60"/>
      <c r="E20" s="60"/>
      <c r="F20" s="60"/>
      <c r="G20" s="60"/>
      <c r="H20" s="68"/>
      <c r="I20" s="9" t="s">
        <v>24</v>
      </c>
      <c r="J20" s="7">
        <v>10</v>
      </c>
      <c r="K20" s="7">
        <v>185</v>
      </c>
      <c r="L20" s="7">
        <f t="shared" ref="L20:L21" si="4">J20*K20</f>
        <v>1850</v>
      </c>
      <c r="M20" s="69"/>
      <c r="N20" s="60"/>
      <c r="O20" s="68"/>
      <c r="P20" s="69"/>
      <c r="Q20" s="60"/>
      <c r="R20" s="60"/>
      <c r="S20" s="60"/>
      <c r="T20" s="60"/>
      <c r="U20" s="66"/>
      <c r="V20" s="66"/>
    </row>
    <row r="21" spans="1:22" x14ac:dyDescent="0.3">
      <c r="A21" s="7">
        <v>7</v>
      </c>
      <c r="B21" s="9" t="s">
        <v>88</v>
      </c>
      <c r="C21" s="9" t="s">
        <v>89</v>
      </c>
      <c r="D21" s="9" t="s">
        <v>19</v>
      </c>
      <c r="E21" s="9" t="s">
        <v>19</v>
      </c>
      <c r="F21" s="14" t="s">
        <v>90</v>
      </c>
      <c r="G21" s="9" t="s">
        <v>28</v>
      </c>
      <c r="H21" s="38">
        <v>45331</v>
      </c>
      <c r="I21" s="9" t="s">
        <v>25</v>
      </c>
      <c r="J21" s="7">
        <v>1</v>
      </c>
      <c r="K21" s="7">
        <v>680</v>
      </c>
      <c r="L21" s="7">
        <f t="shared" si="4"/>
        <v>680</v>
      </c>
      <c r="M21" s="7">
        <v>680</v>
      </c>
      <c r="N21" s="7">
        <v>5</v>
      </c>
      <c r="O21" s="19">
        <v>45552</v>
      </c>
      <c r="P21" s="7">
        <v>0</v>
      </c>
      <c r="Q21" s="7">
        <v>0</v>
      </c>
      <c r="R21" s="7">
        <v>680</v>
      </c>
      <c r="S21" s="9"/>
      <c r="T21" s="9"/>
    </row>
    <row r="22" spans="1:22" s="17" customFormat="1" x14ac:dyDescent="0.3">
      <c r="A22" s="69">
        <v>8</v>
      </c>
      <c r="B22" s="69" t="s">
        <v>80</v>
      </c>
      <c r="C22" s="69" t="s">
        <v>81</v>
      </c>
      <c r="D22" s="69" t="s">
        <v>19</v>
      </c>
      <c r="E22" s="69" t="s">
        <v>19</v>
      </c>
      <c r="F22" s="69" t="s">
        <v>91</v>
      </c>
      <c r="G22" s="69" t="s">
        <v>15</v>
      </c>
      <c r="H22" s="71">
        <v>45391</v>
      </c>
      <c r="I22" s="28" t="s">
        <v>23</v>
      </c>
      <c r="J22" s="29">
        <v>8</v>
      </c>
      <c r="K22" s="29">
        <v>95</v>
      </c>
      <c r="L22" s="29">
        <f>J22*K22</f>
        <v>760</v>
      </c>
      <c r="M22" s="69">
        <f>L22+L23+L24+L25+L26+L27</f>
        <v>9010</v>
      </c>
      <c r="N22" s="69">
        <v>79</v>
      </c>
      <c r="O22" s="69"/>
      <c r="P22" s="69"/>
      <c r="Q22" s="69"/>
      <c r="R22" s="69"/>
      <c r="S22" s="69"/>
      <c r="T22" s="69"/>
      <c r="U22" s="72"/>
    </row>
    <row r="23" spans="1:22" s="17" customFormat="1" x14ac:dyDescent="0.3">
      <c r="A23" s="69"/>
      <c r="B23" s="69"/>
      <c r="C23" s="69"/>
      <c r="D23" s="69"/>
      <c r="E23" s="69"/>
      <c r="F23" s="69"/>
      <c r="G23" s="69"/>
      <c r="H23" s="71"/>
      <c r="I23" s="28" t="s">
        <v>24</v>
      </c>
      <c r="J23" s="29">
        <v>8</v>
      </c>
      <c r="K23" s="29">
        <v>185</v>
      </c>
      <c r="L23" s="29">
        <f t="shared" ref="L23:L27" si="5">J23*K23</f>
        <v>1480</v>
      </c>
      <c r="M23" s="69"/>
      <c r="N23" s="69"/>
      <c r="O23" s="69"/>
      <c r="P23" s="69"/>
      <c r="Q23" s="69"/>
      <c r="R23" s="69"/>
      <c r="S23" s="69"/>
      <c r="T23" s="69"/>
      <c r="U23" s="72"/>
    </row>
    <row r="24" spans="1:22" s="17" customFormat="1" x14ac:dyDescent="0.3">
      <c r="A24" s="69"/>
      <c r="B24" s="69"/>
      <c r="C24" s="69"/>
      <c r="D24" s="69"/>
      <c r="E24" s="69"/>
      <c r="F24" s="69"/>
      <c r="G24" s="69"/>
      <c r="H24" s="71"/>
      <c r="I24" s="28" t="s">
        <v>25</v>
      </c>
      <c r="J24" s="29">
        <v>1</v>
      </c>
      <c r="K24" s="29">
        <v>680</v>
      </c>
      <c r="L24" s="29">
        <f t="shared" si="5"/>
        <v>680</v>
      </c>
      <c r="M24" s="69"/>
      <c r="N24" s="69"/>
      <c r="O24" s="69"/>
      <c r="P24" s="69"/>
      <c r="Q24" s="69"/>
      <c r="R24" s="69"/>
      <c r="S24" s="69"/>
      <c r="T24" s="69"/>
      <c r="U24" s="72"/>
    </row>
    <row r="25" spans="1:22" s="17" customFormat="1" x14ac:dyDescent="0.3">
      <c r="A25" s="69"/>
      <c r="B25" s="69"/>
      <c r="C25" s="69"/>
      <c r="D25" s="69"/>
      <c r="E25" s="69"/>
      <c r="F25" s="69"/>
      <c r="G25" s="69"/>
      <c r="H25" s="71"/>
      <c r="I25" s="28" t="s">
        <v>26</v>
      </c>
      <c r="J25" s="29">
        <v>4</v>
      </c>
      <c r="K25" s="29">
        <v>460</v>
      </c>
      <c r="L25" s="29">
        <f t="shared" si="5"/>
        <v>1840</v>
      </c>
      <c r="M25" s="69"/>
      <c r="N25" s="69"/>
      <c r="O25" s="69"/>
      <c r="P25" s="69"/>
      <c r="Q25" s="69"/>
      <c r="R25" s="69"/>
      <c r="S25" s="69"/>
      <c r="T25" s="69"/>
      <c r="U25" s="72"/>
    </row>
    <row r="26" spans="1:22" s="17" customFormat="1" x14ac:dyDescent="0.3">
      <c r="A26" s="69"/>
      <c r="B26" s="69"/>
      <c r="C26" s="69"/>
      <c r="D26" s="69"/>
      <c r="E26" s="69"/>
      <c r="F26" s="69"/>
      <c r="G26" s="69"/>
      <c r="H26" s="71"/>
      <c r="I26" s="28" t="s">
        <v>30</v>
      </c>
      <c r="J26" s="29">
        <v>1</v>
      </c>
      <c r="K26" s="29">
        <v>1300</v>
      </c>
      <c r="L26" s="29">
        <f t="shared" si="5"/>
        <v>1300</v>
      </c>
      <c r="M26" s="69"/>
      <c r="N26" s="69"/>
      <c r="O26" s="69"/>
      <c r="P26" s="69"/>
      <c r="Q26" s="69"/>
      <c r="R26" s="69"/>
      <c r="S26" s="69"/>
      <c r="T26" s="69"/>
      <c r="U26" s="72"/>
    </row>
    <row r="27" spans="1:22" s="17" customFormat="1" x14ac:dyDescent="0.3">
      <c r="A27" s="69"/>
      <c r="B27" s="69"/>
      <c r="C27" s="69"/>
      <c r="D27" s="69"/>
      <c r="E27" s="69"/>
      <c r="F27" s="69"/>
      <c r="G27" s="69"/>
      <c r="H27" s="71"/>
      <c r="I27" s="28" t="s">
        <v>92</v>
      </c>
      <c r="J27" s="29">
        <v>1</v>
      </c>
      <c r="K27" s="29">
        <v>2950</v>
      </c>
      <c r="L27" s="29">
        <f t="shared" si="5"/>
        <v>2950</v>
      </c>
      <c r="M27" s="69"/>
      <c r="N27" s="69"/>
      <c r="O27" s="69"/>
      <c r="P27" s="69"/>
      <c r="Q27" s="69"/>
      <c r="R27" s="69"/>
      <c r="S27" s="69"/>
      <c r="T27" s="69"/>
      <c r="U27" s="72"/>
    </row>
    <row r="28" spans="1:22" ht="16.5" customHeight="1" x14ac:dyDescent="0.3">
      <c r="A28" s="7">
        <v>9</v>
      </c>
      <c r="B28" s="9" t="s">
        <v>93</v>
      </c>
      <c r="C28" s="9" t="s">
        <v>94</v>
      </c>
      <c r="D28" s="9" t="s">
        <v>19</v>
      </c>
      <c r="E28" s="9" t="s">
        <v>19</v>
      </c>
      <c r="F28" s="14" t="s">
        <v>95</v>
      </c>
      <c r="G28" s="9" t="s">
        <v>96</v>
      </c>
      <c r="H28" s="38">
        <v>45391</v>
      </c>
      <c r="I28" s="9" t="s">
        <v>23</v>
      </c>
      <c r="J28" s="7">
        <v>1</v>
      </c>
      <c r="K28" s="7">
        <v>130</v>
      </c>
      <c r="L28" s="7">
        <f>J28*K28</f>
        <v>130</v>
      </c>
      <c r="M28" s="7">
        <v>130</v>
      </c>
      <c r="N28" s="7">
        <v>1</v>
      </c>
      <c r="O28" s="7">
        <v>0</v>
      </c>
      <c r="P28" s="7">
        <v>130</v>
      </c>
      <c r="Q28" s="7">
        <v>0</v>
      </c>
      <c r="R28" s="7"/>
      <c r="S28" s="9"/>
      <c r="T28" s="9"/>
    </row>
    <row r="29" spans="1:22" x14ac:dyDescent="0.3">
      <c r="A29" s="60">
        <v>10</v>
      </c>
      <c r="B29" s="60" t="s">
        <v>43</v>
      </c>
      <c r="C29" s="60" t="s">
        <v>97</v>
      </c>
      <c r="D29" s="60" t="s">
        <v>19</v>
      </c>
      <c r="E29" s="60" t="s">
        <v>19</v>
      </c>
      <c r="F29" s="60" t="s">
        <v>98</v>
      </c>
      <c r="G29" s="60" t="s">
        <v>28</v>
      </c>
      <c r="H29" s="68">
        <v>45452</v>
      </c>
      <c r="I29" s="9" t="s">
        <v>25</v>
      </c>
      <c r="J29" s="7">
        <v>1</v>
      </c>
      <c r="K29" s="7">
        <v>680</v>
      </c>
      <c r="L29" s="7">
        <f t="shared" ref="L29:L30" si="6">J29*K29</f>
        <v>680</v>
      </c>
      <c r="M29" s="60">
        <f>L29+L30</f>
        <v>1980</v>
      </c>
      <c r="N29" s="60">
        <v>15</v>
      </c>
      <c r="O29" s="68">
        <v>45544</v>
      </c>
      <c r="P29" s="60">
        <v>0</v>
      </c>
      <c r="Q29" s="60">
        <v>0</v>
      </c>
      <c r="R29" s="60">
        <v>1980</v>
      </c>
      <c r="S29" s="60"/>
      <c r="T29" s="60"/>
    </row>
    <row r="30" spans="1:22" x14ac:dyDescent="0.3">
      <c r="A30" s="60"/>
      <c r="B30" s="60"/>
      <c r="C30" s="60"/>
      <c r="D30" s="60"/>
      <c r="E30" s="60"/>
      <c r="F30" s="60"/>
      <c r="G30" s="60"/>
      <c r="H30" s="68"/>
      <c r="I30" s="9" t="s">
        <v>30</v>
      </c>
      <c r="J30" s="7">
        <v>1</v>
      </c>
      <c r="K30" s="7">
        <v>1300</v>
      </c>
      <c r="L30" s="7">
        <f t="shared" si="6"/>
        <v>1300</v>
      </c>
      <c r="M30" s="60"/>
      <c r="N30" s="60"/>
      <c r="O30" s="68"/>
      <c r="P30" s="60"/>
      <c r="Q30" s="60"/>
      <c r="R30" s="60"/>
      <c r="S30" s="60"/>
      <c r="T30" s="60"/>
    </row>
    <row r="31" spans="1:22" s="17" customFormat="1" x14ac:dyDescent="0.3">
      <c r="A31" s="69">
        <v>11</v>
      </c>
      <c r="B31" s="69" t="s">
        <v>99</v>
      </c>
      <c r="C31" s="69" t="s">
        <v>100</v>
      </c>
      <c r="D31" s="69" t="s">
        <v>19</v>
      </c>
      <c r="E31" s="69" t="s">
        <v>19</v>
      </c>
      <c r="F31" s="69" t="s">
        <v>101</v>
      </c>
      <c r="G31" s="69" t="s">
        <v>28</v>
      </c>
      <c r="H31" s="71">
        <v>45452</v>
      </c>
      <c r="I31" s="28" t="s">
        <v>23</v>
      </c>
      <c r="J31" s="29">
        <v>10</v>
      </c>
      <c r="K31" s="29">
        <v>95</v>
      </c>
      <c r="L31" s="29">
        <f>J31*K31</f>
        <v>950</v>
      </c>
      <c r="M31" s="69">
        <f>L31+L32+L33</f>
        <v>4175</v>
      </c>
      <c r="N31" s="69">
        <v>45</v>
      </c>
      <c r="O31" s="69"/>
      <c r="P31" s="69"/>
      <c r="Q31" s="69"/>
      <c r="R31" s="69"/>
      <c r="S31" s="69"/>
      <c r="T31" s="69"/>
    </row>
    <row r="32" spans="1:22" s="17" customFormat="1" x14ac:dyDescent="0.3">
      <c r="A32" s="69"/>
      <c r="B32" s="69"/>
      <c r="C32" s="69"/>
      <c r="D32" s="69"/>
      <c r="E32" s="69"/>
      <c r="F32" s="69"/>
      <c r="G32" s="69"/>
      <c r="H32" s="71"/>
      <c r="I32" s="28" t="s">
        <v>24</v>
      </c>
      <c r="J32" s="29">
        <v>5</v>
      </c>
      <c r="K32" s="29">
        <v>185</v>
      </c>
      <c r="L32" s="29">
        <f t="shared" ref="L32:L33" si="7">J32*K32</f>
        <v>925</v>
      </c>
      <c r="M32" s="69"/>
      <c r="N32" s="69"/>
      <c r="O32" s="69"/>
      <c r="P32" s="69"/>
      <c r="Q32" s="69"/>
      <c r="R32" s="69"/>
      <c r="S32" s="69"/>
      <c r="T32" s="69"/>
    </row>
    <row r="33" spans="1:21" s="17" customFormat="1" x14ac:dyDescent="0.3">
      <c r="A33" s="69"/>
      <c r="B33" s="69"/>
      <c r="C33" s="69"/>
      <c r="D33" s="69"/>
      <c r="E33" s="69"/>
      <c r="F33" s="69"/>
      <c r="G33" s="69"/>
      <c r="H33" s="71"/>
      <c r="I33" s="28" t="s">
        <v>26</v>
      </c>
      <c r="J33" s="29">
        <v>5</v>
      </c>
      <c r="K33" s="29">
        <v>460</v>
      </c>
      <c r="L33" s="29">
        <f t="shared" si="7"/>
        <v>2300</v>
      </c>
      <c r="M33" s="69"/>
      <c r="N33" s="69"/>
      <c r="O33" s="69"/>
      <c r="P33" s="69"/>
      <c r="Q33" s="69"/>
      <c r="R33" s="69"/>
      <c r="S33" s="69"/>
      <c r="T33" s="69"/>
    </row>
    <row r="34" spans="1:21" x14ac:dyDescent="0.3">
      <c r="A34" s="60">
        <v>12</v>
      </c>
      <c r="B34" s="60" t="s">
        <v>41</v>
      </c>
      <c r="C34" s="60" t="s">
        <v>42</v>
      </c>
      <c r="D34" s="60" t="s">
        <v>39</v>
      </c>
      <c r="E34" s="60" t="s">
        <v>14</v>
      </c>
      <c r="F34" s="60" t="s">
        <v>102</v>
      </c>
      <c r="G34" s="60" t="s">
        <v>28</v>
      </c>
      <c r="H34" s="68">
        <v>45452</v>
      </c>
      <c r="I34" s="9" t="s">
        <v>23</v>
      </c>
      <c r="J34" s="7">
        <v>12</v>
      </c>
      <c r="K34" s="7">
        <v>95</v>
      </c>
      <c r="L34" s="7">
        <f>J34*K34</f>
        <v>1140</v>
      </c>
      <c r="M34" s="60">
        <f>L34+L35</f>
        <v>3360</v>
      </c>
      <c r="N34" s="60">
        <v>36</v>
      </c>
      <c r="O34" s="68">
        <v>45452</v>
      </c>
      <c r="P34" s="60">
        <v>0</v>
      </c>
      <c r="Q34" s="60">
        <v>3360</v>
      </c>
      <c r="R34" s="60">
        <v>0</v>
      </c>
      <c r="S34" s="60"/>
      <c r="T34" s="60"/>
    </row>
    <row r="35" spans="1:21" x14ac:dyDescent="0.3">
      <c r="A35" s="60"/>
      <c r="B35" s="60"/>
      <c r="C35" s="60"/>
      <c r="D35" s="60"/>
      <c r="E35" s="60"/>
      <c r="F35" s="60"/>
      <c r="G35" s="60"/>
      <c r="H35" s="68"/>
      <c r="I35" s="9" t="s">
        <v>24</v>
      </c>
      <c r="J35" s="7">
        <v>12</v>
      </c>
      <c r="K35" s="7">
        <v>185</v>
      </c>
      <c r="L35" s="7">
        <f t="shared" ref="L35:L36" si="8">J35*K35</f>
        <v>2220</v>
      </c>
      <c r="M35" s="60"/>
      <c r="N35" s="60"/>
      <c r="O35" s="68"/>
      <c r="P35" s="60"/>
      <c r="Q35" s="60"/>
      <c r="R35" s="60"/>
      <c r="S35" s="60"/>
      <c r="T35" s="60"/>
    </row>
    <row r="36" spans="1:21" s="17" customFormat="1" x14ac:dyDescent="0.3">
      <c r="A36" s="29">
        <v>13</v>
      </c>
      <c r="B36" s="28" t="s">
        <v>32</v>
      </c>
      <c r="C36" s="28" t="s">
        <v>33</v>
      </c>
      <c r="D36" s="28" t="s">
        <v>27</v>
      </c>
      <c r="E36" s="28" t="s">
        <v>14</v>
      </c>
      <c r="F36" s="43" t="s">
        <v>103</v>
      </c>
      <c r="G36" s="28" t="s">
        <v>28</v>
      </c>
      <c r="H36" s="39">
        <v>45452</v>
      </c>
      <c r="I36" s="28" t="s">
        <v>92</v>
      </c>
      <c r="J36" s="29">
        <v>1</v>
      </c>
      <c r="K36" s="29">
        <v>2950</v>
      </c>
      <c r="L36" s="29">
        <f t="shared" si="8"/>
        <v>2950</v>
      </c>
      <c r="M36" s="29">
        <v>2950</v>
      </c>
      <c r="N36" s="29">
        <v>20</v>
      </c>
      <c r="O36" s="28"/>
      <c r="P36" s="29"/>
      <c r="Q36" s="29"/>
      <c r="R36" s="29"/>
      <c r="S36" s="28"/>
      <c r="T36" s="28"/>
    </row>
    <row r="37" spans="1:21" x14ac:dyDescent="0.3">
      <c r="A37" s="7">
        <v>14</v>
      </c>
      <c r="B37" s="9" t="s">
        <v>104</v>
      </c>
      <c r="C37" s="9" t="s">
        <v>35</v>
      </c>
      <c r="D37" s="9" t="s">
        <v>27</v>
      </c>
      <c r="E37" s="9" t="s">
        <v>14</v>
      </c>
      <c r="F37" s="14" t="s">
        <v>105</v>
      </c>
      <c r="G37" s="9" t="s">
        <v>28</v>
      </c>
      <c r="H37" s="38">
        <v>45452</v>
      </c>
      <c r="I37" s="9" t="s">
        <v>24</v>
      </c>
      <c r="J37" s="7">
        <v>1</v>
      </c>
      <c r="K37" s="7">
        <v>255</v>
      </c>
      <c r="L37" s="7">
        <f t="shared" ref="L37" si="9">J37*K37</f>
        <v>255</v>
      </c>
      <c r="M37" s="7">
        <v>255</v>
      </c>
      <c r="N37" s="7">
        <v>2</v>
      </c>
      <c r="O37" s="38">
        <v>45452</v>
      </c>
      <c r="P37" s="7">
        <v>0</v>
      </c>
      <c r="Q37" s="7">
        <v>255</v>
      </c>
      <c r="R37" s="7"/>
      <c r="S37" s="9"/>
      <c r="T37" s="9"/>
    </row>
    <row r="38" spans="1:21" x14ac:dyDescent="0.3">
      <c r="A38" s="7">
        <v>15</v>
      </c>
      <c r="B38" s="9" t="s">
        <v>106</v>
      </c>
      <c r="C38" s="9" t="s">
        <v>35</v>
      </c>
      <c r="D38" s="9" t="s">
        <v>27</v>
      </c>
      <c r="E38" s="9" t="s">
        <v>14</v>
      </c>
      <c r="F38" s="14" t="s">
        <v>107</v>
      </c>
      <c r="G38" s="9" t="s">
        <v>28</v>
      </c>
      <c r="H38" s="38">
        <v>45452</v>
      </c>
      <c r="I38" s="9" t="s">
        <v>24</v>
      </c>
      <c r="J38" s="7">
        <v>1</v>
      </c>
      <c r="K38" s="7">
        <v>255</v>
      </c>
      <c r="L38" s="7">
        <f t="shared" ref="L38" si="10">J38*K38</f>
        <v>255</v>
      </c>
      <c r="M38" s="7">
        <v>255</v>
      </c>
      <c r="N38" s="7">
        <v>2</v>
      </c>
      <c r="O38" s="38">
        <v>45452</v>
      </c>
      <c r="P38" s="7">
        <v>0</v>
      </c>
      <c r="Q38" s="7">
        <v>255</v>
      </c>
      <c r="R38" s="7"/>
      <c r="S38" s="9"/>
      <c r="T38" s="9"/>
    </row>
    <row r="39" spans="1:21" x14ac:dyDescent="0.3">
      <c r="A39" s="7">
        <v>16</v>
      </c>
      <c r="B39" s="9" t="s">
        <v>108</v>
      </c>
      <c r="C39" s="9" t="s">
        <v>35</v>
      </c>
      <c r="D39" s="9" t="s">
        <v>27</v>
      </c>
      <c r="E39" s="9" t="s">
        <v>14</v>
      </c>
      <c r="F39" s="14" t="s">
        <v>109</v>
      </c>
      <c r="G39" s="9" t="s">
        <v>28</v>
      </c>
      <c r="H39" s="38">
        <v>45452</v>
      </c>
      <c r="I39" s="9" t="s">
        <v>24</v>
      </c>
      <c r="J39" s="7">
        <v>1</v>
      </c>
      <c r="K39" s="7">
        <v>255</v>
      </c>
      <c r="L39" s="7">
        <f t="shared" ref="L39" si="11">J39*K39</f>
        <v>255</v>
      </c>
      <c r="M39" s="7">
        <v>255</v>
      </c>
      <c r="N39" s="7">
        <v>2</v>
      </c>
      <c r="O39" s="38">
        <v>45452</v>
      </c>
      <c r="P39" s="7">
        <v>0</v>
      </c>
      <c r="Q39" s="7">
        <v>255</v>
      </c>
      <c r="R39" s="7"/>
      <c r="S39" s="9"/>
      <c r="T39" s="9"/>
    </row>
    <row r="40" spans="1:21" ht="28.8" x14ac:dyDescent="0.3">
      <c r="A40" s="7">
        <v>17</v>
      </c>
      <c r="B40" s="22" t="s">
        <v>110</v>
      </c>
      <c r="C40" s="18" t="s">
        <v>35</v>
      </c>
      <c r="D40" s="18" t="s">
        <v>27</v>
      </c>
      <c r="E40" s="18" t="s">
        <v>14</v>
      </c>
      <c r="F40" s="7" t="s">
        <v>111</v>
      </c>
      <c r="G40" s="18" t="s">
        <v>28</v>
      </c>
      <c r="H40" s="37">
        <v>45452</v>
      </c>
      <c r="I40" s="18" t="s">
        <v>23</v>
      </c>
      <c r="J40" s="7">
        <v>1</v>
      </c>
      <c r="K40" s="7">
        <v>130</v>
      </c>
      <c r="L40" s="7">
        <f t="shared" ref="L40:L46" si="12">J40*K40</f>
        <v>130</v>
      </c>
      <c r="M40" s="7">
        <v>130</v>
      </c>
      <c r="N40" s="7">
        <v>1</v>
      </c>
      <c r="O40" s="37">
        <v>45452</v>
      </c>
      <c r="P40" s="7">
        <v>130</v>
      </c>
      <c r="Q40" s="7">
        <v>0</v>
      </c>
      <c r="R40" s="7"/>
      <c r="S40" s="18"/>
      <c r="T40" s="18"/>
    </row>
    <row r="41" spans="1:21" s="17" customFormat="1" ht="18" customHeight="1" x14ac:dyDescent="0.3">
      <c r="A41" s="29">
        <v>18</v>
      </c>
      <c r="B41" s="28" t="s">
        <v>43</v>
      </c>
      <c r="C41" s="28" t="s">
        <v>37</v>
      </c>
      <c r="D41" s="28" t="s">
        <v>31</v>
      </c>
      <c r="E41" s="28" t="s">
        <v>14</v>
      </c>
      <c r="F41" s="43" t="s">
        <v>112</v>
      </c>
      <c r="G41" s="28" t="s">
        <v>28</v>
      </c>
      <c r="H41" s="40">
        <v>45452</v>
      </c>
      <c r="I41" s="28" t="s">
        <v>26</v>
      </c>
      <c r="J41" s="29">
        <v>1</v>
      </c>
      <c r="K41" s="29">
        <v>680</v>
      </c>
      <c r="L41" s="29">
        <f t="shared" si="12"/>
        <v>680</v>
      </c>
      <c r="M41" s="29">
        <v>680</v>
      </c>
      <c r="N41" s="29">
        <v>5</v>
      </c>
      <c r="O41" s="28"/>
      <c r="P41" s="29"/>
      <c r="Q41" s="29"/>
      <c r="R41" s="29"/>
      <c r="S41" s="28"/>
      <c r="T41" s="28"/>
    </row>
    <row r="42" spans="1:21" x14ac:dyDescent="0.3">
      <c r="A42" s="7">
        <v>19</v>
      </c>
      <c r="B42" s="9" t="s">
        <v>113</v>
      </c>
      <c r="C42" s="9" t="s">
        <v>114</v>
      </c>
      <c r="D42" s="9" t="s">
        <v>31</v>
      </c>
      <c r="E42" s="9" t="s">
        <v>14</v>
      </c>
      <c r="F42" s="14" t="s">
        <v>115</v>
      </c>
      <c r="G42" s="9" t="s">
        <v>28</v>
      </c>
      <c r="H42" s="38">
        <v>45452</v>
      </c>
      <c r="I42" s="9" t="s">
        <v>24</v>
      </c>
      <c r="J42" s="7">
        <v>2</v>
      </c>
      <c r="K42" s="7">
        <v>255</v>
      </c>
      <c r="L42" s="7">
        <f t="shared" si="12"/>
        <v>510</v>
      </c>
      <c r="M42" s="7">
        <v>510</v>
      </c>
      <c r="N42" s="7">
        <v>4</v>
      </c>
      <c r="O42" s="38">
        <v>45452</v>
      </c>
      <c r="P42" s="7">
        <v>0</v>
      </c>
      <c r="Q42" s="7">
        <v>510</v>
      </c>
      <c r="R42" s="7"/>
      <c r="S42" s="9"/>
      <c r="T42" s="9"/>
    </row>
    <row r="43" spans="1:21" x14ac:dyDescent="0.3">
      <c r="A43" s="7">
        <v>20</v>
      </c>
      <c r="B43" s="22" t="s">
        <v>116</v>
      </c>
      <c r="C43" s="9" t="s">
        <v>114</v>
      </c>
      <c r="D43" s="9" t="s">
        <v>31</v>
      </c>
      <c r="E43" s="9" t="s">
        <v>14</v>
      </c>
      <c r="F43" s="14" t="s">
        <v>117</v>
      </c>
      <c r="G43" s="9" t="s">
        <v>28</v>
      </c>
      <c r="H43" s="38">
        <v>45452</v>
      </c>
      <c r="I43" s="9" t="s">
        <v>23</v>
      </c>
      <c r="J43" s="7">
        <v>1</v>
      </c>
      <c r="K43" s="7">
        <v>130</v>
      </c>
      <c r="L43" s="7">
        <f t="shared" si="12"/>
        <v>130</v>
      </c>
      <c r="M43" s="7">
        <v>130</v>
      </c>
      <c r="N43" s="7">
        <v>1</v>
      </c>
      <c r="O43" s="38">
        <v>45452</v>
      </c>
      <c r="P43" s="7">
        <v>0</v>
      </c>
      <c r="Q43" s="7">
        <v>130</v>
      </c>
      <c r="R43" s="7"/>
      <c r="S43" s="9"/>
      <c r="T43" s="9"/>
    </row>
    <row r="44" spans="1:21" s="17" customFormat="1" x14ac:dyDescent="0.3">
      <c r="A44" s="69">
        <v>21</v>
      </c>
      <c r="B44" s="69" t="s">
        <v>118</v>
      </c>
      <c r="C44" s="69" t="s">
        <v>119</v>
      </c>
      <c r="D44" s="69" t="s">
        <v>119</v>
      </c>
      <c r="E44" s="69" t="s">
        <v>19</v>
      </c>
      <c r="F44" s="69" t="s">
        <v>120</v>
      </c>
      <c r="G44" s="69" t="s">
        <v>28</v>
      </c>
      <c r="H44" s="71">
        <v>45452</v>
      </c>
      <c r="I44" s="28" t="s">
        <v>25</v>
      </c>
      <c r="J44" s="29">
        <v>3</v>
      </c>
      <c r="K44" s="29">
        <v>680</v>
      </c>
      <c r="L44" s="29">
        <f t="shared" si="12"/>
        <v>2040</v>
      </c>
      <c r="M44" s="69">
        <f>L44+L45</f>
        <v>7560</v>
      </c>
      <c r="N44" s="69">
        <v>75</v>
      </c>
      <c r="O44" s="69"/>
      <c r="P44" s="69"/>
      <c r="Q44" s="69"/>
      <c r="R44" s="69"/>
      <c r="S44" s="69"/>
      <c r="T44" s="69"/>
      <c r="U44" s="72"/>
    </row>
    <row r="45" spans="1:21" s="17" customFormat="1" x14ac:dyDescent="0.3">
      <c r="A45" s="69"/>
      <c r="B45" s="69"/>
      <c r="C45" s="69"/>
      <c r="D45" s="69"/>
      <c r="E45" s="69"/>
      <c r="F45" s="69"/>
      <c r="G45" s="69"/>
      <c r="H45" s="71"/>
      <c r="I45" s="28" t="s">
        <v>26</v>
      </c>
      <c r="J45" s="29">
        <v>12</v>
      </c>
      <c r="K45" s="29">
        <v>460</v>
      </c>
      <c r="L45" s="29">
        <f t="shared" si="12"/>
        <v>5520</v>
      </c>
      <c r="M45" s="69"/>
      <c r="N45" s="69"/>
      <c r="O45" s="69"/>
      <c r="P45" s="69"/>
      <c r="Q45" s="69"/>
      <c r="R45" s="69"/>
      <c r="S45" s="69"/>
      <c r="T45" s="69"/>
      <c r="U45" s="72"/>
    </row>
    <row r="46" spans="1:21" s="17" customFormat="1" x14ac:dyDescent="0.3">
      <c r="A46" s="69">
        <v>22</v>
      </c>
      <c r="B46" s="69" t="s">
        <v>121</v>
      </c>
      <c r="C46" s="69" t="s">
        <v>122</v>
      </c>
      <c r="D46" s="69" t="s">
        <v>20</v>
      </c>
      <c r="E46" s="69" t="s">
        <v>14</v>
      </c>
      <c r="F46" s="69" t="s">
        <v>123</v>
      </c>
      <c r="G46" s="69" t="s">
        <v>28</v>
      </c>
      <c r="H46" s="71">
        <v>45452</v>
      </c>
      <c r="I46" s="28" t="s">
        <v>23</v>
      </c>
      <c r="J46" s="29">
        <v>5</v>
      </c>
      <c r="K46" s="29">
        <v>95</v>
      </c>
      <c r="L46" s="29">
        <f t="shared" si="12"/>
        <v>475</v>
      </c>
      <c r="M46" s="69">
        <f>L46+L47</f>
        <v>1400</v>
      </c>
      <c r="N46" s="69">
        <v>15</v>
      </c>
      <c r="O46" s="71">
        <v>45452</v>
      </c>
      <c r="P46" s="69"/>
      <c r="Q46" s="69"/>
      <c r="R46" s="69"/>
      <c r="S46" s="69"/>
      <c r="T46" s="69"/>
    </row>
    <row r="47" spans="1:21" s="17" customFormat="1" x14ac:dyDescent="0.3">
      <c r="A47" s="69"/>
      <c r="B47" s="69"/>
      <c r="C47" s="69"/>
      <c r="D47" s="69"/>
      <c r="E47" s="69"/>
      <c r="F47" s="69"/>
      <c r="G47" s="69"/>
      <c r="H47" s="71"/>
      <c r="I47" s="28" t="s">
        <v>24</v>
      </c>
      <c r="J47" s="29">
        <v>5</v>
      </c>
      <c r="K47" s="29">
        <v>185</v>
      </c>
      <c r="L47" s="29">
        <f t="shared" ref="L47:L52" si="13">J47*K47</f>
        <v>925</v>
      </c>
      <c r="M47" s="69"/>
      <c r="N47" s="69"/>
      <c r="O47" s="71"/>
      <c r="P47" s="69"/>
      <c r="Q47" s="69"/>
      <c r="R47" s="69"/>
      <c r="S47" s="69"/>
      <c r="T47" s="69"/>
    </row>
    <row r="48" spans="1:21" ht="27.75" customHeight="1" x14ac:dyDescent="0.3">
      <c r="A48" s="7">
        <v>23</v>
      </c>
      <c r="B48" s="9" t="s">
        <v>124</v>
      </c>
      <c r="C48" s="9" t="s">
        <v>125</v>
      </c>
      <c r="D48" s="9" t="s">
        <v>20</v>
      </c>
      <c r="E48" s="9" t="s">
        <v>14</v>
      </c>
      <c r="F48" s="14" t="s">
        <v>126</v>
      </c>
      <c r="G48" s="9" t="s">
        <v>28</v>
      </c>
      <c r="H48" s="38">
        <v>45452</v>
      </c>
      <c r="I48" s="9" t="s">
        <v>127</v>
      </c>
      <c r="J48" s="7">
        <v>2</v>
      </c>
      <c r="K48" s="7">
        <v>2400</v>
      </c>
      <c r="L48" s="7">
        <f t="shared" si="13"/>
        <v>4800</v>
      </c>
      <c r="M48" s="7">
        <f>L48</f>
        <v>4800</v>
      </c>
      <c r="N48" s="7">
        <v>40</v>
      </c>
      <c r="O48" s="38">
        <v>45605</v>
      </c>
      <c r="P48" s="7">
        <v>4800</v>
      </c>
      <c r="Q48" s="7">
        <v>0</v>
      </c>
      <c r="R48" s="7"/>
      <c r="S48" s="9"/>
      <c r="T48" s="9"/>
    </row>
    <row r="49" spans="1:23" s="17" customFormat="1" x14ac:dyDescent="0.3">
      <c r="A49" s="69">
        <v>24</v>
      </c>
      <c r="B49" s="69" t="s">
        <v>128</v>
      </c>
      <c r="C49" s="69" t="s">
        <v>129</v>
      </c>
      <c r="D49" s="69" t="s">
        <v>20</v>
      </c>
      <c r="E49" s="69" t="s">
        <v>14</v>
      </c>
      <c r="F49" s="69" t="s">
        <v>130</v>
      </c>
      <c r="G49" s="69" t="s">
        <v>28</v>
      </c>
      <c r="H49" s="71">
        <v>45452</v>
      </c>
      <c r="I49" s="28" t="s">
        <v>23</v>
      </c>
      <c r="J49" s="29">
        <v>10</v>
      </c>
      <c r="K49" s="29">
        <v>95</v>
      </c>
      <c r="L49" s="29">
        <f t="shared" si="13"/>
        <v>950</v>
      </c>
      <c r="M49" s="69">
        <f>L49+L50+L51+L52</f>
        <v>3940</v>
      </c>
      <c r="N49" s="69">
        <v>40</v>
      </c>
      <c r="O49" s="69"/>
      <c r="P49" s="69"/>
      <c r="Q49" s="69"/>
      <c r="R49" s="69"/>
      <c r="S49" s="69"/>
      <c r="T49" s="69"/>
    </row>
    <row r="50" spans="1:23" s="17" customFormat="1" x14ac:dyDescent="0.3">
      <c r="A50" s="69"/>
      <c r="B50" s="69"/>
      <c r="C50" s="69"/>
      <c r="D50" s="69"/>
      <c r="E50" s="69"/>
      <c r="F50" s="69"/>
      <c r="G50" s="69"/>
      <c r="H50" s="71"/>
      <c r="I50" s="28" t="s">
        <v>24</v>
      </c>
      <c r="J50" s="29">
        <v>10</v>
      </c>
      <c r="K50" s="29">
        <v>185</v>
      </c>
      <c r="L50" s="29">
        <f t="shared" si="13"/>
        <v>1850</v>
      </c>
      <c r="M50" s="69"/>
      <c r="N50" s="69"/>
      <c r="O50" s="69"/>
      <c r="P50" s="69"/>
      <c r="Q50" s="69"/>
      <c r="R50" s="69"/>
      <c r="S50" s="69"/>
      <c r="T50" s="69"/>
    </row>
    <row r="51" spans="1:23" s="17" customFormat="1" x14ac:dyDescent="0.3">
      <c r="A51" s="69"/>
      <c r="B51" s="69"/>
      <c r="C51" s="69"/>
      <c r="D51" s="69"/>
      <c r="E51" s="69"/>
      <c r="F51" s="69"/>
      <c r="G51" s="69"/>
      <c r="H51" s="71"/>
      <c r="I51" s="28" t="s">
        <v>25</v>
      </c>
      <c r="J51" s="29">
        <v>1</v>
      </c>
      <c r="K51" s="29">
        <v>680</v>
      </c>
      <c r="L51" s="29">
        <f t="shared" si="13"/>
        <v>680</v>
      </c>
      <c r="M51" s="69"/>
      <c r="N51" s="69"/>
      <c r="O51" s="69"/>
      <c r="P51" s="69"/>
      <c r="Q51" s="69"/>
      <c r="R51" s="69"/>
      <c r="S51" s="69"/>
      <c r="T51" s="69"/>
    </row>
    <row r="52" spans="1:23" s="17" customFormat="1" x14ac:dyDescent="0.3">
      <c r="A52" s="69"/>
      <c r="B52" s="69"/>
      <c r="C52" s="69"/>
      <c r="D52" s="69"/>
      <c r="E52" s="69"/>
      <c r="F52" s="69"/>
      <c r="G52" s="69"/>
      <c r="H52" s="71"/>
      <c r="I52" s="28" t="s">
        <v>26</v>
      </c>
      <c r="J52" s="29">
        <v>1</v>
      </c>
      <c r="K52" s="29">
        <v>460</v>
      </c>
      <c r="L52" s="29">
        <f t="shared" si="13"/>
        <v>460</v>
      </c>
      <c r="M52" s="69"/>
      <c r="N52" s="69"/>
      <c r="O52" s="69"/>
      <c r="P52" s="69"/>
      <c r="Q52" s="69"/>
      <c r="R52" s="69"/>
      <c r="S52" s="69"/>
      <c r="T52" s="69"/>
    </row>
    <row r="53" spans="1:23" x14ac:dyDescent="0.3">
      <c r="A53" s="60">
        <v>25</v>
      </c>
      <c r="B53" s="60" t="s">
        <v>131</v>
      </c>
      <c r="C53" s="60" t="s">
        <v>20</v>
      </c>
      <c r="D53" s="60" t="s">
        <v>20</v>
      </c>
      <c r="E53" s="60" t="s">
        <v>14</v>
      </c>
      <c r="F53" s="60" t="s">
        <v>132</v>
      </c>
      <c r="G53" s="60" t="s">
        <v>28</v>
      </c>
      <c r="H53" s="68">
        <v>45452</v>
      </c>
      <c r="I53" s="5" t="s">
        <v>23</v>
      </c>
      <c r="J53" s="3">
        <v>5</v>
      </c>
      <c r="K53" s="3">
        <v>95</v>
      </c>
      <c r="L53" s="3">
        <f t="shared" ref="L53:L55" si="14">J53*K53</f>
        <v>475</v>
      </c>
      <c r="M53" s="60">
        <f>L53+L54</f>
        <v>1400</v>
      </c>
      <c r="N53" s="60">
        <v>15</v>
      </c>
      <c r="O53" s="68">
        <v>45482</v>
      </c>
      <c r="P53" s="60">
        <v>1400</v>
      </c>
      <c r="Q53" s="60">
        <v>0</v>
      </c>
      <c r="R53" s="60"/>
      <c r="S53" s="60"/>
      <c r="T53" s="60"/>
    </row>
    <row r="54" spans="1:23" x14ac:dyDescent="0.3">
      <c r="A54" s="60"/>
      <c r="B54" s="60"/>
      <c r="C54" s="60"/>
      <c r="D54" s="60"/>
      <c r="E54" s="60"/>
      <c r="F54" s="60"/>
      <c r="G54" s="60"/>
      <c r="H54" s="68"/>
      <c r="I54" s="5" t="s">
        <v>24</v>
      </c>
      <c r="J54" s="3">
        <v>5</v>
      </c>
      <c r="K54" s="3">
        <v>185</v>
      </c>
      <c r="L54" s="3">
        <f t="shared" si="14"/>
        <v>925</v>
      </c>
      <c r="M54" s="60"/>
      <c r="N54" s="60"/>
      <c r="O54" s="68"/>
      <c r="P54" s="60"/>
      <c r="Q54" s="60"/>
      <c r="R54" s="60"/>
      <c r="S54" s="60"/>
      <c r="T54" s="60"/>
    </row>
    <row r="55" spans="1:23" ht="19.5" customHeight="1" x14ac:dyDescent="0.3">
      <c r="A55" s="7">
        <v>26</v>
      </c>
      <c r="B55" s="9" t="s">
        <v>133</v>
      </c>
      <c r="C55" s="9" t="s">
        <v>134</v>
      </c>
      <c r="D55" s="9" t="s">
        <v>86</v>
      </c>
      <c r="E55" s="9" t="s">
        <v>14</v>
      </c>
      <c r="F55" s="14" t="s">
        <v>135</v>
      </c>
      <c r="G55" s="9" t="s">
        <v>28</v>
      </c>
      <c r="H55" s="38">
        <v>45452</v>
      </c>
      <c r="I55" s="5" t="s">
        <v>25</v>
      </c>
      <c r="J55" s="7">
        <v>1</v>
      </c>
      <c r="K55" s="7">
        <v>680</v>
      </c>
      <c r="L55" s="7">
        <f t="shared" si="14"/>
        <v>680</v>
      </c>
      <c r="M55" s="7">
        <v>680</v>
      </c>
      <c r="N55" s="7">
        <v>5</v>
      </c>
      <c r="O55" s="38">
        <v>45452</v>
      </c>
      <c r="P55" s="7">
        <v>0</v>
      </c>
      <c r="Q55" s="7">
        <v>680</v>
      </c>
      <c r="R55" s="7"/>
      <c r="S55" s="9"/>
      <c r="T55" s="9"/>
    </row>
    <row r="56" spans="1:23" x14ac:dyDescent="0.3">
      <c r="A56" s="60">
        <v>27</v>
      </c>
      <c r="B56" s="61" t="s">
        <v>136</v>
      </c>
      <c r="C56" s="61" t="s">
        <v>137</v>
      </c>
      <c r="D56" s="61" t="s">
        <v>27</v>
      </c>
      <c r="E56" s="61" t="s">
        <v>14</v>
      </c>
      <c r="F56" s="61" t="s">
        <v>138</v>
      </c>
      <c r="G56" s="61" t="s">
        <v>28</v>
      </c>
      <c r="H56" s="68">
        <v>45452</v>
      </c>
      <c r="I56" s="9" t="s">
        <v>23</v>
      </c>
      <c r="J56" s="7">
        <v>23</v>
      </c>
      <c r="K56" s="7">
        <v>95</v>
      </c>
      <c r="L56" s="7">
        <f>J56*K56</f>
        <v>2185</v>
      </c>
      <c r="M56" s="73">
        <f>L56+L57+L58+L59+L60</f>
        <v>8145</v>
      </c>
      <c r="N56" s="60">
        <v>77</v>
      </c>
      <c r="O56" s="61">
        <v>45556</v>
      </c>
      <c r="P56" s="44">
        <v>8145</v>
      </c>
      <c r="Q56" s="61">
        <v>0</v>
      </c>
      <c r="R56" s="61"/>
      <c r="S56" s="61"/>
      <c r="T56" s="61"/>
      <c r="U56" s="36"/>
      <c r="V56" s="36"/>
      <c r="W56" s="36"/>
    </row>
    <row r="57" spans="1:23" x14ac:dyDescent="0.3">
      <c r="A57" s="60"/>
      <c r="B57" s="61"/>
      <c r="C57" s="61"/>
      <c r="D57" s="61"/>
      <c r="E57" s="61"/>
      <c r="F57" s="61"/>
      <c r="G57" s="61"/>
      <c r="H57" s="68"/>
      <c r="I57" s="9" t="s">
        <v>24</v>
      </c>
      <c r="J57" s="7">
        <v>12</v>
      </c>
      <c r="K57" s="7">
        <v>185</v>
      </c>
      <c r="L57" s="7">
        <f t="shared" ref="L57:L60" si="15">J57*K57</f>
        <v>2220</v>
      </c>
      <c r="M57" s="73"/>
      <c r="N57" s="60"/>
      <c r="O57" s="61"/>
      <c r="P57" s="45"/>
      <c r="Q57" s="61"/>
      <c r="R57" s="61"/>
      <c r="S57" s="61"/>
      <c r="T57" s="61"/>
      <c r="U57" s="36"/>
      <c r="V57" s="36"/>
      <c r="W57" s="36"/>
    </row>
    <row r="58" spans="1:23" x14ac:dyDescent="0.3">
      <c r="A58" s="60"/>
      <c r="B58" s="61"/>
      <c r="C58" s="61"/>
      <c r="D58" s="61"/>
      <c r="E58" s="61"/>
      <c r="F58" s="61"/>
      <c r="G58" s="61"/>
      <c r="H58" s="68"/>
      <c r="I58" s="9" t="s">
        <v>25</v>
      </c>
      <c r="J58" s="7">
        <v>1</v>
      </c>
      <c r="K58" s="7">
        <v>680</v>
      </c>
      <c r="L58" s="7">
        <f t="shared" si="15"/>
        <v>680</v>
      </c>
      <c r="M58" s="73"/>
      <c r="N58" s="60"/>
      <c r="O58" s="61"/>
      <c r="P58" s="45"/>
      <c r="Q58" s="61"/>
      <c r="R58" s="61"/>
      <c r="S58" s="61"/>
      <c r="T58" s="61"/>
      <c r="U58" s="36"/>
      <c r="V58" s="36"/>
      <c r="W58" s="36"/>
    </row>
    <row r="59" spans="1:23" x14ac:dyDescent="0.3">
      <c r="A59" s="60"/>
      <c r="B59" s="61"/>
      <c r="C59" s="61"/>
      <c r="D59" s="61"/>
      <c r="E59" s="61"/>
      <c r="F59" s="61"/>
      <c r="G59" s="61"/>
      <c r="H59" s="68"/>
      <c r="I59" s="9" t="s">
        <v>26</v>
      </c>
      <c r="J59" s="7">
        <v>1</v>
      </c>
      <c r="K59" s="7">
        <v>460</v>
      </c>
      <c r="L59" s="7">
        <f t="shared" si="15"/>
        <v>460</v>
      </c>
      <c r="M59" s="73"/>
      <c r="N59" s="60"/>
      <c r="O59" s="61"/>
      <c r="P59" s="45"/>
      <c r="Q59" s="61"/>
      <c r="R59" s="61"/>
      <c r="S59" s="61"/>
      <c r="T59" s="61"/>
      <c r="U59" s="36"/>
      <c r="V59" s="36"/>
      <c r="W59" s="36"/>
    </row>
    <row r="60" spans="1:23" x14ac:dyDescent="0.3">
      <c r="A60" s="60"/>
      <c r="B60" s="61"/>
      <c r="C60" s="61"/>
      <c r="D60" s="61"/>
      <c r="E60" s="61"/>
      <c r="F60" s="61"/>
      <c r="G60" s="61"/>
      <c r="H60" s="68"/>
      <c r="I60" s="9" t="s">
        <v>30</v>
      </c>
      <c r="J60" s="7">
        <v>2</v>
      </c>
      <c r="K60" s="7">
        <v>1300</v>
      </c>
      <c r="L60" s="7">
        <f t="shared" si="15"/>
        <v>2600</v>
      </c>
      <c r="M60" s="73"/>
      <c r="N60" s="60"/>
      <c r="O60" s="61"/>
      <c r="P60" s="46"/>
      <c r="Q60" s="61"/>
      <c r="R60" s="61"/>
      <c r="S60" s="61"/>
      <c r="T60" s="61"/>
      <c r="U60" s="36"/>
      <c r="V60" s="36"/>
      <c r="W60" s="36"/>
    </row>
    <row r="61" spans="1:23" s="17" customFormat="1" ht="19.5" customHeight="1" x14ac:dyDescent="0.3">
      <c r="A61" s="29">
        <v>28</v>
      </c>
      <c r="B61" s="28" t="s">
        <v>139</v>
      </c>
      <c r="C61" s="28" t="s">
        <v>137</v>
      </c>
      <c r="D61" s="28" t="s">
        <v>27</v>
      </c>
      <c r="E61" s="28" t="s">
        <v>14</v>
      </c>
      <c r="F61" s="43" t="s">
        <v>140</v>
      </c>
      <c r="G61" s="28" t="s">
        <v>28</v>
      </c>
      <c r="H61" s="39">
        <v>45452</v>
      </c>
      <c r="I61" s="28" t="s">
        <v>23</v>
      </c>
      <c r="J61" s="29">
        <v>4</v>
      </c>
      <c r="K61" s="29">
        <v>95</v>
      </c>
      <c r="L61" s="29">
        <f>J61*K61</f>
        <v>380</v>
      </c>
      <c r="M61" s="29">
        <f>L61</f>
        <v>380</v>
      </c>
      <c r="N61" s="29">
        <v>4</v>
      </c>
      <c r="O61" s="31"/>
      <c r="P61" s="31"/>
      <c r="Q61" s="31"/>
      <c r="R61" s="31"/>
      <c r="S61" s="31"/>
      <c r="T61" s="31"/>
      <c r="U61" s="27"/>
      <c r="V61" s="27"/>
      <c r="W61" s="27"/>
    </row>
    <row r="62" spans="1:23" s="17" customFormat="1" x14ac:dyDescent="0.3">
      <c r="A62" s="69">
        <v>29</v>
      </c>
      <c r="B62" s="69" t="s">
        <v>141</v>
      </c>
      <c r="C62" s="69" t="s">
        <v>94</v>
      </c>
      <c r="D62" s="69" t="s">
        <v>19</v>
      </c>
      <c r="E62" s="69" t="s">
        <v>19</v>
      </c>
      <c r="F62" s="69" t="s">
        <v>142</v>
      </c>
      <c r="G62" s="69" t="s">
        <v>15</v>
      </c>
      <c r="H62" s="71">
        <v>45452</v>
      </c>
      <c r="I62" s="28" t="s">
        <v>23</v>
      </c>
      <c r="J62" s="29">
        <v>5</v>
      </c>
      <c r="K62" s="29">
        <v>95</v>
      </c>
      <c r="L62" s="29">
        <f>J62*K62</f>
        <v>475</v>
      </c>
      <c r="M62" s="69">
        <f>L62+L63+L64+L65</f>
        <v>5265</v>
      </c>
      <c r="N62" s="69">
        <v>45</v>
      </c>
      <c r="O62" s="69"/>
      <c r="P62" s="69"/>
      <c r="Q62" s="69"/>
      <c r="R62" s="69"/>
      <c r="S62" s="69"/>
      <c r="T62" s="28"/>
    </row>
    <row r="63" spans="1:23" s="17" customFormat="1" x14ac:dyDescent="0.3">
      <c r="A63" s="69"/>
      <c r="B63" s="69"/>
      <c r="C63" s="69"/>
      <c r="D63" s="69"/>
      <c r="E63" s="69"/>
      <c r="F63" s="69"/>
      <c r="G63" s="69"/>
      <c r="H63" s="71"/>
      <c r="I63" s="28" t="s">
        <v>24</v>
      </c>
      <c r="J63" s="29">
        <v>5</v>
      </c>
      <c r="K63" s="29">
        <v>185</v>
      </c>
      <c r="L63" s="29">
        <f t="shared" ref="L63:L65" si="16">J63*K63</f>
        <v>925</v>
      </c>
      <c r="M63" s="69"/>
      <c r="N63" s="69"/>
      <c r="O63" s="69"/>
      <c r="P63" s="69"/>
      <c r="Q63" s="69"/>
      <c r="R63" s="69"/>
      <c r="S63" s="69"/>
      <c r="T63" s="28"/>
    </row>
    <row r="64" spans="1:23" s="17" customFormat="1" x14ac:dyDescent="0.3">
      <c r="A64" s="69"/>
      <c r="B64" s="69"/>
      <c r="C64" s="69"/>
      <c r="D64" s="69"/>
      <c r="E64" s="69"/>
      <c r="F64" s="69"/>
      <c r="G64" s="69"/>
      <c r="H64" s="71"/>
      <c r="I64" s="28" t="s">
        <v>143</v>
      </c>
      <c r="J64" s="29">
        <v>1</v>
      </c>
      <c r="K64" s="29">
        <v>915</v>
      </c>
      <c r="L64" s="29">
        <f t="shared" si="16"/>
        <v>915</v>
      </c>
      <c r="M64" s="69"/>
      <c r="N64" s="69"/>
      <c r="O64" s="69"/>
      <c r="P64" s="69"/>
      <c r="Q64" s="69"/>
      <c r="R64" s="69"/>
      <c r="S64" s="69"/>
      <c r="T64" s="28"/>
    </row>
    <row r="65" spans="1:20" s="17" customFormat="1" x14ac:dyDescent="0.3">
      <c r="A65" s="69"/>
      <c r="B65" s="69"/>
      <c r="C65" s="69"/>
      <c r="D65" s="69"/>
      <c r="E65" s="69"/>
      <c r="F65" s="69"/>
      <c r="G65" s="69"/>
      <c r="H65" s="71"/>
      <c r="I65" s="28" t="s">
        <v>29</v>
      </c>
      <c r="J65" s="29">
        <v>1</v>
      </c>
      <c r="K65" s="29">
        <v>2950</v>
      </c>
      <c r="L65" s="29">
        <f t="shared" si="16"/>
        <v>2950</v>
      </c>
      <c r="M65" s="69"/>
      <c r="N65" s="69"/>
      <c r="O65" s="69"/>
      <c r="P65" s="69"/>
      <c r="Q65" s="69"/>
      <c r="R65" s="69"/>
      <c r="S65" s="69"/>
      <c r="T65" s="28"/>
    </row>
    <row r="66" spans="1:20" ht="21" customHeight="1" x14ac:dyDescent="0.3">
      <c r="A66" s="7">
        <v>30</v>
      </c>
      <c r="B66" s="9" t="s">
        <v>136</v>
      </c>
      <c r="C66" s="9" t="s">
        <v>137</v>
      </c>
      <c r="D66" s="9" t="s">
        <v>27</v>
      </c>
      <c r="E66" s="9" t="s">
        <v>14</v>
      </c>
      <c r="F66" s="14" t="s">
        <v>144</v>
      </c>
      <c r="G66" s="9" t="s">
        <v>15</v>
      </c>
      <c r="H66" s="38">
        <v>45452</v>
      </c>
      <c r="I66" s="28" t="s">
        <v>23</v>
      </c>
      <c r="J66" s="29">
        <v>15</v>
      </c>
      <c r="K66" s="29">
        <v>95</v>
      </c>
      <c r="L66" s="29">
        <f>J66*K66</f>
        <v>1425</v>
      </c>
      <c r="M66" s="7">
        <f>L66</f>
        <v>1425</v>
      </c>
      <c r="N66" s="7">
        <v>15</v>
      </c>
      <c r="O66" s="7"/>
      <c r="P66" s="7"/>
      <c r="Q66" s="7"/>
      <c r="R66" s="7"/>
      <c r="S66" s="7"/>
      <c r="T66" s="9"/>
    </row>
    <row r="67" spans="1:20" x14ac:dyDescent="0.3">
      <c r="A67" s="44">
        <v>31</v>
      </c>
      <c r="B67" s="44" t="s">
        <v>80</v>
      </c>
      <c r="C67" s="44" t="s">
        <v>81</v>
      </c>
      <c r="D67" s="44" t="s">
        <v>19</v>
      </c>
      <c r="E67" s="44" t="s">
        <v>19</v>
      </c>
      <c r="F67" s="44" t="s">
        <v>145</v>
      </c>
      <c r="G67" s="44" t="s">
        <v>15</v>
      </c>
      <c r="H67" s="63">
        <v>45513</v>
      </c>
      <c r="I67" s="28" t="s">
        <v>23</v>
      </c>
      <c r="J67" s="29">
        <v>13</v>
      </c>
      <c r="K67" s="29">
        <v>95</v>
      </c>
      <c r="L67" s="29">
        <f>J67*K67</f>
        <v>1235</v>
      </c>
      <c r="M67" s="44">
        <f>L67+L68+L69+L70</f>
        <v>4080</v>
      </c>
      <c r="N67" s="44">
        <v>35</v>
      </c>
      <c r="O67" s="44"/>
      <c r="P67" s="44"/>
      <c r="Q67" s="44"/>
      <c r="R67" s="44"/>
      <c r="S67" s="9"/>
      <c r="T67" s="9"/>
    </row>
    <row r="68" spans="1:20" x14ac:dyDescent="0.3">
      <c r="A68" s="45"/>
      <c r="B68" s="45"/>
      <c r="C68" s="45"/>
      <c r="D68" s="45"/>
      <c r="E68" s="45"/>
      <c r="F68" s="45"/>
      <c r="G68" s="45"/>
      <c r="H68" s="70"/>
      <c r="I68" s="28" t="s">
        <v>24</v>
      </c>
      <c r="J68" s="29">
        <v>1</v>
      </c>
      <c r="K68" s="29">
        <v>185</v>
      </c>
      <c r="L68" s="29">
        <f t="shared" ref="L68:L70" si="17">J68*K68</f>
        <v>185</v>
      </c>
      <c r="M68" s="45"/>
      <c r="N68" s="45"/>
      <c r="O68" s="45"/>
      <c r="P68" s="45"/>
      <c r="Q68" s="45"/>
      <c r="R68" s="45"/>
      <c r="S68" s="9"/>
      <c r="T68" s="9"/>
    </row>
    <row r="69" spans="1:20" x14ac:dyDescent="0.3">
      <c r="A69" s="45"/>
      <c r="B69" s="45"/>
      <c r="C69" s="45"/>
      <c r="D69" s="45"/>
      <c r="E69" s="45"/>
      <c r="F69" s="45"/>
      <c r="G69" s="45"/>
      <c r="H69" s="70"/>
      <c r="I69" s="28" t="s">
        <v>25</v>
      </c>
      <c r="J69" s="29">
        <v>2</v>
      </c>
      <c r="K69" s="29">
        <v>680</v>
      </c>
      <c r="L69" s="29">
        <f t="shared" si="17"/>
        <v>1360</v>
      </c>
      <c r="M69" s="45"/>
      <c r="N69" s="45"/>
      <c r="O69" s="45"/>
      <c r="P69" s="45"/>
      <c r="Q69" s="45"/>
      <c r="R69" s="45"/>
      <c r="S69" s="9"/>
      <c r="T69" s="9"/>
    </row>
    <row r="70" spans="1:20" x14ac:dyDescent="0.3">
      <c r="A70" s="46"/>
      <c r="B70" s="46"/>
      <c r="C70" s="46"/>
      <c r="D70" s="46"/>
      <c r="E70" s="46"/>
      <c r="F70" s="46"/>
      <c r="G70" s="46"/>
      <c r="H70" s="64"/>
      <c r="I70" s="28" t="s">
        <v>30</v>
      </c>
      <c r="J70" s="29">
        <v>1</v>
      </c>
      <c r="K70" s="29">
        <v>1300</v>
      </c>
      <c r="L70" s="29">
        <f t="shared" si="17"/>
        <v>1300</v>
      </c>
      <c r="M70" s="46"/>
      <c r="N70" s="46"/>
      <c r="O70" s="46"/>
      <c r="P70" s="46"/>
      <c r="Q70" s="46"/>
      <c r="R70" s="46"/>
      <c r="S70" s="9"/>
      <c r="T70" s="9"/>
    </row>
    <row r="71" spans="1:20" x14ac:dyDescent="0.3">
      <c r="A71" s="60">
        <v>32</v>
      </c>
      <c r="B71" s="67" t="s">
        <v>146</v>
      </c>
      <c r="C71" s="60" t="s">
        <v>147</v>
      </c>
      <c r="D71" s="60" t="s">
        <v>19</v>
      </c>
      <c r="E71" s="60" t="s">
        <v>19</v>
      </c>
      <c r="F71" s="60" t="s">
        <v>148</v>
      </c>
      <c r="G71" s="60" t="s">
        <v>15</v>
      </c>
      <c r="H71" s="68">
        <v>45635</v>
      </c>
      <c r="I71" s="9" t="s">
        <v>23</v>
      </c>
      <c r="J71" s="7">
        <v>2</v>
      </c>
      <c r="K71" s="7">
        <v>95</v>
      </c>
      <c r="L71" s="7">
        <f>J71*K71</f>
        <v>190</v>
      </c>
      <c r="M71" s="60">
        <f>L71+L72+L73+L74</f>
        <v>5390</v>
      </c>
      <c r="N71" s="60">
        <v>52</v>
      </c>
      <c r="O71" s="61">
        <v>45557</v>
      </c>
      <c r="P71" s="60">
        <v>5390</v>
      </c>
      <c r="Q71" s="60">
        <v>0</v>
      </c>
      <c r="R71" s="60"/>
      <c r="S71" s="60"/>
      <c r="T71" s="65"/>
    </row>
    <row r="72" spans="1:20" x14ac:dyDescent="0.3">
      <c r="A72" s="60"/>
      <c r="B72" s="67"/>
      <c r="C72" s="60"/>
      <c r="D72" s="60"/>
      <c r="E72" s="60"/>
      <c r="F72" s="60"/>
      <c r="G72" s="60"/>
      <c r="H72" s="68"/>
      <c r="I72" s="9" t="s">
        <v>25</v>
      </c>
      <c r="J72" s="7">
        <v>1</v>
      </c>
      <c r="K72" s="7">
        <v>680</v>
      </c>
      <c r="L72" s="7">
        <f t="shared" ref="L72:L74" si="18">J72*K72</f>
        <v>680</v>
      </c>
      <c r="M72" s="60"/>
      <c r="N72" s="60"/>
      <c r="O72" s="60"/>
      <c r="P72" s="60"/>
      <c r="Q72" s="60"/>
      <c r="R72" s="60"/>
      <c r="S72" s="60"/>
      <c r="T72" s="66"/>
    </row>
    <row r="73" spans="1:20" x14ac:dyDescent="0.3">
      <c r="A73" s="60"/>
      <c r="B73" s="67"/>
      <c r="C73" s="60"/>
      <c r="D73" s="60"/>
      <c r="E73" s="60"/>
      <c r="F73" s="60"/>
      <c r="G73" s="60"/>
      <c r="H73" s="68"/>
      <c r="I73" s="9" t="s">
        <v>26</v>
      </c>
      <c r="J73" s="7">
        <v>7</v>
      </c>
      <c r="K73" s="7">
        <v>460</v>
      </c>
      <c r="L73" s="7">
        <f t="shared" si="18"/>
        <v>3220</v>
      </c>
      <c r="M73" s="60"/>
      <c r="N73" s="60"/>
      <c r="O73" s="60"/>
      <c r="P73" s="60"/>
      <c r="Q73" s="60"/>
      <c r="R73" s="60"/>
      <c r="S73" s="60"/>
      <c r="T73" s="66"/>
    </row>
    <row r="74" spans="1:20" x14ac:dyDescent="0.3">
      <c r="A74" s="60"/>
      <c r="B74" s="67"/>
      <c r="C74" s="60"/>
      <c r="D74" s="60"/>
      <c r="E74" s="60"/>
      <c r="F74" s="60"/>
      <c r="G74" s="60"/>
      <c r="H74" s="68"/>
      <c r="I74" s="9" t="s">
        <v>30</v>
      </c>
      <c r="J74" s="7">
        <v>1</v>
      </c>
      <c r="K74" s="7">
        <v>1300</v>
      </c>
      <c r="L74" s="7">
        <f t="shared" si="18"/>
        <v>1300</v>
      </c>
      <c r="M74" s="60"/>
      <c r="N74" s="60"/>
      <c r="O74" s="60"/>
      <c r="P74" s="60"/>
      <c r="Q74" s="60"/>
      <c r="R74" s="60"/>
      <c r="S74" s="60"/>
      <c r="T74" s="66"/>
    </row>
    <row r="75" spans="1:20" s="4" customFormat="1" x14ac:dyDescent="0.3">
      <c r="A75" s="62">
        <v>33</v>
      </c>
      <c r="B75" s="62" t="s">
        <v>149</v>
      </c>
      <c r="C75" s="62" t="s">
        <v>150</v>
      </c>
      <c r="D75" s="62" t="s">
        <v>14</v>
      </c>
      <c r="E75" s="62" t="s">
        <v>14</v>
      </c>
      <c r="F75" s="62" t="s">
        <v>151</v>
      </c>
      <c r="G75" s="62" t="s">
        <v>15</v>
      </c>
      <c r="H75" s="76">
        <v>45635</v>
      </c>
      <c r="I75" s="5" t="s">
        <v>23</v>
      </c>
      <c r="J75" s="3">
        <v>10</v>
      </c>
      <c r="K75" s="3">
        <v>95</v>
      </c>
      <c r="L75" s="3">
        <f>J75*K75</f>
        <v>950</v>
      </c>
      <c r="M75" s="62">
        <f>L75+L76+L77+L78</f>
        <v>6015</v>
      </c>
      <c r="N75" s="62">
        <v>65</v>
      </c>
      <c r="O75" s="76">
        <v>45635</v>
      </c>
      <c r="P75" s="62">
        <v>0</v>
      </c>
      <c r="Q75" s="62">
        <v>6015</v>
      </c>
      <c r="R75" s="62">
        <v>0</v>
      </c>
      <c r="S75" s="62">
        <v>0</v>
      </c>
      <c r="T75" s="74"/>
    </row>
    <row r="76" spans="1:20" s="4" customFormat="1" x14ac:dyDescent="0.3">
      <c r="A76" s="62"/>
      <c r="B76" s="62"/>
      <c r="C76" s="62"/>
      <c r="D76" s="62"/>
      <c r="E76" s="62"/>
      <c r="F76" s="62"/>
      <c r="G76" s="62"/>
      <c r="H76" s="76"/>
      <c r="I76" s="5" t="s">
        <v>24</v>
      </c>
      <c r="J76" s="3">
        <v>10</v>
      </c>
      <c r="K76" s="3">
        <v>185</v>
      </c>
      <c r="L76" s="3">
        <f t="shared" ref="L76:L78" si="19">J76*K76</f>
        <v>1850</v>
      </c>
      <c r="M76" s="62"/>
      <c r="N76" s="62"/>
      <c r="O76" s="76"/>
      <c r="P76" s="62"/>
      <c r="Q76" s="62"/>
      <c r="R76" s="62"/>
      <c r="S76" s="62"/>
      <c r="T76" s="74"/>
    </row>
    <row r="77" spans="1:20" s="4" customFormat="1" x14ac:dyDescent="0.3">
      <c r="A77" s="62"/>
      <c r="B77" s="62"/>
      <c r="C77" s="62"/>
      <c r="D77" s="62"/>
      <c r="E77" s="62"/>
      <c r="F77" s="62"/>
      <c r="G77" s="62"/>
      <c r="H77" s="76"/>
      <c r="I77" s="5" t="s">
        <v>26</v>
      </c>
      <c r="J77" s="3">
        <v>5</v>
      </c>
      <c r="K77" s="3">
        <v>460</v>
      </c>
      <c r="L77" s="3">
        <f t="shared" si="19"/>
        <v>2300</v>
      </c>
      <c r="M77" s="62"/>
      <c r="N77" s="62"/>
      <c r="O77" s="76"/>
      <c r="P77" s="62"/>
      <c r="Q77" s="62"/>
      <c r="R77" s="62"/>
      <c r="S77" s="62"/>
      <c r="T77" s="74"/>
    </row>
    <row r="78" spans="1:20" s="4" customFormat="1" x14ac:dyDescent="0.3">
      <c r="A78" s="62"/>
      <c r="B78" s="62"/>
      <c r="C78" s="62"/>
      <c r="D78" s="62"/>
      <c r="E78" s="62"/>
      <c r="F78" s="62"/>
      <c r="G78" s="62"/>
      <c r="H78" s="76"/>
      <c r="I78" s="5" t="s">
        <v>143</v>
      </c>
      <c r="J78" s="3">
        <v>1</v>
      </c>
      <c r="K78" s="3">
        <v>915</v>
      </c>
      <c r="L78" s="3">
        <f t="shared" si="19"/>
        <v>915</v>
      </c>
      <c r="M78" s="62"/>
      <c r="N78" s="62"/>
      <c r="O78" s="76"/>
      <c r="P78" s="62"/>
      <c r="Q78" s="62"/>
      <c r="R78" s="62"/>
      <c r="S78" s="62"/>
      <c r="T78" s="74"/>
    </row>
    <row r="79" spans="1:20" x14ac:dyDescent="0.3">
      <c r="A79" s="7">
        <v>34</v>
      </c>
      <c r="B79" s="9" t="s">
        <v>152</v>
      </c>
      <c r="C79" s="9" t="s">
        <v>153</v>
      </c>
      <c r="D79" s="9" t="s">
        <v>45</v>
      </c>
      <c r="E79" s="9" t="s">
        <v>46</v>
      </c>
      <c r="F79" s="14" t="s">
        <v>154</v>
      </c>
      <c r="G79" s="9" t="s">
        <v>28</v>
      </c>
      <c r="H79" s="38">
        <v>45635</v>
      </c>
      <c r="I79" s="5" t="s">
        <v>23</v>
      </c>
      <c r="J79" s="3">
        <v>10</v>
      </c>
      <c r="K79" s="3">
        <v>95</v>
      </c>
      <c r="L79" s="3">
        <f>J79*K79</f>
        <v>950</v>
      </c>
      <c r="M79" s="7">
        <f>L79</f>
        <v>950</v>
      </c>
      <c r="N79" s="7">
        <v>10</v>
      </c>
      <c r="O79" s="38">
        <v>45635</v>
      </c>
      <c r="P79" s="7">
        <v>950</v>
      </c>
      <c r="Q79" s="7">
        <v>0</v>
      </c>
      <c r="R79" s="7">
        <v>0</v>
      </c>
      <c r="S79" s="9"/>
    </row>
    <row r="80" spans="1:20" s="17" customFormat="1" x14ac:dyDescent="0.3">
      <c r="A80" s="48">
        <v>35</v>
      </c>
      <c r="B80" s="48" t="s">
        <v>155</v>
      </c>
      <c r="C80" s="48" t="s">
        <v>44</v>
      </c>
      <c r="D80" s="48" t="s">
        <v>45</v>
      </c>
      <c r="E80" s="48" t="s">
        <v>46</v>
      </c>
      <c r="F80" s="48" t="s">
        <v>156</v>
      </c>
      <c r="G80" s="48" t="s">
        <v>28</v>
      </c>
      <c r="H80" s="58">
        <v>45635</v>
      </c>
      <c r="I80" s="28" t="s">
        <v>23</v>
      </c>
      <c r="J80" s="29">
        <v>20</v>
      </c>
      <c r="K80" s="29">
        <v>95</v>
      </c>
      <c r="L80" s="29">
        <f>J80*K80</f>
        <v>1900</v>
      </c>
      <c r="M80" s="48">
        <f>L80+L81+L82+L83+L84+L85</f>
        <v>15730</v>
      </c>
      <c r="N80" s="48">
        <v>150</v>
      </c>
      <c r="O80" s="48"/>
      <c r="P80" s="48"/>
      <c r="Q80" s="48"/>
      <c r="R80" s="48"/>
      <c r="S80" s="48"/>
      <c r="T80" s="48"/>
    </row>
    <row r="81" spans="1:20" s="17" customFormat="1" x14ac:dyDescent="0.3">
      <c r="A81" s="49"/>
      <c r="B81" s="49"/>
      <c r="C81" s="49"/>
      <c r="D81" s="49"/>
      <c r="E81" s="49"/>
      <c r="F81" s="49"/>
      <c r="G81" s="49"/>
      <c r="H81" s="75"/>
      <c r="I81" s="28" t="s">
        <v>24</v>
      </c>
      <c r="J81" s="29">
        <v>20</v>
      </c>
      <c r="K81" s="29">
        <v>185</v>
      </c>
      <c r="L81" s="29">
        <f t="shared" ref="L81:L85" si="20">J81*K81</f>
        <v>3700</v>
      </c>
      <c r="M81" s="49"/>
      <c r="N81" s="49"/>
      <c r="O81" s="49"/>
      <c r="P81" s="49"/>
      <c r="Q81" s="49"/>
      <c r="R81" s="49"/>
      <c r="S81" s="49"/>
      <c r="T81" s="49"/>
    </row>
    <row r="82" spans="1:20" s="17" customFormat="1" x14ac:dyDescent="0.3">
      <c r="A82" s="49"/>
      <c r="B82" s="49"/>
      <c r="C82" s="49"/>
      <c r="D82" s="49"/>
      <c r="E82" s="49"/>
      <c r="F82" s="49"/>
      <c r="G82" s="49"/>
      <c r="H82" s="75"/>
      <c r="I82" s="28" t="s">
        <v>25</v>
      </c>
      <c r="J82" s="29">
        <v>5</v>
      </c>
      <c r="K82" s="29">
        <v>680</v>
      </c>
      <c r="L82" s="29">
        <f t="shared" si="20"/>
        <v>3400</v>
      </c>
      <c r="M82" s="49"/>
      <c r="N82" s="49"/>
      <c r="O82" s="49"/>
      <c r="P82" s="49"/>
      <c r="Q82" s="49"/>
      <c r="R82" s="49"/>
      <c r="S82" s="49"/>
      <c r="T82" s="49"/>
    </row>
    <row r="83" spans="1:20" s="17" customFormat="1" x14ac:dyDescent="0.3">
      <c r="A83" s="49"/>
      <c r="B83" s="49"/>
      <c r="C83" s="49"/>
      <c r="D83" s="49"/>
      <c r="E83" s="49"/>
      <c r="F83" s="49"/>
      <c r="G83" s="49"/>
      <c r="H83" s="75"/>
      <c r="I83" s="28" t="s">
        <v>26</v>
      </c>
      <c r="J83" s="29">
        <v>5</v>
      </c>
      <c r="K83" s="29">
        <v>460</v>
      </c>
      <c r="L83" s="29">
        <f t="shared" si="20"/>
        <v>2300</v>
      </c>
      <c r="M83" s="49"/>
      <c r="N83" s="49"/>
      <c r="O83" s="49"/>
      <c r="P83" s="49"/>
      <c r="Q83" s="49"/>
      <c r="R83" s="49"/>
      <c r="S83" s="49"/>
      <c r="T83" s="49"/>
    </row>
    <row r="84" spans="1:20" s="17" customFormat="1" x14ac:dyDescent="0.3">
      <c r="A84" s="49"/>
      <c r="B84" s="49"/>
      <c r="C84" s="49"/>
      <c r="D84" s="49"/>
      <c r="E84" s="49"/>
      <c r="F84" s="49"/>
      <c r="G84" s="49"/>
      <c r="H84" s="75"/>
      <c r="I84" s="28" t="s">
        <v>30</v>
      </c>
      <c r="J84" s="29">
        <v>2</v>
      </c>
      <c r="K84" s="29">
        <v>1300</v>
      </c>
      <c r="L84" s="29">
        <f t="shared" si="20"/>
        <v>2600</v>
      </c>
      <c r="M84" s="49"/>
      <c r="N84" s="49"/>
      <c r="O84" s="49"/>
      <c r="P84" s="49"/>
      <c r="Q84" s="49"/>
      <c r="R84" s="49"/>
      <c r="S84" s="49"/>
      <c r="T84" s="49"/>
    </row>
    <row r="85" spans="1:20" s="17" customFormat="1" x14ac:dyDescent="0.3">
      <c r="A85" s="50"/>
      <c r="B85" s="50"/>
      <c r="C85" s="50"/>
      <c r="D85" s="50"/>
      <c r="E85" s="50"/>
      <c r="F85" s="50"/>
      <c r="G85" s="50"/>
      <c r="H85" s="59"/>
      <c r="I85" s="28" t="s">
        <v>143</v>
      </c>
      <c r="J85" s="29">
        <v>2</v>
      </c>
      <c r="K85" s="29">
        <v>915</v>
      </c>
      <c r="L85" s="29">
        <f t="shared" si="20"/>
        <v>1830</v>
      </c>
      <c r="M85" s="50"/>
      <c r="N85" s="50"/>
      <c r="O85" s="50"/>
      <c r="P85" s="50"/>
      <c r="Q85" s="50"/>
      <c r="R85" s="50"/>
      <c r="S85" s="50"/>
      <c r="T85" s="50"/>
    </row>
    <row r="86" spans="1:20" ht="15.75" customHeight="1" x14ac:dyDescent="0.3">
      <c r="A86" s="7">
        <v>36</v>
      </c>
      <c r="B86" s="9" t="s">
        <v>157</v>
      </c>
      <c r="C86" s="9" t="s">
        <v>158</v>
      </c>
      <c r="D86" s="9" t="s">
        <v>14</v>
      </c>
      <c r="E86" s="9" t="s">
        <v>14</v>
      </c>
      <c r="F86" s="14" t="s">
        <v>159</v>
      </c>
      <c r="G86" s="9" t="s">
        <v>28</v>
      </c>
      <c r="H86" s="38">
        <v>45635</v>
      </c>
      <c r="I86" s="9" t="s">
        <v>25</v>
      </c>
      <c r="J86" s="7">
        <v>1</v>
      </c>
      <c r="K86" s="7">
        <v>680</v>
      </c>
      <c r="L86" s="7">
        <f t="shared" ref="L86" si="21">J86*K86</f>
        <v>680</v>
      </c>
      <c r="M86" s="7">
        <f>L86</f>
        <v>680</v>
      </c>
      <c r="N86" s="7">
        <v>5</v>
      </c>
      <c r="O86" s="19">
        <v>45565</v>
      </c>
      <c r="P86" s="7">
        <v>680</v>
      </c>
      <c r="Q86" s="7">
        <v>0</v>
      </c>
      <c r="R86" s="7"/>
      <c r="S86" s="9"/>
    </row>
    <row r="87" spans="1:20" x14ac:dyDescent="0.3">
      <c r="A87" s="44">
        <v>37</v>
      </c>
      <c r="B87" s="44" t="s">
        <v>160</v>
      </c>
      <c r="C87" s="44" t="s">
        <v>161</v>
      </c>
      <c r="D87" s="44" t="s">
        <v>14</v>
      </c>
      <c r="E87" s="44" t="s">
        <v>14</v>
      </c>
      <c r="F87" s="44" t="s">
        <v>162</v>
      </c>
      <c r="G87" s="44" t="s">
        <v>28</v>
      </c>
      <c r="H87" s="63">
        <v>45635</v>
      </c>
      <c r="I87" s="9" t="s">
        <v>23</v>
      </c>
      <c r="J87" s="7">
        <v>2</v>
      </c>
      <c r="K87" s="7">
        <v>95</v>
      </c>
      <c r="L87" s="7">
        <f>J87*K87</f>
        <v>190</v>
      </c>
      <c r="M87" s="44">
        <f>L87+L88</f>
        <v>650</v>
      </c>
      <c r="N87" s="44">
        <v>7</v>
      </c>
      <c r="O87" s="63">
        <v>45578</v>
      </c>
      <c r="P87" s="44">
        <v>650</v>
      </c>
      <c r="Q87" s="44">
        <v>0</v>
      </c>
      <c r="R87" s="44"/>
      <c r="S87" s="44"/>
      <c r="T87" s="44"/>
    </row>
    <row r="88" spans="1:20" x14ac:dyDescent="0.3">
      <c r="A88" s="46"/>
      <c r="B88" s="46"/>
      <c r="C88" s="46"/>
      <c r="D88" s="46"/>
      <c r="E88" s="46"/>
      <c r="F88" s="46"/>
      <c r="G88" s="46"/>
      <c r="H88" s="64"/>
      <c r="I88" s="9" t="s">
        <v>26</v>
      </c>
      <c r="J88" s="7">
        <v>1</v>
      </c>
      <c r="K88" s="7">
        <v>460</v>
      </c>
      <c r="L88" s="7">
        <f t="shared" ref="L88" si="22">J88*K88</f>
        <v>460</v>
      </c>
      <c r="M88" s="46"/>
      <c r="N88" s="46"/>
      <c r="O88" s="64"/>
      <c r="P88" s="46"/>
      <c r="Q88" s="46"/>
      <c r="R88" s="46"/>
      <c r="S88" s="46"/>
      <c r="T88" s="46"/>
    </row>
    <row r="89" spans="1:20" s="17" customFormat="1" x14ac:dyDescent="0.3">
      <c r="A89" s="29">
        <v>38</v>
      </c>
      <c r="B89" s="28" t="s">
        <v>43</v>
      </c>
      <c r="C89" s="28" t="s">
        <v>37</v>
      </c>
      <c r="D89" s="28" t="s">
        <v>27</v>
      </c>
      <c r="E89" s="28" t="s">
        <v>14</v>
      </c>
      <c r="F89" s="43" t="s">
        <v>163</v>
      </c>
      <c r="G89" s="28" t="s">
        <v>28</v>
      </c>
      <c r="H89" s="39">
        <v>45635</v>
      </c>
      <c r="I89" s="28" t="s">
        <v>23</v>
      </c>
      <c r="J89" s="29">
        <v>5</v>
      </c>
      <c r="K89" s="29">
        <v>95</v>
      </c>
      <c r="L89" s="29">
        <f>J89*K89</f>
        <v>475</v>
      </c>
      <c r="M89" s="29">
        <f>L89</f>
        <v>475</v>
      </c>
      <c r="N89" s="29">
        <v>5</v>
      </c>
      <c r="O89" s="28"/>
      <c r="P89" s="29"/>
      <c r="Q89" s="29"/>
      <c r="R89" s="29"/>
      <c r="S89" s="28"/>
    </row>
    <row r="90" spans="1:20" s="17" customFormat="1" x14ac:dyDescent="0.3">
      <c r="A90" s="48">
        <v>39</v>
      </c>
      <c r="B90" s="48" t="s">
        <v>167</v>
      </c>
      <c r="C90" s="48" t="s">
        <v>168</v>
      </c>
      <c r="D90" s="48" t="s">
        <v>169</v>
      </c>
      <c r="E90" s="48" t="s">
        <v>19</v>
      </c>
      <c r="F90" s="48" t="s">
        <v>166</v>
      </c>
      <c r="G90" s="48" t="s">
        <v>28</v>
      </c>
      <c r="H90" s="58">
        <v>45635</v>
      </c>
      <c r="I90" s="28" t="s">
        <v>26</v>
      </c>
      <c r="J90" s="29">
        <v>2</v>
      </c>
      <c r="K90" s="29">
        <v>460</v>
      </c>
      <c r="L90" s="29">
        <f t="shared" ref="L90:L91" si="23">J90*K90</f>
        <v>920</v>
      </c>
      <c r="M90" s="48">
        <f>L90+L91</f>
        <v>4580</v>
      </c>
      <c r="N90" s="48">
        <v>50</v>
      </c>
      <c r="O90" s="48"/>
      <c r="P90" s="48"/>
      <c r="Q90" s="48"/>
      <c r="R90" s="48"/>
      <c r="S90" s="48"/>
    </row>
    <row r="91" spans="1:20" s="17" customFormat="1" x14ac:dyDescent="0.3">
      <c r="A91" s="50"/>
      <c r="B91" s="50"/>
      <c r="C91" s="50"/>
      <c r="D91" s="50"/>
      <c r="E91" s="50"/>
      <c r="F91" s="50"/>
      <c r="G91" s="50"/>
      <c r="H91" s="59"/>
      <c r="I91" s="28" t="s">
        <v>143</v>
      </c>
      <c r="J91" s="29">
        <v>4</v>
      </c>
      <c r="K91" s="29">
        <v>915</v>
      </c>
      <c r="L91" s="29">
        <f t="shared" si="23"/>
        <v>3660</v>
      </c>
      <c r="M91" s="50"/>
      <c r="N91" s="50"/>
      <c r="O91" s="50"/>
      <c r="P91" s="50"/>
      <c r="Q91" s="50"/>
      <c r="R91" s="50"/>
      <c r="S91" s="50"/>
    </row>
    <row r="92" spans="1:20" s="4" customFormat="1" ht="28.8" x14ac:dyDescent="0.3">
      <c r="A92" s="3">
        <v>39</v>
      </c>
      <c r="B92" s="32" t="s">
        <v>164</v>
      </c>
      <c r="C92" s="33" t="s">
        <v>165</v>
      </c>
      <c r="D92" s="33" t="s">
        <v>20</v>
      </c>
      <c r="E92" s="33" t="s">
        <v>14</v>
      </c>
      <c r="F92" s="3" t="s">
        <v>170</v>
      </c>
      <c r="G92" s="33" t="s">
        <v>28</v>
      </c>
      <c r="H92" s="41">
        <v>45635</v>
      </c>
      <c r="I92" s="33" t="s">
        <v>171</v>
      </c>
      <c r="J92" s="3">
        <v>5</v>
      </c>
      <c r="K92" s="3">
        <v>85</v>
      </c>
      <c r="L92" s="3">
        <f>J92*K92</f>
        <v>425</v>
      </c>
      <c r="M92" s="3">
        <f>L92</f>
        <v>425</v>
      </c>
      <c r="N92" s="3">
        <v>5</v>
      </c>
      <c r="O92" s="42">
        <v>45635</v>
      </c>
      <c r="P92" s="3">
        <v>0</v>
      </c>
      <c r="Q92" s="3">
        <v>425</v>
      </c>
      <c r="R92" s="3">
        <v>0</v>
      </c>
      <c r="S92" s="5">
        <v>0</v>
      </c>
    </row>
    <row r="93" spans="1:20" x14ac:dyDescent="0.3">
      <c r="A93" s="7">
        <v>40</v>
      </c>
      <c r="B93" s="9" t="s">
        <v>172</v>
      </c>
      <c r="C93" s="9" t="s">
        <v>173</v>
      </c>
      <c r="D93" s="9" t="s">
        <v>169</v>
      </c>
      <c r="E93" s="9" t="s">
        <v>19</v>
      </c>
      <c r="F93" s="14" t="s">
        <v>174</v>
      </c>
      <c r="G93" s="9" t="s">
        <v>28</v>
      </c>
      <c r="H93" s="38">
        <v>45635</v>
      </c>
      <c r="I93" s="9" t="s">
        <v>25</v>
      </c>
      <c r="J93" s="7">
        <v>4</v>
      </c>
      <c r="K93" s="7">
        <v>680</v>
      </c>
      <c r="L93" s="7">
        <f>J93*K93</f>
        <v>2720</v>
      </c>
      <c r="M93" s="7">
        <f>L93</f>
        <v>2720</v>
      </c>
      <c r="N93" s="7">
        <v>20</v>
      </c>
      <c r="O93" s="38">
        <v>45635</v>
      </c>
      <c r="P93" s="7">
        <v>0</v>
      </c>
      <c r="Q93" s="7">
        <v>2720</v>
      </c>
      <c r="R93" s="7"/>
      <c r="S93" s="9"/>
    </row>
    <row r="94" spans="1:20" x14ac:dyDescent="0.3">
      <c r="A94" s="7">
        <v>41</v>
      </c>
      <c r="B94" s="9" t="s">
        <v>175</v>
      </c>
      <c r="C94" s="9" t="s">
        <v>176</v>
      </c>
      <c r="D94" s="9" t="s">
        <v>31</v>
      </c>
      <c r="E94" s="9" t="s">
        <v>14</v>
      </c>
      <c r="F94" s="14" t="s">
        <v>178</v>
      </c>
      <c r="G94" s="9" t="s">
        <v>28</v>
      </c>
      <c r="H94" s="38">
        <v>45635</v>
      </c>
      <c r="I94" s="9" t="s">
        <v>171</v>
      </c>
      <c r="J94" s="7">
        <v>20</v>
      </c>
      <c r="K94" s="7">
        <v>85</v>
      </c>
      <c r="L94" s="7">
        <f>J94*K94</f>
        <v>1700</v>
      </c>
      <c r="M94" s="7">
        <f>L94</f>
        <v>1700</v>
      </c>
      <c r="N94" s="7">
        <v>20</v>
      </c>
      <c r="O94" s="19">
        <v>45551</v>
      </c>
      <c r="P94" s="7">
        <v>1700</v>
      </c>
      <c r="Q94" s="7">
        <v>0</v>
      </c>
      <c r="R94" s="7"/>
      <c r="S94" s="9"/>
    </row>
    <row r="95" spans="1:20" s="17" customFormat="1" x14ac:dyDescent="0.3">
      <c r="A95" s="29">
        <v>42</v>
      </c>
      <c r="B95" s="28" t="s">
        <v>133</v>
      </c>
      <c r="C95" s="28" t="s">
        <v>134</v>
      </c>
      <c r="D95" s="28" t="s">
        <v>20</v>
      </c>
      <c r="E95" s="28" t="s">
        <v>14</v>
      </c>
      <c r="F95" s="43" t="s">
        <v>177</v>
      </c>
      <c r="G95" s="28" t="s">
        <v>28</v>
      </c>
      <c r="H95" s="30">
        <v>45548</v>
      </c>
      <c r="I95" s="28" t="s">
        <v>30</v>
      </c>
      <c r="J95" s="29">
        <v>1</v>
      </c>
      <c r="K95" s="29">
        <v>1300</v>
      </c>
      <c r="L95" s="29">
        <f t="shared" ref="L95:L98" si="24">J95*K95</f>
        <v>1300</v>
      </c>
      <c r="M95" s="29">
        <f>L95</f>
        <v>1300</v>
      </c>
      <c r="N95" s="29">
        <v>10</v>
      </c>
      <c r="O95" s="28"/>
      <c r="P95" s="29"/>
      <c r="Q95" s="29"/>
      <c r="R95" s="29"/>
      <c r="S95" s="28"/>
    </row>
    <row r="96" spans="1:20" x14ac:dyDescent="0.3">
      <c r="A96" s="44">
        <v>43</v>
      </c>
      <c r="B96" s="44" t="s">
        <v>155</v>
      </c>
      <c r="C96" s="55" t="s">
        <v>179</v>
      </c>
      <c r="D96" s="44" t="s">
        <v>169</v>
      </c>
      <c r="E96" s="44" t="s">
        <v>19</v>
      </c>
      <c r="F96" s="44" t="s">
        <v>180</v>
      </c>
      <c r="G96" s="44" t="s">
        <v>28</v>
      </c>
      <c r="H96" s="47">
        <v>45549</v>
      </c>
      <c r="I96" s="9" t="s">
        <v>24</v>
      </c>
      <c r="J96" s="7">
        <v>5</v>
      </c>
      <c r="K96" s="7">
        <v>185</v>
      </c>
      <c r="L96" s="7">
        <f t="shared" si="24"/>
        <v>925</v>
      </c>
      <c r="M96" s="44">
        <f>L96+L97+L98</f>
        <v>9525</v>
      </c>
      <c r="N96" s="44">
        <v>75</v>
      </c>
      <c r="O96" s="47">
        <v>45559</v>
      </c>
      <c r="P96" s="44">
        <v>5000</v>
      </c>
      <c r="Q96" s="44">
        <v>0</v>
      </c>
      <c r="R96" s="44"/>
      <c r="S96" s="44"/>
      <c r="T96" s="44"/>
    </row>
    <row r="97" spans="1:20" x14ac:dyDescent="0.3">
      <c r="A97" s="45"/>
      <c r="B97" s="45"/>
      <c r="C97" s="56"/>
      <c r="D97" s="45"/>
      <c r="E97" s="45"/>
      <c r="F97" s="45"/>
      <c r="G97" s="45"/>
      <c r="H97" s="45"/>
      <c r="I97" s="9" t="s">
        <v>25</v>
      </c>
      <c r="J97" s="7">
        <v>5</v>
      </c>
      <c r="K97" s="7">
        <v>680</v>
      </c>
      <c r="L97" s="7">
        <f t="shared" si="24"/>
        <v>3400</v>
      </c>
      <c r="M97" s="45"/>
      <c r="N97" s="45"/>
      <c r="O97" s="45"/>
      <c r="P97" s="45"/>
      <c r="Q97" s="45"/>
      <c r="R97" s="45"/>
      <c r="S97" s="45"/>
      <c r="T97" s="45"/>
    </row>
    <row r="98" spans="1:20" x14ac:dyDescent="0.3">
      <c r="A98" s="46"/>
      <c r="B98" s="46"/>
      <c r="C98" s="57"/>
      <c r="D98" s="46"/>
      <c r="E98" s="46"/>
      <c r="F98" s="46"/>
      <c r="G98" s="46"/>
      <c r="H98" s="46"/>
      <c r="I98" s="9" t="s">
        <v>30</v>
      </c>
      <c r="J98" s="7">
        <v>4</v>
      </c>
      <c r="K98" s="7">
        <v>1300</v>
      </c>
      <c r="L98" s="7">
        <f t="shared" si="24"/>
        <v>5200</v>
      </c>
      <c r="M98" s="46"/>
      <c r="N98" s="46"/>
      <c r="O98" s="46"/>
      <c r="P98" s="46"/>
      <c r="Q98" s="46"/>
      <c r="R98" s="46"/>
      <c r="S98" s="46"/>
      <c r="T98" s="46"/>
    </row>
    <row r="99" spans="1:20" s="17" customFormat="1" x14ac:dyDescent="0.3">
      <c r="A99" s="48">
        <v>44</v>
      </c>
      <c r="B99" s="53" t="s">
        <v>181</v>
      </c>
      <c r="C99" s="48" t="s">
        <v>182</v>
      </c>
      <c r="D99" s="48" t="s">
        <v>19</v>
      </c>
      <c r="E99" s="48" t="s">
        <v>19</v>
      </c>
      <c r="F99" s="48" t="s">
        <v>183</v>
      </c>
      <c r="G99" s="48" t="s">
        <v>28</v>
      </c>
      <c r="H99" s="51">
        <v>45549</v>
      </c>
      <c r="I99" s="28" t="s">
        <v>25</v>
      </c>
      <c r="J99" s="29">
        <v>4</v>
      </c>
      <c r="K99" s="29">
        <v>680</v>
      </c>
      <c r="L99" s="29">
        <f t="shared" ref="L99:L100" si="25">J99*K99</f>
        <v>2720</v>
      </c>
      <c r="M99" s="48">
        <f>L99+L100</f>
        <v>3640</v>
      </c>
      <c r="N99" s="48">
        <v>30</v>
      </c>
      <c r="O99" s="48"/>
      <c r="P99" s="48"/>
      <c r="Q99" s="48"/>
      <c r="R99" s="48"/>
      <c r="S99" s="48"/>
    </row>
    <row r="100" spans="1:20" s="17" customFormat="1" x14ac:dyDescent="0.3">
      <c r="A100" s="50"/>
      <c r="B100" s="54"/>
      <c r="C100" s="50"/>
      <c r="D100" s="50"/>
      <c r="E100" s="50"/>
      <c r="F100" s="50"/>
      <c r="G100" s="50"/>
      <c r="H100" s="50"/>
      <c r="I100" s="28" t="s">
        <v>26</v>
      </c>
      <c r="J100" s="29">
        <v>2</v>
      </c>
      <c r="K100" s="29">
        <v>460</v>
      </c>
      <c r="L100" s="29">
        <f t="shared" si="25"/>
        <v>920</v>
      </c>
      <c r="M100" s="50"/>
      <c r="N100" s="50"/>
      <c r="O100" s="50"/>
      <c r="P100" s="50"/>
      <c r="Q100" s="50"/>
      <c r="R100" s="50"/>
      <c r="S100" s="50"/>
    </row>
    <row r="101" spans="1:20" s="17" customFormat="1" x14ac:dyDescent="0.3">
      <c r="A101" s="48">
        <v>45</v>
      </c>
      <c r="B101" s="48" t="s">
        <v>184</v>
      </c>
      <c r="C101" s="48" t="s">
        <v>185</v>
      </c>
      <c r="D101" s="48" t="s">
        <v>186</v>
      </c>
      <c r="E101" s="48" t="s">
        <v>19</v>
      </c>
      <c r="F101" s="48" t="s">
        <v>187</v>
      </c>
      <c r="G101" s="48" t="s">
        <v>28</v>
      </c>
      <c r="H101" s="51">
        <v>45549</v>
      </c>
      <c r="I101" s="28" t="s">
        <v>23</v>
      </c>
      <c r="J101" s="29">
        <v>10</v>
      </c>
      <c r="K101" s="29">
        <v>95</v>
      </c>
      <c r="L101" s="29">
        <f>J101*K101</f>
        <v>950</v>
      </c>
      <c r="M101" s="48">
        <f>L101+L102</f>
        <v>2800</v>
      </c>
      <c r="N101" s="48">
        <v>30</v>
      </c>
      <c r="O101" s="48"/>
      <c r="P101" s="48"/>
      <c r="Q101" s="48"/>
      <c r="R101" s="48"/>
      <c r="S101" s="48"/>
      <c r="T101" s="48"/>
    </row>
    <row r="102" spans="1:20" s="17" customFormat="1" x14ac:dyDescent="0.3">
      <c r="A102" s="50"/>
      <c r="B102" s="50"/>
      <c r="C102" s="50"/>
      <c r="D102" s="50"/>
      <c r="E102" s="50"/>
      <c r="F102" s="50"/>
      <c r="G102" s="50"/>
      <c r="H102" s="50"/>
      <c r="I102" s="28" t="s">
        <v>24</v>
      </c>
      <c r="J102" s="29">
        <v>10</v>
      </c>
      <c r="K102" s="29">
        <v>185</v>
      </c>
      <c r="L102" s="29">
        <f t="shared" ref="L102" si="26">J102*K102</f>
        <v>1850</v>
      </c>
      <c r="M102" s="50"/>
      <c r="N102" s="50"/>
      <c r="O102" s="50"/>
      <c r="P102" s="50"/>
      <c r="Q102" s="50"/>
      <c r="R102" s="50"/>
      <c r="S102" s="50"/>
      <c r="T102" s="50"/>
    </row>
    <row r="103" spans="1:20" s="17" customFormat="1" x14ac:dyDescent="0.3">
      <c r="A103" s="48">
        <v>46</v>
      </c>
      <c r="B103" s="48" t="s">
        <v>188</v>
      </c>
      <c r="C103" s="48" t="s">
        <v>189</v>
      </c>
      <c r="D103" s="48" t="s">
        <v>169</v>
      </c>
      <c r="E103" s="48" t="s">
        <v>19</v>
      </c>
      <c r="F103" s="48" t="s">
        <v>190</v>
      </c>
      <c r="G103" s="48" t="s">
        <v>28</v>
      </c>
      <c r="H103" s="51">
        <v>45549</v>
      </c>
      <c r="I103" s="28" t="s">
        <v>23</v>
      </c>
      <c r="J103" s="29">
        <v>1</v>
      </c>
      <c r="K103" s="29">
        <v>95</v>
      </c>
      <c r="L103" s="29">
        <f>J103*K103</f>
        <v>95</v>
      </c>
      <c r="M103" s="48">
        <f>L103+L104+L105+L106</f>
        <v>3310</v>
      </c>
      <c r="N103" s="48">
        <v>27</v>
      </c>
      <c r="O103" s="48"/>
      <c r="P103" s="48"/>
      <c r="Q103" s="48"/>
      <c r="R103" s="48"/>
      <c r="S103" s="48"/>
      <c r="T103" s="48"/>
    </row>
    <row r="104" spans="1:20" s="17" customFormat="1" x14ac:dyDescent="0.3">
      <c r="A104" s="49"/>
      <c r="B104" s="49"/>
      <c r="C104" s="49"/>
      <c r="D104" s="49"/>
      <c r="E104" s="49"/>
      <c r="F104" s="49"/>
      <c r="G104" s="49"/>
      <c r="H104" s="49"/>
      <c r="I104" s="28" t="s">
        <v>24</v>
      </c>
      <c r="J104" s="29">
        <v>3</v>
      </c>
      <c r="K104" s="29">
        <v>185</v>
      </c>
      <c r="L104" s="29">
        <f t="shared" ref="L104:L106" si="27">J104*K104</f>
        <v>555</v>
      </c>
      <c r="M104" s="49"/>
      <c r="N104" s="49"/>
      <c r="O104" s="49"/>
      <c r="P104" s="49"/>
      <c r="Q104" s="49"/>
      <c r="R104" s="49"/>
      <c r="S104" s="49"/>
      <c r="T104" s="49"/>
    </row>
    <row r="105" spans="1:20" s="17" customFormat="1" x14ac:dyDescent="0.3">
      <c r="A105" s="49"/>
      <c r="B105" s="49"/>
      <c r="C105" s="49"/>
      <c r="D105" s="49"/>
      <c r="E105" s="49"/>
      <c r="F105" s="49"/>
      <c r="G105" s="49"/>
      <c r="H105" s="49"/>
      <c r="I105" s="28" t="s">
        <v>25</v>
      </c>
      <c r="J105" s="29">
        <v>2</v>
      </c>
      <c r="K105" s="29">
        <v>680</v>
      </c>
      <c r="L105" s="29">
        <f t="shared" si="27"/>
        <v>1360</v>
      </c>
      <c r="M105" s="49"/>
      <c r="N105" s="49"/>
      <c r="O105" s="49"/>
      <c r="P105" s="49"/>
      <c r="Q105" s="49"/>
      <c r="R105" s="49"/>
      <c r="S105" s="49"/>
      <c r="T105" s="49"/>
    </row>
    <row r="106" spans="1:20" s="17" customFormat="1" x14ac:dyDescent="0.3">
      <c r="A106" s="50"/>
      <c r="B106" s="50"/>
      <c r="C106" s="50"/>
      <c r="D106" s="50"/>
      <c r="E106" s="50"/>
      <c r="F106" s="50"/>
      <c r="G106" s="50"/>
      <c r="H106" s="50"/>
      <c r="I106" s="28" t="s">
        <v>30</v>
      </c>
      <c r="J106" s="29">
        <v>1</v>
      </c>
      <c r="K106" s="29">
        <v>1300</v>
      </c>
      <c r="L106" s="29">
        <f t="shared" si="27"/>
        <v>1300</v>
      </c>
      <c r="M106" s="50"/>
      <c r="N106" s="50"/>
      <c r="O106" s="50"/>
      <c r="P106" s="50"/>
      <c r="Q106" s="50"/>
      <c r="R106" s="50"/>
      <c r="S106" s="50"/>
      <c r="T106" s="50"/>
    </row>
    <row r="107" spans="1:20" x14ac:dyDescent="0.3">
      <c r="A107" s="44">
        <v>47</v>
      </c>
      <c r="B107" s="44" t="s">
        <v>191</v>
      </c>
      <c r="C107" s="44" t="s">
        <v>192</v>
      </c>
      <c r="D107" s="44" t="s">
        <v>14</v>
      </c>
      <c r="E107" s="44" t="s">
        <v>14</v>
      </c>
      <c r="F107" s="44" t="s">
        <v>193</v>
      </c>
      <c r="G107" s="44" t="s">
        <v>28</v>
      </c>
      <c r="H107" s="47">
        <v>45549</v>
      </c>
      <c r="I107" s="9" t="s">
        <v>23</v>
      </c>
      <c r="J107" s="7">
        <v>5</v>
      </c>
      <c r="K107" s="7">
        <v>95</v>
      </c>
      <c r="L107" s="7">
        <f>J107*K107</f>
        <v>475</v>
      </c>
      <c r="M107" s="44">
        <f>L107+L108</f>
        <v>1400</v>
      </c>
      <c r="N107" s="44">
        <v>15</v>
      </c>
      <c r="O107" s="47">
        <v>45549</v>
      </c>
      <c r="P107" s="44">
        <v>0</v>
      </c>
      <c r="Q107" s="44">
        <v>1400</v>
      </c>
      <c r="R107" s="44"/>
      <c r="S107" s="44"/>
      <c r="T107" s="44"/>
    </row>
    <row r="108" spans="1:20" x14ac:dyDescent="0.3">
      <c r="A108" s="46"/>
      <c r="B108" s="46"/>
      <c r="C108" s="46"/>
      <c r="D108" s="46"/>
      <c r="E108" s="46"/>
      <c r="F108" s="46"/>
      <c r="G108" s="46"/>
      <c r="H108" s="46"/>
      <c r="I108" s="9" t="s">
        <v>24</v>
      </c>
      <c r="J108" s="7">
        <v>5</v>
      </c>
      <c r="K108" s="7">
        <v>185</v>
      </c>
      <c r="L108" s="7">
        <f t="shared" ref="L108" si="28">J108*K108</f>
        <v>925</v>
      </c>
      <c r="M108" s="46"/>
      <c r="N108" s="46"/>
      <c r="O108" s="52"/>
      <c r="P108" s="46"/>
      <c r="Q108" s="46"/>
      <c r="R108" s="46"/>
      <c r="S108" s="46"/>
      <c r="T108" s="46"/>
    </row>
    <row r="109" spans="1:20" s="17" customFormat="1" x14ac:dyDescent="0.3">
      <c r="A109" s="48">
        <v>48</v>
      </c>
      <c r="B109" s="48" t="s">
        <v>188</v>
      </c>
      <c r="C109" s="48" t="s">
        <v>194</v>
      </c>
      <c r="D109" s="48" t="s">
        <v>195</v>
      </c>
      <c r="E109" s="48" t="s">
        <v>19</v>
      </c>
      <c r="F109" s="48" t="s">
        <v>196</v>
      </c>
      <c r="G109" s="48" t="s">
        <v>15</v>
      </c>
      <c r="H109" s="51">
        <v>45549</v>
      </c>
      <c r="I109" s="28" t="s">
        <v>23</v>
      </c>
      <c r="J109" s="29">
        <v>5</v>
      </c>
      <c r="K109" s="29">
        <v>95</v>
      </c>
      <c r="L109" s="29">
        <f>J109*K109</f>
        <v>475</v>
      </c>
      <c r="M109" s="48">
        <f>L109+L110+L111+L112</f>
        <v>5745</v>
      </c>
      <c r="N109" s="48">
        <v>60</v>
      </c>
      <c r="O109" s="51">
        <v>45549</v>
      </c>
      <c r="P109" s="48"/>
      <c r="Q109" s="48"/>
      <c r="R109" s="48"/>
      <c r="S109" s="48"/>
    </row>
    <row r="110" spans="1:20" s="17" customFormat="1" x14ac:dyDescent="0.3">
      <c r="A110" s="49"/>
      <c r="B110" s="49"/>
      <c r="C110" s="49"/>
      <c r="D110" s="49"/>
      <c r="E110" s="49"/>
      <c r="F110" s="49"/>
      <c r="G110" s="49"/>
      <c r="H110" s="49"/>
      <c r="I110" s="28" t="s">
        <v>24</v>
      </c>
      <c r="J110" s="29">
        <v>10</v>
      </c>
      <c r="K110" s="29">
        <v>185</v>
      </c>
      <c r="L110" s="29">
        <f t="shared" ref="L110:L113" si="29">J110*K110</f>
        <v>1850</v>
      </c>
      <c r="M110" s="49"/>
      <c r="N110" s="49"/>
      <c r="O110" s="49"/>
      <c r="P110" s="49"/>
      <c r="Q110" s="49"/>
      <c r="R110" s="49"/>
      <c r="S110" s="49"/>
    </row>
    <row r="111" spans="1:20" s="17" customFormat="1" x14ac:dyDescent="0.3">
      <c r="A111" s="49"/>
      <c r="B111" s="49"/>
      <c r="C111" s="49"/>
      <c r="D111" s="49"/>
      <c r="E111" s="49"/>
      <c r="F111" s="49"/>
      <c r="G111" s="49"/>
      <c r="H111" s="49"/>
      <c r="I111" s="28" t="s">
        <v>25</v>
      </c>
      <c r="J111" s="29">
        <v>3</v>
      </c>
      <c r="K111" s="29">
        <v>680</v>
      </c>
      <c r="L111" s="29">
        <f t="shared" si="29"/>
        <v>2040</v>
      </c>
      <c r="M111" s="49"/>
      <c r="N111" s="49"/>
      <c r="O111" s="49"/>
      <c r="P111" s="49"/>
      <c r="Q111" s="49"/>
      <c r="R111" s="49"/>
      <c r="S111" s="49"/>
    </row>
    <row r="112" spans="1:20" s="17" customFormat="1" x14ac:dyDescent="0.3">
      <c r="A112" s="50"/>
      <c r="B112" s="50"/>
      <c r="C112" s="50"/>
      <c r="D112" s="50"/>
      <c r="E112" s="50"/>
      <c r="F112" s="50"/>
      <c r="G112" s="50"/>
      <c r="H112" s="50"/>
      <c r="I112" s="28" t="s">
        <v>26</v>
      </c>
      <c r="J112" s="29">
        <v>3</v>
      </c>
      <c r="K112" s="29">
        <v>460</v>
      </c>
      <c r="L112" s="29">
        <f t="shared" si="29"/>
        <v>1380</v>
      </c>
      <c r="M112" s="50"/>
      <c r="N112" s="50"/>
      <c r="O112" s="50"/>
      <c r="P112" s="50"/>
      <c r="Q112" s="50"/>
      <c r="R112" s="50"/>
      <c r="S112" s="50"/>
    </row>
    <row r="113" spans="1:20" s="17" customFormat="1" ht="28.8" x14ac:dyDescent="0.3">
      <c r="A113" s="29">
        <v>49</v>
      </c>
      <c r="B113" s="28" t="s">
        <v>197</v>
      </c>
      <c r="C113" s="34" t="s">
        <v>179</v>
      </c>
      <c r="D113" s="28" t="s">
        <v>169</v>
      </c>
      <c r="E113" s="28" t="s">
        <v>19</v>
      </c>
      <c r="F113" s="43" t="s">
        <v>198</v>
      </c>
      <c r="G113" s="28" t="s">
        <v>28</v>
      </c>
      <c r="H113" s="30">
        <v>45549</v>
      </c>
      <c r="I113" s="28" t="s">
        <v>29</v>
      </c>
      <c r="J113" s="29">
        <v>1</v>
      </c>
      <c r="K113" s="29">
        <v>2950</v>
      </c>
      <c r="L113" s="29">
        <f t="shared" si="29"/>
        <v>2950</v>
      </c>
      <c r="M113" s="29">
        <f>L113</f>
        <v>2950</v>
      </c>
      <c r="N113" s="29">
        <v>20</v>
      </c>
      <c r="O113" s="28"/>
      <c r="P113" s="29"/>
      <c r="Q113" s="29"/>
      <c r="R113" s="29"/>
      <c r="S113" s="28"/>
    </row>
    <row r="114" spans="1:20" s="17" customFormat="1" x14ac:dyDescent="0.3">
      <c r="A114" s="48">
        <v>50</v>
      </c>
      <c r="B114" s="48" t="s">
        <v>184</v>
      </c>
      <c r="C114" s="48" t="s">
        <v>185</v>
      </c>
      <c r="D114" s="48" t="s">
        <v>186</v>
      </c>
      <c r="E114" s="48" t="s">
        <v>19</v>
      </c>
      <c r="F114" s="48" t="s">
        <v>199</v>
      </c>
      <c r="G114" s="48" t="s">
        <v>15</v>
      </c>
      <c r="H114" s="51">
        <v>45549</v>
      </c>
      <c r="I114" s="28" t="s">
        <v>23</v>
      </c>
      <c r="J114" s="29">
        <v>10</v>
      </c>
      <c r="K114" s="29">
        <v>95</v>
      </c>
      <c r="L114" s="29">
        <f>J114*K114</f>
        <v>950</v>
      </c>
      <c r="M114" s="48">
        <f>L114+L115+L116+L117+L118</f>
        <v>5565</v>
      </c>
      <c r="N114" s="48">
        <v>53</v>
      </c>
      <c r="O114" s="48"/>
      <c r="P114" s="48"/>
      <c r="Q114" s="48"/>
      <c r="R114" s="48"/>
      <c r="S114" s="48"/>
    </row>
    <row r="115" spans="1:20" x14ac:dyDescent="0.3">
      <c r="A115" s="49"/>
      <c r="B115" s="49"/>
      <c r="C115" s="49"/>
      <c r="D115" s="49"/>
      <c r="E115" s="49"/>
      <c r="F115" s="49"/>
      <c r="G115" s="49"/>
      <c r="H115" s="49"/>
      <c r="I115" s="28" t="s">
        <v>24</v>
      </c>
      <c r="J115" s="29">
        <v>4</v>
      </c>
      <c r="K115" s="29">
        <v>185</v>
      </c>
      <c r="L115" s="29">
        <f t="shared" ref="L115:L118" si="30">J115*K115</f>
        <v>740</v>
      </c>
      <c r="M115" s="49"/>
      <c r="N115" s="49"/>
      <c r="O115" s="49"/>
      <c r="P115" s="49"/>
      <c r="Q115" s="49"/>
      <c r="R115" s="49"/>
      <c r="S115" s="49"/>
    </row>
    <row r="116" spans="1:20" x14ac:dyDescent="0.3">
      <c r="A116" s="49"/>
      <c r="B116" s="49"/>
      <c r="C116" s="49"/>
      <c r="D116" s="49"/>
      <c r="E116" s="49"/>
      <c r="F116" s="49"/>
      <c r="G116" s="49"/>
      <c r="H116" s="49"/>
      <c r="I116" s="28" t="s">
        <v>25</v>
      </c>
      <c r="J116" s="29">
        <v>3</v>
      </c>
      <c r="K116" s="29">
        <v>680</v>
      </c>
      <c r="L116" s="29">
        <f t="shared" si="30"/>
        <v>2040</v>
      </c>
      <c r="M116" s="49"/>
      <c r="N116" s="49"/>
      <c r="O116" s="49"/>
      <c r="P116" s="49"/>
      <c r="Q116" s="49"/>
      <c r="R116" s="49"/>
      <c r="S116" s="49"/>
    </row>
    <row r="117" spans="1:20" x14ac:dyDescent="0.3">
      <c r="A117" s="49"/>
      <c r="B117" s="49"/>
      <c r="C117" s="49"/>
      <c r="D117" s="49"/>
      <c r="E117" s="49"/>
      <c r="F117" s="49"/>
      <c r="G117" s="49"/>
      <c r="H117" s="49"/>
      <c r="I117" s="28" t="s">
        <v>26</v>
      </c>
      <c r="J117" s="29">
        <v>2</v>
      </c>
      <c r="K117" s="29">
        <v>460</v>
      </c>
      <c r="L117" s="29">
        <f t="shared" si="30"/>
        <v>920</v>
      </c>
      <c r="M117" s="49"/>
      <c r="N117" s="49"/>
      <c r="O117" s="49"/>
      <c r="P117" s="49"/>
      <c r="Q117" s="49"/>
      <c r="R117" s="49"/>
      <c r="S117" s="49"/>
    </row>
    <row r="118" spans="1:20" x14ac:dyDescent="0.3">
      <c r="A118" s="50"/>
      <c r="B118" s="50"/>
      <c r="C118" s="50"/>
      <c r="D118" s="50"/>
      <c r="E118" s="50"/>
      <c r="F118" s="50"/>
      <c r="G118" s="50"/>
      <c r="H118" s="50"/>
      <c r="I118" s="28" t="s">
        <v>143</v>
      </c>
      <c r="J118" s="29">
        <v>1</v>
      </c>
      <c r="K118" s="29">
        <v>915</v>
      </c>
      <c r="L118" s="29">
        <f t="shared" si="30"/>
        <v>915</v>
      </c>
      <c r="M118" s="50"/>
      <c r="N118" s="50"/>
      <c r="O118" s="50"/>
      <c r="P118" s="50"/>
      <c r="Q118" s="50"/>
      <c r="R118" s="50"/>
      <c r="S118" s="50"/>
    </row>
    <row r="119" spans="1:20" x14ac:dyDescent="0.3">
      <c r="A119" s="44">
        <v>51</v>
      </c>
      <c r="B119" s="44" t="s">
        <v>200</v>
      </c>
      <c r="C119" s="44" t="s">
        <v>201</v>
      </c>
      <c r="D119" s="44" t="s">
        <v>19</v>
      </c>
      <c r="E119" s="44" t="s">
        <v>19</v>
      </c>
      <c r="F119" s="44" t="s">
        <v>202</v>
      </c>
      <c r="G119" s="44" t="s">
        <v>28</v>
      </c>
      <c r="H119" s="47">
        <v>45549</v>
      </c>
      <c r="I119" s="9" t="s">
        <v>23</v>
      </c>
      <c r="J119" s="7">
        <v>5</v>
      </c>
      <c r="K119" s="7">
        <v>95</v>
      </c>
      <c r="L119" s="7">
        <f>J119*K119</f>
        <v>475</v>
      </c>
      <c r="M119" s="44">
        <f>L119+L120</f>
        <v>1030</v>
      </c>
      <c r="N119" s="44">
        <v>11</v>
      </c>
      <c r="O119" s="47">
        <v>45549</v>
      </c>
      <c r="P119" s="44">
        <v>0</v>
      </c>
      <c r="Q119" s="44">
        <v>1030</v>
      </c>
      <c r="R119" s="44"/>
      <c r="S119" s="44"/>
      <c r="T119" s="44"/>
    </row>
    <row r="120" spans="1:20" x14ac:dyDescent="0.3">
      <c r="A120" s="46"/>
      <c r="B120" s="46"/>
      <c r="C120" s="46"/>
      <c r="D120" s="46"/>
      <c r="E120" s="46"/>
      <c r="F120" s="46"/>
      <c r="G120" s="46"/>
      <c r="H120" s="46"/>
      <c r="I120" s="9" t="s">
        <v>24</v>
      </c>
      <c r="J120" s="7">
        <v>3</v>
      </c>
      <c r="K120" s="7">
        <v>185</v>
      </c>
      <c r="L120" s="7">
        <f t="shared" ref="L120" si="31">J120*K120</f>
        <v>555</v>
      </c>
      <c r="M120" s="46"/>
      <c r="N120" s="46"/>
      <c r="O120" s="46"/>
      <c r="P120" s="46"/>
      <c r="Q120" s="46"/>
      <c r="R120" s="46"/>
      <c r="S120" s="46"/>
      <c r="T120" s="46"/>
    </row>
    <row r="121" spans="1:20" s="17" customFormat="1" x14ac:dyDescent="0.3">
      <c r="A121" s="48">
        <v>52</v>
      </c>
      <c r="B121" s="48" t="s">
        <v>191</v>
      </c>
      <c r="C121" s="48" t="s">
        <v>192</v>
      </c>
      <c r="D121" s="48" t="s">
        <v>14</v>
      </c>
      <c r="E121" s="48" t="s">
        <v>14</v>
      </c>
      <c r="F121" s="48" t="s">
        <v>203</v>
      </c>
      <c r="G121" s="48" t="s">
        <v>28</v>
      </c>
      <c r="H121" s="51">
        <v>45549</v>
      </c>
      <c r="I121" s="28" t="s">
        <v>23</v>
      </c>
      <c r="J121" s="29">
        <v>5</v>
      </c>
      <c r="K121" s="29">
        <v>95</v>
      </c>
      <c r="L121" s="29">
        <f>J121*K121</f>
        <v>475</v>
      </c>
      <c r="M121" s="48">
        <f>L121+L122+L123</f>
        <v>1340</v>
      </c>
      <c r="N121" s="48">
        <v>11</v>
      </c>
      <c r="O121" s="48"/>
      <c r="P121" s="48"/>
      <c r="Q121" s="48"/>
      <c r="R121" s="48"/>
      <c r="S121" s="48"/>
      <c r="T121" s="48"/>
    </row>
    <row r="122" spans="1:20" s="17" customFormat="1" x14ac:dyDescent="0.3">
      <c r="A122" s="49"/>
      <c r="B122" s="49"/>
      <c r="C122" s="49"/>
      <c r="D122" s="49"/>
      <c r="E122" s="49"/>
      <c r="F122" s="49"/>
      <c r="G122" s="49"/>
      <c r="H122" s="49"/>
      <c r="I122" s="28" t="s">
        <v>24</v>
      </c>
      <c r="J122" s="29">
        <v>1</v>
      </c>
      <c r="K122" s="29">
        <v>185</v>
      </c>
      <c r="L122" s="29">
        <f t="shared" ref="L122:L123" si="32">J122*K122</f>
        <v>185</v>
      </c>
      <c r="M122" s="49"/>
      <c r="N122" s="49"/>
      <c r="O122" s="49"/>
      <c r="P122" s="49"/>
      <c r="Q122" s="49"/>
      <c r="R122" s="49"/>
      <c r="S122" s="49"/>
      <c r="T122" s="49"/>
    </row>
    <row r="123" spans="1:20" s="17" customFormat="1" x14ac:dyDescent="0.3">
      <c r="A123" s="50"/>
      <c r="B123" s="50"/>
      <c r="C123" s="50"/>
      <c r="D123" s="50"/>
      <c r="E123" s="50"/>
      <c r="F123" s="50"/>
      <c r="G123" s="50"/>
      <c r="H123" s="50"/>
      <c r="I123" s="28" t="s">
        <v>25</v>
      </c>
      <c r="J123" s="29">
        <v>1</v>
      </c>
      <c r="K123" s="29">
        <v>680</v>
      </c>
      <c r="L123" s="29">
        <f t="shared" si="32"/>
        <v>680</v>
      </c>
      <c r="M123" s="50"/>
      <c r="N123" s="50"/>
      <c r="O123" s="50"/>
      <c r="P123" s="50"/>
      <c r="Q123" s="50"/>
      <c r="R123" s="50"/>
      <c r="S123" s="50"/>
      <c r="T123" s="50"/>
    </row>
    <row r="124" spans="1:20" s="17" customFormat="1" x14ac:dyDescent="0.3">
      <c r="A124" s="48">
        <v>53</v>
      </c>
      <c r="B124" s="48" t="s">
        <v>204</v>
      </c>
      <c r="C124" s="48" t="s">
        <v>205</v>
      </c>
      <c r="D124" s="48" t="s">
        <v>169</v>
      </c>
      <c r="E124" s="48" t="s">
        <v>19</v>
      </c>
      <c r="F124" s="48" t="s">
        <v>206</v>
      </c>
      <c r="G124" s="48" t="s">
        <v>15</v>
      </c>
      <c r="H124" s="51">
        <v>45549</v>
      </c>
      <c r="I124" s="28" t="s">
        <v>23</v>
      </c>
      <c r="J124" s="29">
        <v>3</v>
      </c>
      <c r="K124" s="29">
        <v>95</v>
      </c>
      <c r="L124" s="29">
        <f>J124*K124</f>
        <v>285</v>
      </c>
      <c r="M124" s="48">
        <f>L124+L125+L126+L127+L128</f>
        <v>7540</v>
      </c>
      <c r="N124" s="48">
        <v>64</v>
      </c>
      <c r="O124" s="48"/>
      <c r="P124" s="48"/>
      <c r="Q124" s="48"/>
      <c r="R124" s="48"/>
      <c r="S124" s="48"/>
      <c r="T124" s="48"/>
    </row>
    <row r="125" spans="1:20" s="17" customFormat="1" x14ac:dyDescent="0.3">
      <c r="A125" s="49"/>
      <c r="B125" s="49"/>
      <c r="C125" s="49"/>
      <c r="D125" s="49"/>
      <c r="E125" s="49"/>
      <c r="F125" s="49"/>
      <c r="G125" s="49"/>
      <c r="H125" s="49"/>
      <c r="I125" s="28" t="s">
        <v>24</v>
      </c>
      <c r="J125" s="29">
        <v>3</v>
      </c>
      <c r="K125" s="29">
        <v>185</v>
      </c>
      <c r="L125" s="29">
        <f t="shared" ref="L125:L128" si="33">J125*K125</f>
        <v>555</v>
      </c>
      <c r="M125" s="49"/>
      <c r="N125" s="49"/>
      <c r="O125" s="49"/>
      <c r="P125" s="49"/>
      <c r="Q125" s="49"/>
      <c r="R125" s="49"/>
      <c r="S125" s="49"/>
      <c r="T125" s="49"/>
    </row>
    <row r="126" spans="1:20" s="17" customFormat="1" x14ac:dyDescent="0.3">
      <c r="A126" s="49"/>
      <c r="B126" s="49"/>
      <c r="C126" s="49"/>
      <c r="D126" s="49"/>
      <c r="E126" s="49"/>
      <c r="F126" s="49"/>
      <c r="G126" s="49"/>
      <c r="H126" s="49"/>
      <c r="I126" s="28" t="s">
        <v>25</v>
      </c>
      <c r="J126" s="29">
        <v>4</v>
      </c>
      <c r="K126" s="29">
        <v>680</v>
      </c>
      <c r="L126" s="29">
        <f t="shared" si="33"/>
        <v>2720</v>
      </c>
      <c r="M126" s="49"/>
      <c r="N126" s="49"/>
      <c r="O126" s="49"/>
      <c r="P126" s="49"/>
      <c r="Q126" s="49"/>
      <c r="R126" s="49"/>
      <c r="S126" s="49"/>
      <c r="T126" s="49"/>
    </row>
    <row r="127" spans="1:20" s="17" customFormat="1" x14ac:dyDescent="0.3">
      <c r="A127" s="49"/>
      <c r="B127" s="49"/>
      <c r="C127" s="49"/>
      <c r="D127" s="49"/>
      <c r="E127" s="49"/>
      <c r="F127" s="49"/>
      <c r="G127" s="49"/>
      <c r="H127" s="49"/>
      <c r="I127" s="28" t="s">
        <v>26</v>
      </c>
      <c r="J127" s="29">
        <v>3</v>
      </c>
      <c r="K127" s="29">
        <v>460</v>
      </c>
      <c r="L127" s="29">
        <f t="shared" si="33"/>
        <v>1380</v>
      </c>
      <c r="M127" s="49"/>
      <c r="N127" s="49"/>
      <c r="O127" s="49"/>
      <c r="P127" s="49"/>
      <c r="Q127" s="49"/>
      <c r="R127" s="49"/>
      <c r="S127" s="49"/>
      <c r="T127" s="49"/>
    </row>
    <row r="128" spans="1:20" s="17" customFormat="1" x14ac:dyDescent="0.3">
      <c r="A128" s="50"/>
      <c r="B128" s="50"/>
      <c r="C128" s="50"/>
      <c r="D128" s="50"/>
      <c r="E128" s="50"/>
      <c r="F128" s="50"/>
      <c r="G128" s="50"/>
      <c r="H128" s="50"/>
      <c r="I128" s="28" t="s">
        <v>30</v>
      </c>
      <c r="J128" s="29">
        <v>2</v>
      </c>
      <c r="K128" s="29">
        <v>1300</v>
      </c>
      <c r="L128" s="29">
        <f t="shared" si="33"/>
        <v>2600</v>
      </c>
      <c r="M128" s="50"/>
      <c r="N128" s="50"/>
      <c r="O128" s="50"/>
      <c r="P128" s="50"/>
      <c r="Q128" s="50"/>
      <c r="R128" s="50"/>
      <c r="S128" s="50"/>
      <c r="T128" s="50"/>
    </row>
    <row r="129" spans="1:20" s="17" customFormat="1" x14ac:dyDescent="0.3">
      <c r="A129" s="48">
        <v>54</v>
      </c>
      <c r="B129" s="48" t="s">
        <v>204</v>
      </c>
      <c r="C129" s="48" t="s">
        <v>205</v>
      </c>
      <c r="D129" s="48" t="s">
        <v>169</v>
      </c>
      <c r="E129" s="48" t="s">
        <v>19</v>
      </c>
      <c r="F129" s="48" t="s">
        <v>207</v>
      </c>
      <c r="G129" s="48" t="s">
        <v>15</v>
      </c>
      <c r="H129" s="51">
        <v>45549</v>
      </c>
      <c r="I129" s="28" t="s">
        <v>23</v>
      </c>
      <c r="J129" s="29">
        <v>10</v>
      </c>
      <c r="K129" s="29">
        <v>95</v>
      </c>
      <c r="L129" s="29">
        <f>J129*K129</f>
        <v>950</v>
      </c>
      <c r="M129" s="48">
        <f>L129+L130+L131+L132</f>
        <v>5080</v>
      </c>
      <c r="N129" s="48">
        <v>50</v>
      </c>
      <c r="O129" s="48"/>
      <c r="P129" s="48"/>
      <c r="Q129" s="48"/>
      <c r="R129" s="48"/>
      <c r="S129" s="48"/>
      <c r="T129" s="48"/>
    </row>
    <row r="130" spans="1:20" s="17" customFormat="1" x14ac:dyDescent="0.3">
      <c r="A130" s="49"/>
      <c r="B130" s="49"/>
      <c r="C130" s="49"/>
      <c r="D130" s="49"/>
      <c r="E130" s="49"/>
      <c r="F130" s="49"/>
      <c r="G130" s="49"/>
      <c r="H130" s="49"/>
      <c r="I130" s="28" t="s">
        <v>24</v>
      </c>
      <c r="J130" s="29">
        <v>10</v>
      </c>
      <c r="K130" s="29">
        <v>185</v>
      </c>
      <c r="L130" s="29">
        <f t="shared" ref="L130:L132" si="34">J130*K130</f>
        <v>1850</v>
      </c>
      <c r="M130" s="49"/>
      <c r="N130" s="49"/>
      <c r="O130" s="49"/>
      <c r="P130" s="49"/>
      <c r="Q130" s="49"/>
      <c r="R130" s="49"/>
      <c r="S130" s="49"/>
      <c r="T130" s="49"/>
    </row>
    <row r="131" spans="1:20" s="17" customFormat="1" x14ac:dyDescent="0.3">
      <c r="A131" s="49"/>
      <c r="B131" s="49"/>
      <c r="C131" s="49"/>
      <c r="D131" s="49"/>
      <c r="E131" s="49"/>
      <c r="F131" s="49"/>
      <c r="G131" s="49"/>
      <c r="H131" s="49"/>
      <c r="I131" s="28" t="s">
        <v>25</v>
      </c>
      <c r="J131" s="29">
        <v>2</v>
      </c>
      <c r="K131" s="29">
        <v>680</v>
      </c>
      <c r="L131" s="29">
        <f t="shared" si="34"/>
        <v>1360</v>
      </c>
      <c r="M131" s="49"/>
      <c r="N131" s="49"/>
      <c r="O131" s="49"/>
      <c r="P131" s="49"/>
      <c r="Q131" s="49"/>
      <c r="R131" s="49"/>
      <c r="S131" s="49"/>
      <c r="T131" s="49"/>
    </row>
    <row r="132" spans="1:20" s="17" customFormat="1" x14ac:dyDescent="0.3">
      <c r="A132" s="50"/>
      <c r="B132" s="50"/>
      <c r="C132" s="50"/>
      <c r="D132" s="50"/>
      <c r="E132" s="50"/>
      <c r="F132" s="50"/>
      <c r="G132" s="50"/>
      <c r="H132" s="50"/>
      <c r="I132" s="28" t="s">
        <v>26</v>
      </c>
      <c r="J132" s="29">
        <v>2</v>
      </c>
      <c r="K132" s="29">
        <v>460</v>
      </c>
      <c r="L132" s="29">
        <f t="shared" si="34"/>
        <v>920</v>
      </c>
      <c r="M132" s="50"/>
      <c r="N132" s="50"/>
      <c r="O132" s="50"/>
      <c r="P132" s="50"/>
      <c r="Q132" s="50"/>
      <c r="R132" s="50"/>
      <c r="S132" s="50"/>
      <c r="T132" s="50"/>
    </row>
    <row r="133" spans="1:20" s="17" customFormat="1" x14ac:dyDescent="0.3">
      <c r="A133" s="48">
        <v>55</v>
      </c>
      <c r="B133" s="48" t="s">
        <v>208</v>
      </c>
      <c r="C133" s="48" t="s">
        <v>209</v>
      </c>
      <c r="D133" s="48" t="s">
        <v>19</v>
      </c>
      <c r="E133" s="48" t="s">
        <v>19</v>
      </c>
      <c r="F133" s="48" t="s">
        <v>210</v>
      </c>
      <c r="G133" s="48" t="s">
        <v>15</v>
      </c>
      <c r="H133" s="51">
        <v>45551</v>
      </c>
      <c r="I133" s="28" t="s">
        <v>23</v>
      </c>
      <c r="J133" s="29">
        <v>2</v>
      </c>
      <c r="K133" s="29">
        <v>95</v>
      </c>
      <c r="L133" s="29">
        <f>J133*K133</f>
        <v>190</v>
      </c>
      <c r="M133" s="48">
        <f>L133+L134+L135+L136</f>
        <v>3930</v>
      </c>
      <c r="N133" s="48">
        <v>32</v>
      </c>
      <c r="O133" s="48"/>
      <c r="P133" s="48"/>
      <c r="Q133" s="48"/>
      <c r="R133" s="48"/>
      <c r="S133" s="48"/>
    </row>
    <row r="134" spans="1:20" s="17" customFormat="1" x14ac:dyDescent="0.3">
      <c r="A134" s="49"/>
      <c r="B134" s="49"/>
      <c r="C134" s="49"/>
      <c r="D134" s="49"/>
      <c r="E134" s="49"/>
      <c r="F134" s="49"/>
      <c r="G134" s="49"/>
      <c r="H134" s="49"/>
      <c r="I134" s="28" t="s">
        <v>25</v>
      </c>
      <c r="J134" s="29">
        <v>1</v>
      </c>
      <c r="K134" s="29">
        <v>680</v>
      </c>
      <c r="L134" s="29">
        <f t="shared" ref="L134:L136" si="35">J134*K134</f>
        <v>680</v>
      </c>
      <c r="M134" s="49"/>
      <c r="N134" s="49"/>
      <c r="O134" s="49"/>
      <c r="P134" s="49"/>
      <c r="Q134" s="49"/>
      <c r="R134" s="49"/>
      <c r="S134" s="49"/>
    </row>
    <row r="135" spans="1:20" s="17" customFormat="1" x14ac:dyDescent="0.3">
      <c r="A135" s="49"/>
      <c r="B135" s="49"/>
      <c r="C135" s="49"/>
      <c r="D135" s="49"/>
      <c r="E135" s="49"/>
      <c r="F135" s="49"/>
      <c r="G135" s="49"/>
      <c r="H135" s="49"/>
      <c r="I135" s="28" t="s">
        <v>26</v>
      </c>
      <c r="J135" s="29">
        <v>1</v>
      </c>
      <c r="K135" s="29">
        <v>460</v>
      </c>
      <c r="L135" s="29">
        <f t="shared" si="35"/>
        <v>460</v>
      </c>
      <c r="M135" s="49"/>
      <c r="N135" s="49"/>
      <c r="O135" s="49"/>
      <c r="P135" s="49"/>
      <c r="Q135" s="49"/>
      <c r="R135" s="49"/>
      <c r="S135" s="49"/>
    </row>
    <row r="136" spans="1:20" s="17" customFormat="1" x14ac:dyDescent="0.3">
      <c r="A136" s="50"/>
      <c r="B136" s="50"/>
      <c r="C136" s="50"/>
      <c r="D136" s="50"/>
      <c r="E136" s="50"/>
      <c r="F136" s="50"/>
      <c r="G136" s="50"/>
      <c r="H136" s="50"/>
      <c r="I136" s="28" t="s">
        <v>30</v>
      </c>
      <c r="J136" s="29">
        <v>2</v>
      </c>
      <c r="K136" s="29">
        <v>1300</v>
      </c>
      <c r="L136" s="29">
        <f t="shared" si="35"/>
        <v>2600</v>
      </c>
      <c r="M136" s="50"/>
      <c r="N136" s="50"/>
      <c r="O136" s="50"/>
      <c r="P136" s="50"/>
      <c r="Q136" s="50"/>
      <c r="R136" s="50"/>
      <c r="S136" s="50"/>
    </row>
    <row r="137" spans="1:20" s="17" customFormat="1" x14ac:dyDescent="0.3">
      <c r="A137" s="48">
        <v>56</v>
      </c>
      <c r="B137" s="48" t="s">
        <v>208</v>
      </c>
      <c r="C137" s="48" t="s">
        <v>209</v>
      </c>
      <c r="D137" s="48" t="s">
        <v>19</v>
      </c>
      <c r="E137" s="48" t="s">
        <v>19</v>
      </c>
      <c r="F137" s="48" t="s">
        <v>211</v>
      </c>
      <c r="G137" s="48" t="s">
        <v>15</v>
      </c>
      <c r="H137" s="51">
        <v>45551</v>
      </c>
      <c r="I137" s="28" t="s">
        <v>23</v>
      </c>
      <c r="J137" s="29">
        <v>10</v>
      </c>
      <c r="K137" s="29">
        <v>95</v>
      </c>
      <c r="L137" s="29">
        <f>J137*K137</f>
        <v>950</v>
      </c>
      <c r="M137" s="48">
        <f>L137+L138+L139+L140</f>
        <v>3940</v>
      </c>
      <c r="N137" s="48">
        <v>40</v>
      </c>
      <c r="O137" s="48"/>
      <c r="P137" s="48"/>
      <c r="Q137" s="48"/>
      <c r="R137" s="48"/>
      <c r="S137" s="48"/>
      <c r="T137" s="48"/>
    </row>
    <row r="138" spans="1:20" s="17" customFormat="1" x14ac:dyDescent="0.3">
      <c r="A138" s="49"/>
      <c r="B138" s="49"/>
      <c r="C138" s="49"/>
      <c r="D138" s="49"/>
      <c r="E138" s="49"/>
      <c r="F138" s="49"/>
      <c r="G138" s="49"/>
      <c r="H138" s="49"/>
      <c r="I138" s="28" t="s">
        <v>24</v>
      </c>
      <c r="J138" s="29">
        <v>10</v>
      </c>
      <c r="K138" s="29">
        <v>185</v>
      </c>
      <c r="L138" s="29">
        <f t="shared" ref="L138:L141" si="36">J138*K138</f>
        <v>1850</v>
      </c>
      <c r="M138" s="49"/>
      <c r="N138" s="49"/>
      <c r="O138" s="49"/>
      <c r="P138" s="49"/>
      <c r="Q138" s="49"/>
      <c r="R138" s="49"/>
      <c r="S138" s="49"/>
      <c r="T138" s="49"/>
    </row>
    <row r="139" spans="1:20" s="17" customFormat="1" x14ac:dyDescent="0.3">
      <c r="A139" s="49"/>
      <c r="B139" s="49"/>
      <c r="C139" s="49"/>
      <c r="D139" s="49"/>
      <c r="E139" s="49"/>
      <c r="F139" s="49"/>
      <c r="G139" s="49"/>
      <c r="H139" s="49"/>
      <c r="I139" s="28" t="s">
        <v>25</v>
      </c>
      <c r="J139" s="29">
        <v>1</v>
      </c>
      <c r="K139" s="29">
        <v>680</v>
      </c>
      <c r="L139" s="29">
        <f t="shared" si="36"/>
        <v>680</v>
      </c>
      <c r="M139" s="49"/>
      <c r="N139" s="49"/>
      <c r="O139" s="49"/>
      <c r="P139" s="49"/>
      <c r="Q139" s="49"/>
      <c r="R139" s="49"/>
      <c r="S139" s="49"/>
      <c r="T139" s="49"/>
    </row>
    <row r="140" spans="1:20" s="17" customFormat="1" x14ac:dyDescent="0.3">
      <c r="A140" s="50"/>
      <c r="B140" s="50"/>
      <c r="C140" s="50"/>
      <c r="D140" s="50"/>
      <c r="E140" s="50"/>
      <c r="F140" s="50"/>
      <c r="G140" s="50"/>
      <c r="H140" s="50"/>
      <c r="I140" s="28" t="s">
        <v>26</v>
      </c>
      <c r="J140" s="29">
        <v>1</v>
      </c>
      <c r="K140" s="29">
        <v>460</v>
      </c>
      <c r="L140" s="29">
        <f t="shared" si="36"/>
        <v>460</v>
      </c>
      <c r="M140" s="50"/>
      <c r="N140" s="50"/>
      <c r="O140" s="50"/>
      <c r="P140" s="50"/>
      <c r="Q140" s="50"/>
      <c r="R140" s="50"/>
      <c r="S140" s="50"/>
      <c r="T140" s="50"/>
    </row>
    <row r="141" spans="1:20" ht="18.75" customHeight="1" x14ac:dyDescent="0.3">
      <c r="A141" s="7">
        <v>57</v>
      </c>
      <c r="B141" s="9" t="s">
        <v>212</v>
      </c>
      <c r="C141" s="9" t="s">
        <v>213</v>
      </c>
      <c r="D141" s="9" t="s">
        <v>19</v>
      </c>
      <c r="E141" s="9" t="s">
        <v>19</v>
      </c>
      <c r="F141" s="14" t="s">
        <v>214</v>
      </c>
      <c r="G141" s="9" t="s">
        <v>28</v>
      </c>
      <c r="H141" s="19">
        <v>45551</v>
      </c>
      <c r="I141" s="9" t="s">
        <v>23</v>
      </c>
      <c r="J141" s="7">
        <v>1</v>
      </c>
      <c r="K141" s="7">
        <v>130</v>
      </c>
      <c r="L141" s="7">
        <f t="shared" si="36"/>
        <v>130</v>
      </c>
      <c r="M141" s="7">
        <v>130</v>
      </c>
      <c r="N141" s="7">
        <v>1</v>
      </c>
      <c r="O141" s="19">
        <v>45551</v>
      </c>
      <c r="P141" s="7">
        <v>0</v>
      </c>
      <c r="Q141" s="7">
        <v>130</v>
      </c>
      <c r="R141" s="7">
        <v>0</v>
      </c>
      <c r="S141" s="9"/>
    </row>
    <row r="142" spans="1:20" s="17" customFormat="1" x14ac:dyDescent="0.3">
      <c r="A142" s="48">
        <v>58</v>
      </c>
      <c r="B142" s="48" t="s">
        <v>215</v>
      </c>
      <c r="C142" s="48" t="s">
        <v>216</v>
      </c>
      <c r="D142" s="48" t="s">
        <v>169</v>
      </c>
      <c r="E142" s="48" t="s">
        <v>19</v>
      </c>
      <c r="F142" s="48" t="s">
        <v>217</v>
      </c>
      <c r="G142" s="48" t="s">
        <v>15</v>
      </c>
      <c r="H142" s="51">
        <v>45551</v>
      </c>
      <c r="I142" s="28" t="s">
        <v>23</v>
      </c>
      <c r="J142" s="29">
        <v>2</v>
      </c>
      <c r="K142" s="29">
        <v>95</v>
      </c>
      <c r="L142" s="29">
        <f>J142*K142</f>
        <v>190</v>
      </c>
      <c r="M142" s="48">
        <f>L142+L143+L144+L145</f>
        <v>6110</v>
      </c>
      <c r="N142" s="48">
        <v>46</v>
      </c>
      <c r="O142" s="48"/>
      <c r="P142" s="48"/>
      <c r="Q142" s="48"/>
      <c r="R142" s="48"/>
      <c r="S142" s="48"/>
      <c r="T142" s="48"/>
    </row>
    <row r="143" spans="1:20" s="17" customFormat="1" x14ac:dyDescent="0.3">
      <c r="A143" s="49"/>
      <c r="B143" s="49"/>
      <c r="C143" s="49"/>
      <c r="D143" s="49"/>
      <c r="E143" s="49"/>
      <c r="F143" s="49"/>
      <c r="G143" s="49"/>
      <c r="H143" s="49"/>
      <c r="I143" s="28" t="s">
        <v>24</v>
      </c>
      <c r="J143" s="29">
        <v>2</v>
      </c>
      <c r="K143" s="29">
        <v>185</v>
      </c>
      <c r="L143" s="29">
        <f t="shared" ref="L143:L145" si="37">J143*K143</f>
        <v>370</v>
      </c>
      <c r="M143" s="49"/>
      <c r="N143" s="49"/>
      <c r="O143" s="49"/>
      <c r="P143" s="49"/>
      <c r="Q143" s="49"/>
      <c r="R143" s="49"/>
      <c r="S143" s="49"/>
      <c r="T143" s="49"/>
    </row>
    <row r="144" spans="1:20" s="17" customFormat="1" x14ac:dyDescent="0.3">
      <c r="A144" s="49"/>
      <c r="B144" s="49"/>
      <c r="C144" s="49"/>
      <c r="D144" s="49"/>
      <c r="E144" s="49"/>
      <c r="F144" s="49"/>
      <c r="G144" s="49"/>
      <c r="H144" s="49"/>
      <c r="I144" s="28" t="s">
        <v>30</v>
      </c>
      <c r="J144" s="29">
        <v>2</v>
      </c>
      <c r="K144" s="29">
        <v>1300</v>
      </c>
      <c r="L144" s="29">
        <f t="shared" si="37"/>
        <v>2600</v>
      </c>
      <c r="M144" s="49"/>
      <c r="N144" s="49"/>
      <c r="O144" s="49"/>
      <c r="P144" s="49"/>
      <c r="Q144" s="49"/>
      <c r="R144" s="49"/>
      <c r="S144" s="49"/>
      <c r="T144" s="49"/>
    </row>
    <row r="145" spans="1:20" s="17" customFormat="1" x14ac:dyDescent="0.3">
      <c r="A145" s="50"/>
      <c r="B145" s="50"/>
      <c r="C145" s="50"/>
      <c r="D145" s="50"/>
      <c r="E145" s="50"/>
      <c r="F145" s="50"/>
      <c r="G145" s="50"/>
      <c r="H145" s="50"/>
      <c r="I145" s="28" t="s">
        <v>29</v>
      </c>
      <c r="J145" s="29">
        <v>1</v>
      </c>
      <c r="K145" s="29">
        <v>2950</v>
      </c>
      <c r="L145" s="29">
        <f t="shared" si="37"/>
        <v>2950</v>
      </c>
      <c r="M145" s="50"/>
      <c r="N145" s="50"/>
      <c r="O145" s="50"/>
      <c r="P145" s="50"/>
      <c r="Q145" s="50"/>
      <c r="R145" s="50"/>
      <c r="S145" s="50"/>
      <c r="T145" s="50"/>
    </row>
    <row r="146" spans="1:20" s="17" customFormat="1" x14ac:dyDescent="0.3">
      <c r="A146" s="48">
        <v>59</v>
      </c>
      <c r="B146" s="48" t="s">
        <v>215</v>
      </c>
      <c r="C146" s="48" t="s">
        <v>216</v>
      </c>
      <c r="D146" s="48" t="s">
        <v>169</v>
      </c>
      <c r="E146" s="48" t="s">
        <v>19</v>
      </c>
      <c r="F146" s="48" t="s">
        <v>218</v>
      </c>
      <c r="G146" s="48" t="s">
        <v>15</v>
      </c>
      <c r="H146" s="51">
        <v>45551</v>
      </c>
      <c r="I146" s="28" t="s">
        <v>23</v>
      </c>
      <c r="J146" s="29">
        <v>2</v>
      </c>
      <c r="K146" s="29">
        <v>95</v>
      </c>
      <c r="L146" s="29">
        <f>J146*K146</f>
        <v>190</v>
      </c>
      <c r="M146" s="48">
        <f>L146+L147+L148+L149</f>
        <v>2840</v>
      </c>
      <c r="N146" s="48">
        <v>26</v>
      </c>
      <c r="O146" s="48"/>
      <c r="P146" s="48"/>
      <c r="Q146" s="48"/>
      <c r="R146" s="48"/>
      <c r="S146" s="48"/>
      <c r="T146" s="48"/>
    </row>
    <row r="147" spans="1:20" s="17" customFormat="1" x14ac:dyDescent="0.3">
      <c r="A147" s="49"/>
      <c r="B147" s="49"/>
      <c r="C147" s="49"/>
      <c r="D147" s="49"/>
      <c r="E147" s="49"/>
      <c r="F147" s="49"/>
      <c r="G147" s="49"/>
      <c r="H147" s="49"/>
      <c r="I147" s="28" t="s">
        <v>24</v>
      </c>
      <c r="J147" s="29">
        <v>2</v>
      </c>
      <c r="K147" s="29">
        <v>185</v>
      </c>
      <c r="L147" s="29">
        <f t="shared" ref="L147:L150" si="38">J147*K147</f>
        <v>370</v>
      </c>
      <c r="M147" s="49"/>
      <c r="N147" s="49"/>
      <c r="O147" s="49"/>
      <c r="P147" s="49"/>
      <c r="Q147" s="49"/>
      <c r="R147" s="49"/>
      <c r="S147" s="49"/>
      <c r="T147" s="49"/>
    </row>
    <row r="148" spans="1:20" s="17" customFormat="1" x14ac:dyDescent="0.3">
      <c r="A148" s="49"/>
      <c r="B148" s="49"/>
      <c r="C148" s="49"/>
      <c r="D148" s="49"/>
      <c r="E148" s="49"/>
      <c r="F148" s="49"/>
      <c r="G148" s="49"/>
      <c r="H148" s="49"/>
      <c r="I148" s="28" t="s">
        <v>25</v>
      </c>
      <c r="J148" s="29">
        <v>2</v>
      </c>
      <c r="K148" s="29">
        <v>680</v>
      </c>
      <c r="L148" s="29">
        <f t="shared" si="38"/>
        <v>1360</v>
      </c>
      <c r="M148" s="49"/>
      <c r="N148" s="49"/>
      <c r="O148" s="49"/>
      <c r="P148" s="49"/>
      <c r="Q148" s="49"/>
      <c r="R148" s="49"/>
      <c r="S148" s="49"/>
      <c r="T148" s="49"/>
    </row>
    <row r="149" spans="1:20" s="17" customFormat="1" x14ac:dyDescent="0.3">
      <c r="A149" s="50"/>
      <c r="B149" s="50"/>
      <c r="C149" s="50"/>
      <c r="D149" s="50"/>
      <c r="E149" s="50"/>
      <c r="F149" s="50"/>
      <c r="G149" s="50"/>
      <c r="H149" s="50"/>
      <c r="I149" s="28" t="s">
        <v>26</v>
      </c>
      <c r="J149" s="29">
        <v>2</v>
      </c>
      <c r="K149" s="29">
        <v>460</v>
      </c>
      <c r="L149" s="29">
        <f t="shared" si="38"/>
        <v>920</v>
      </c>
      <c r="M149" s="50"/>
      <c r="N149" s="50"/>
      <c r="O149" s="50"/>
      <c r="P149" s="50"/>
      <c r="Q149" s="50"/>
      <c r="R149" s="50"/>
      <c r="S149" s="50"/>
      <c r="T149" s="50"/>
    </row>
    <row r="150" spans="1:20" ht="20.25" customHeight="1" x14ac:dyDescent="0.3">
      <c r="A150" s="7">
        <v>60</v>
      </c>
      <c r="B150" s="9" t="s">
        <v>219</v>
      </c>
      <c r="C150" s="9" t="s">
        <v>220</v>
      </c>
      <c r="D150" s="9" t="s">
        <v>169</v>
      </c>
      <c r="E150" s="9" t="s">
        <v>19</v>
      </c>
      <c r="F150" s="14" t="s">
        <v>221</v>
      </c>
      <c r="G150" s="9" t="s">
        <v>28</v>
      </c>
      <c r="H150" s="19">
        <v>45551</v>
      </c>
      <c r="I150" s="9" t="s">
        <v>30</v>
      </c>
      <c r="J150" s="7">
        <v>1</v>
      </c>
      <c r="K150" s="7">
        <v>1650</v>
      </c>
      <c r="L150" s="7">
        <f t="shared" si="38"/>
        <v>1650</v>
      </c>
      <c r="M150" s="7">
        <f>L150</f>
        <v>1650</v>
      </c>
      <c r="N150" s="7">
        <v>10</v>
      </c>
      <c r="O150" s="38">
        <v>45392</v>
      </c>
      <c r="P150" s="7">
        <v>0</v>
      </c>
      <c r="Q150" s="7">
        <v>1650</v>
      </c>
      <c r="R150" s="7"/>
      <c r="S150" s="9"/>
    </row>
    <row r="151" spans="1:20" s="17" customFormat="1" ht="28.8" x14ac:dyDescent="0.3">
      <c r="A151" s="29">
        <v>61</v>
      </c>
      <c r="B151" s="34" t="s">
        <v>146</v>
      </c>
      <c r="C151" s="28" t="s">
        <v>147</v>
      </c>
      <c r="D151" s="28" t="s">
        <v>19</v>
      </c>
      <c r="E151" s="28" t="s">
        <v>19</v>
      </c>
      <c r="F151" s="43" t="s">
        <v>222</v>
      </c>
      <c r="G151" s="28" t="s">
        <v>28</v>
      </c>
      <c r="H151" s="30">
        <v>45554</v>
      </c>
      <c r="I151" s="35" t="s">
        <v>25</v>
      </c>
      <c r="J151" s="29">
        <v>4</v>
      </c>
      <c r="K151" s="29">
        <v>680</v>
      </c>
      <c r="L151" s="29">
        <f t="shared" ref="L151" si="39">J151*K151</f>
        <v>2720</v>
      </c>
      <c r="M151" s="29">
        <f>L151</f>
        <v>2720</v>
      </c>
      <c r="N151" s="29">
        <v>20</v>
      </c>
      <c r="O151" s="28"/>
      <c r="P151" s="29"/>
      <c r="Q151" s="29"/>
      <c r="R151" s="29"/>
      <c r="S151" s="28"/>
    </row>
    <row r="152" spans="1:20" s="17" customFormat="1" x14ac:dyDescent="0.3">
      <c r="A152" s="48">
        <v>62</v>
      </c>
      <c r="B152" s="48" t="s">
        <v>223</v>
      </c>
      <c r="C152" s="48" t="s">
        <v>224</v>
      </c>
      <c r="D152" s="48" t="s">
        <v>20</v>
      </c>
      <c r="E152" s="48" t="s">
        <v>14</v>
      </c>
      <c r="F152" s="48" t="s">
        <v>225</v>
      </c>
      <c r="G152" s="48" t="s">
        <v>28</v>
      </c>
      <c r="H152" s="51">
        <v>45554</v>
      </c>
      <c r="I152" s="28" t="s">
        <v>23</v>
      </c>
      <c r="J152" s="29">
        <v>10</v>
      </c>
      <c r="K152" s="29">
        <v>95</v>
      </c>
      <c r="L152" s="29">
        <f>J152*K152</f>
        <v>950</v>
      </c>
      <c r="M152" s="48">
        <f>L152+L153+L154+L155+L156</f>
        <v>6380</v>
      </c>
      <c r="N152" s="48">
        <v>60</v>
      </c>
      <c r="O152" s="48"/>
      <c r="P152" s="48"/>
      <c r="Q152" s="48"/>
      <c r="R152" s="48"/>
      <c r="S152" s="48"/>
      <c r="T152" s="48"/>
    </row>
    <row r="153" spans="1:20" s="17" customFormat="1" x14ac:dyDescent="0.3">
      <c r="A153" s="49"/>
      <c r="B153" s="49"/>
      <c r="C153" s="49"/>
      <c r="D153" s="49"/>
      <c r="E153" s="49"/>
      <c r="F153" s="49"/>
      <c r="G153" s="49"/>
      <c r="H153" s="49"/>
      <c r="I153" s="28" t="s">
        <v>24</v>
      </c>
      <c r="J153" s="29">
        <v>10</v>
      </c>
      <c r="K153" s="29">
        <v>185</v>
      </c>
      <c r="L153" s="29">
        <f t="shared" ref="L153:L156" si="40">J153*K153</f>
        <v>1850</v>
      </c>
      <c r="M153" s="49"/>
      <c r="N153" s="49"/>
      <c r="O153" s="49"/>
      <c r="P153" s="49"/>
      <c r="Q153" s="49"/>
      <c r="R153" s="49"/>
      <c r="S153" s="49"/>
      <c r="T153" s="49"/>
    </row>
    <row r="154" spans="1:20" s="17" customFormat="1" x14ac:dyDescent="0.3">
      <c r="A154" s="49"/>
      <c r="B154" s="49"/>
      <c r="C154" s="49"/>
      <c r="D154" s="49"/>
      <c r="E154" s="49"/>
      <c r="F154" s="49"/>
      <c r="G154" s="49"/>
      <c r="H154" s="49"/>
      <c r="I154" s="28" t="s">
        <v>25</v>
      </c>
      <c r="J154" s="29">
        <v>2</v>
      </c>
      <c r="K154" s="29">
        <v>680</v>
      </c>
      <c r="L154" s="29">
        <f t="shared" si="40"/>
        <v>1360</v>
      </c>
      <c r="M154" s="49"/>
      <c r="N154" s="49"/>
      <c r="O154" s="49"/>
      <c r="P154" s="49"/>
      <c r="Q154" s="49"/>
      <c r="R154" s="49"/>
      <c r="S154" s="49"/>
      <c r="T154" s="49"/>
    </row>
    <row r="155" spans="1:20" s="17" customFormat="1" x14ac:dyDescent="0.3">
      <c r="A155" s="49"/>
      <c r="B155" s="49"/>
      <c r="C155" s="49"/>
      <c r="D155" s="49"/>
      <c r="E155" s="49"/>
      <c r="F155" s="49"/>
      <c r="G155" s="49"/>
      <c r="H155" s="49"/>
      <c r="I155" s="28" t="s">
        <v>26</v>
      </c>
      <c r="J155" s="29">
        <v>2</v>
      </c>
      <c r="K155" s="29">
        <v>460</v>
      </c>
      <c r="L155" s="29">
        <f t="shared" si="40"/>
        <v>920</v>
      </c>
      <c r="M155" s="49"/>
      <c r="N155" s="49"/>
      <c r="O155" s="49"/>
      <c r="P155" s="49"/>
      <c r="Q155" s="49"/>
      <c r="R155" s="49"/>
      <c r="S155" s="49"/>
      <c r="T155" s="49"/>
    </row>
    <row r="156" spans="1:20" s="17" customFormat="1" x14ac:dyDescent="0.3">
      <c r="A156" s="50"/>
      <c r="B156" s="50"/>
      <c r="C156" s="50"/>
      <c r="D156" s="50"/>
      <c r="E156" s="50"/>
      <c r="F156" s="50"/>
      <c r="G156" s="50"/>
      <c r="H156" s="50"/>
      <c r="I156" s="28" t="s">
        <v>30</v>
      </c>
      <c r="J156" s="29">
        <v>1</v>
      </c>
      <c r="K156" s="29">
        <v>1300</v>
      </c>
      <c r="L156" s="29">
        <f t="shared" si="40"/>
        <v>1300</v>
      </c>
      <c r="M156" s="50"/>
      <c r="N156" s="50"/>
      <c r="O156" s="50"/>
      <c r="P156" s="50"/>
      <c r="Q156" s="50"/>
      <c r="R156" s="50"/>
      <c r="S156" s="50"/>
      <c r="T156" s="50"/>
    </row>
    <row r="157" spans="1:20" s="17" customFormat="1" x14ac:dyDescent="0.3">
      <c r="A157" s="48">
        <v>63</v>
      </c>
      <c r="B157" s="48" t="s">
        <v>226</v>
      </c>
      <c r="C157" s="48" t="s">
        <v>227</v>
      </c>
      <c r="D157" s="48" t="s">
        <v>39</v>
      </c>
      <c r="E157" s="48" t="s">
        <v>14</v>
      </c>
      <c r="F157" s="48" t="s">
        <v>228</v>
      </c>
      <c r="G157" s="48" t="s">
        <v>28</v>
      </c>
      <c r="H157" s="51">
        <v>45554</v>
      </c>
      <c r="I157" s="28" t="s">
        <v>23</v>
      </c>
      <c r="J157" s="29">
        <v>10</v>
      </c>
      <c r="K157" s="29">
        <v>95</v>
      </c>
      <c r="L157" s="29">
        <f>J157*K157</f>
        <v>950</v>
      </c>
      <c r="M157" s="48">
        <f>L157+L158</f>
        <v>2800</v>
      </c>
      <c r="N157" s="48">
        <v>30</v>
      </c>
      <c r="O157" s="48"/>
      <c r="P157" s="48"/>
      <c r="Q157" s="48"/>
      <c r="R157" s="48"/>
      <c r="S157" s="48"/>
    </row>
    <row r="158" spans="1:20" s="17" customFormat="1" x14ac:dyDescent="0.3">
      <c r="A158" s="50"/>
      <c r="B158" s="50"/>
      <c r="C158" s="50"/>
      <c r="D158" s="50"/>
      <c r="E158" s="50"/>
      <c r="F158" s="50"/>
      <c r="G158" s="50"/>
      <c r="H158" s="50"/>
      <c r="I158" s="28" t="s">
        <v>24</v>
      </c>
      <c r="J158" s="29">
        <v>10</v>
      </c>
      <c r="K158" s="29">
        <v>185</v>
      </c>
      <c r="L158" s="29">
        <f t="shared" ref="L158:L161" si="41">J158*K158</f>
        <v>1850</v>
      </c>
      <c r="M158" s="50"/>
      <c r="N158" s="50"/>
      <c r="O158" s="50"/>
      <c r="P158" s="50"/>
      <c r="Q158" s="50"/>
      <c r="R158" s="50"/>
      <c r="S158" s="50"/>
    </row>
    <row r="159" spans="1:20" x14ac:dyDescent="0.3">
      <c r="A159" s="7">
        <v>64</v>
      </c>
      <c r="B159" s="9" t="s">
        <v>229</v>
      </c>
      <c r="C159" s="9" t="s">
        <v>230</v>
      </c>
      <c r="D159" s="9" t="s">
        <v>39</v>
      </c>
      <c r="E159" s="9" t="s">
        <v>14</v>
      </c>
      <c r="F159" s="14" t="s">
        <v>231</v>
      </c>
      <c r="G159" s="9" t="s">
        <v>28</v>
      </c>
      <c r="H159" s="19">
        <v>45554</v>
      </c>
      <c r="I159" s="9" t="s">
        <v>23</v>
      </c>
      <c r="J159" s="7">
        <v>20</v>
      </c>
      <c r="K159" s="7">
        <v>95</v>
      </c>
      <c r="L159" s="7">
        <f t="shared" si="41"/>
        <v>1900</v>
      </c>
      <c r="M159" s="7">
        <f>L159</f>
        <v>1900</v>
      </c>
      <c r="N159" s="7">
        <v>20</v>
      </c>
      <c r="O159" s="19">
        <v>45554</v>
      </c>
      <c r="P159" s="7">
        <v>0</v>
      </c>
      <c r="Q159" s="7">
        <v>1900</v>
      </c>
      <c r="R159" s="7"/>
      <c r="S159" s="9"/>
    </row>
    <row r="160" spans="1:20" x14ac:dyDescent="0.3">
      <c r="A160" s="44">
        <v>65</v>
      </c>
      <c r="B160" s="44" t="s">
        <v>41</v>
      </c>
      <c r="C160" s="44" t="s">
        <v>42</v>
      </c>
      <c r="D160" s="44" t="s">
        <v>39</v>
      </c>
      <c r="E160" s="44" t="s">
        <v>14</v>
      </c>
      <c r="F160" s="44" t="s">
        <v>234</v>
      </c>
      <c r="G160" s="44" t="s">
        <v>28</v>
      </c>
      <c r="H160" s="47">
        <v>45554</v>
      </c>
      <c r="I160" s="9" t="s">
        <v>23</v>
      </c>
      <c r="J160" s="7">
        <v>24</v>
      </c>
      <c r="K160" s="7">
        <v>95</v>
      </c>
      <c r="L160" s="7">
        <f t="shared" si="41"/>
        <v>2280</v>
      </c>
      <c r="M160" s="44">
        <f>L160+L161</f>
        <v>6720</v>
      </c>
      <c r="N160" s="44">
        <v>72</v>
      </c>
      <c r="O160" s="47">
        <v>45554</v>
      </c>
      <c r="P160" s="44">
        <v>0</v>
      </c>
      <c r="Q160" s="44">
        <v>6720</v>
      </c>
      <c r="R160" s="44"/>
      <c r="S160" s="44"/>
    </row>
    <row r="161" spans="1:20" x14ac:dyDescent="0.3">
      <c r="A161" s="46"/>
      <c r="B161" s="46"/>
      <c r="C161" s="46"/>
      <c r="D161" s="46"/>
      <c r="E161" s="46"/>
      <c r="F161" s="46"/>
      <c r="G161" s="46"/>
      <c r="H161" s="46"/>
      <c r="I161" s="9" t="s">
        <v>24</v>
      </c>
      <c r="J161" s="7">
        <v>24</v>
      </c>
      <c r="K161" s="7">
        <v>185</v>
      </c>
      <c r="L161" s="7">
        <f t="shared" si="41"/>
        <v>4440</v>
      </c>
      <c r="M161" s="46"/>
      <c r="N161" s="46"/>
      <c r="O161" s="46"/>
      <c r="P161" s="46"/>
      <c r="Q161" s="46"/>
      <c r="R161" s="46"/>
      <c r="S161" s="46"/>
    </row>
    <row r="162" spans="1:20" x14ac:dyDescent="0.3">
      <c r="A162" s="7">
        <v>66</v>
      </c>
      <c r="B162" s="9" t="s">
        <v>232</v>
      </c>
      <c r="C162" s="9" t="s">
        <v>233</v>
      </c>
      <c r="D162" s="9" t="s">
        <v>39</v>
      </c>
      <c r="E162" s="9" t="s">
        <v>14</v>
      </c>
      <c r="F162" s="14" t="s">
        <v>235</v>
      </c>
      <c r="G162" s="9" t="s">
        <v>28</v>
      </c>
      <c r="H162" s="19">
        <v>45554</v>
      </c>
      <c r="I162" s="9" t="s">
        <v>23</v>
      </c>
      <c r="J162" s="7">
        <v>5</v>
      </c>
      <c r="K162" s="7">
        <v>95</v>
      </c>
      <c r="L162" s="7">
        <f t="shared" ref="L162:L167" si="42">J162*K162</f>
        <v>475</v>
      </c>
      <c r="M162" s="7">
        <f>L162</f>
        <v>475</v>
      </c>
      <c r="N162" s="7">
        <v>5</v>
      </c>
      <c r="O162" s="19">
        <v>45554</v>
      </c>
      <c r="P162" s="7">
        <v>0</v>
      </c>
      <c r="Q162" s="7">
        <v>475</v>
      </c>
      <c r="R162" s="7"/>
      <c r="S162" s="9"/>
    </row>
    <row r="163" spans="1:20" x14ac:dyDescent="0.3">
      <c r="A163" s="7">
        <v>67</v>
      </c>
      <c r="B163" s="9" t="s">
        <v>139</v>
      </c>
      <c r="C163" s="9" t="s">
        <v>137</v>
      </c>
      <c r="D163" s="9" t="s">
        <v>27</v>
      </c>
      <c r="E163" s="9" t="s">
        <v>14</v>
      </c>
      <c r="F163" s="14" t="s">
        <v>236</v>
      </c>
      <c r="G163" s="9" t="s">
        <v>28</v>
      </c>
      <c r="H163" s="19">
        <v>45554</v>
      </c>
      <c r="I163" s="9" t="s">
        <v>23</v>
      </c>
      <c r="J163" s="7">
        <v>10</v>
      </c>
      <c r="K163" s="7">
        <v>95</v>
      </c>
      <c r="L163" s="7">
        <f t="shared" si="42"/>
        <v>950</v>
      </c>
      <c r="M163" s="7">
        <f>L163</f>
        <v>950</v>
      </c>
      <c r="N163" s="7">
        <v>10</v>
      </c>
      <c r="O163" s="19">
        <v>45554</v>
      </c>
      <c r="P163" s="7">
        <v>0</v>
      </c>
      <c r="Q163" s="7">
        <v>950</v>
      </c>
      <c r="R163" s="7"/>
      <c r="S163" s="9"/>
    </row>
    <row r="164" spans="1:20" s="17" customFormat="1" ht="21" customHeight="1" x14ac:dyDescent="0.3">
      <c r="A164" s="29">
        <v>68</v>
      </c>
      <c r="B164" s="28" t="s">
        <v>237</v>
      </c>
      <c r="C164" s="28" t="s">
        <v>238</v>
      </c>
      <c r="D164" s="28" t="s">
        <v>27</v>
      </c>
      <c r="E164" s="28" t="s">
        <v>14</v>
      </c>
      <c r="F164" s="43" t="s">
        <v>239</v>
      </c>
      <c r="G164" s="28" t="s">
        <v>28</v>
      </c>
      <c r="H164" s="30">
        <v>45554</v>
      </c>
      <c r="I164" s="28" t="s">
        <v>23</v>
      </c>
      <c r="J164" s="29">
        <v>10</v>
      </c>
      <c r="K164" s="29">
        <v>95</v>
      </c>
      <c r="L164" s="29">
        <f t="shared" ref="L164" si="43">J164*K164</f>
        <v>950</v>
      </c>
      <c r="M164" s="29">
        <f>L164</f>
        <v>950</v>
      </c>
      <c r="N164" s="29">
        <v>10</v>
      </c>
      <c r="O164" s="28"/>
      <c r="P164" s="29"/>
      <c r="Q164" s="29"/>
      <c r="R164" s="29"/>
      <c r="S164" s="28"/>
    </row>
    <row r="165" spans="1:20" x14ac:dyDescent="0.3">
      <c r="A165" s="7">
        <v>69</v>
      </c>
      <c r="B165" s="9" t="s">
        <v>240</v>
      </c>
      <c r="C165" s="9" t="s">
        <v>125</v>
      </c>
      <c r="D165" s="9" t="s">
        <v>20</v>
      </c>
      <c r="E165" s="9" t="s">
        <v>14</v>
      </c>
      <c r="F165" s="14" t="s">
        <v>241</v>
      </c>
      <c r="G165" s="9" t="s">
        <v>28</v>
      </c>
      <c r="H165" s="19">
        <v>45554</v>
      </c>
      <c r="I165" s="9" t="s">
        <v>242</v>
      </c>
      <c r="J165" s="7">
        <v>2</v>
      </c>
      <c r="K165" s="7">
        <v>2400</v>
      </c>
      <c r="L165" s="7">
        <f t="shared" si="42"/>
        <v>4800</v>
      </c>
      <c r="M165" s="7">
        <f>L165</f>
        <v>4800</v>
      </c>
      <c r="N165" s="7">
        <v>40</v>
      </c>
      <c r="O165" s="9"/>
      <c r="P165" s="7"/>
      <c r="Q165" s="7"/>
      <c r="R165" s="7"/>
      <c r="S165" s="9"/>
    </row>
    <row r="166" spans="1:20" x14ac:dyDescent="0.3">
      <c r="A166" s="44">
        <v>70</v>
      </c>
      <c r="B166" s="44" t="s">
        <v>243</v>
      </c>
      <c r="C166" s="44" t="s">
        <v>20</v>
      </c>
      <c r="D166" s="44" t="s">
        <v>20</v>
      </c>
      <c r="E166" s="44" t="s">
        <v>14</v>
      </c>
      <c r="F166" s="44" t="s">
        <v>244</v>
      </c>
      <c r="G166" s="44" t="s">
        <v>28</v>
      </c>
      <c r="H166" s="47">
        <v>45554</v>
      </c>
      <c r="I166" s="9" t="s">
        <v>23</v>
      </c>
      <c r="J166" s="7">
        <v>10</v>
      </c>
      <c r="K166" s="7">
        <v>95</v>
      </c>
      <c r="L166" s="7">
        <f t="shared" si="42"/>
        <v>950</v>
      </c>
      <c r="M166" s="44">
        <f>L166+L167</f>
        <v>1875</v>
      </c>
      <c r="N166" s="44">
        <v>20</v>
      </c>
      <c r="O166" s="44"/>
      <c r="P166" s="44"/>
      <c r="Q166" s="44"/>
      <c r="R166" s="44"/>
      <c r="S166" s="44"/>
    </row>
    <row r="167" spans="1:20" x14ac:dyDescent="0.3">
      <c r="A167" s="46"/>
      <c r="B167" s="46"/>
      <c r="C167" s="46"/>
      <c r="D167" s="46"/>
      <c r="E167" s="46"/>
      <c r="F167" s="46"/>
      <c r="G167" s="46"/>
      <c r="H167" s="46"/>
      <c r="I167" s="9" t="s">
        <v>24</v>
      </c>
      <c r="J167" s="7">
        <v>5</v>
      </c>
      <c r="K167" s="7">
        <v>185</v>
      </c>
      <c r="L167" s="7">
        <f t="shared" si="42"/>
        <v>925</v>
      </c>
      <c r="M167" s="46"/>
      <c r="N167" s="46"/>
      <c r="O167" s="46"/>
      <c r="P167" s="46"/>
      <c r="Q167" s="46"/>
      <c r="R167" s="46"/>
      <c r="S167" s="46"/>
    </row>
    <row r="168" spans="1:20" x14ac:dyDescent="0.3">
      <c r="A168" s="7">
        <v>71</v>
      </c>
      <c r="B168" s="9" t="s">
        <v>245</v>
      </c>
      <c r="C168" s="9" t="s">
        <v>246</v>
      </c>
      <c r="D168" s="9" t="s">
        <v>20</v>
      </c>
      <c r="E168" s="9" t="s">
        <v>14</v>
      </c>
      <c r="F168" s="14" t="s">
        <v>247</v>
      </c>
      <c r="G168" s="9" t="s">
        <v>28</v>
      </c>
      <c r="H168" s="19">
        <v>45555</v>
      </c>
      <c r="I168" s="9" t="s">
        <v>23</v>
      </c>
      <c r="J168" s="7">
        <v>5</v>
      </c>
      <c r="K168" s="7">
        <v>95</v>
      </c>
      <c r="L168" s="7">
        <f t="shared" ref="L168:L170" si="44">J168*K168</f>
        <v>475</v>
      </c>
      <c r="M168" s="7">
        <f>L168</f>
        <v>475</v>
      </c>
      <c r="N168" s="7">
        <v>5</v>
      </c>
      <c r="O168" s="9"/>
      <c r="P168" s="7"/>
      <c r="Q168" s="7"/>
      <c r="R168" s="7"/>
      <c r="S168" s="9"/>
    </row>
    <row r="169" spans="1:20" x14ac:dyDescent="0.3">
      <c r="A169" s="44">
        <v>72</v>
      </c>
      <c r="B169" s="44" t="s">
        <v>248</v>
      </c>
      <c r="C169" s="44" t="s">
        <v>249</v>
      </c>
      <c r="D169" s="44" t="s">
        <v>14</v>
      </c>
      <c r="E169" s="44" t="s">
        <v>14</v>
      </c>
      <c r="F169" s="44" t="s">
        <v>250</v>
      </c>
      <c r="G169" s="44" t="s">
        <v>28</v>
      </c>
      <c r="H169" s="47">
        <v>45555</v>
      </c>
      <c r="I169" s="9" t="s">
        <v>23</v>
      </c>
      <c r="J169" s="7">
        <v>5</v>
      </c>
      <c r="K169" s="7">
        <v>95</v>
      </c>
      <c r="L169" s="7">
        <f t="shared" si="44"/>
        <v>475</v>
      </c>
      <c r="M169" s="44">
        <f>L169+L170</f>
        <v>1400</v>
      </c>
      <c r="N169" s="44">
        <v>15</v>
      </c>
      <c r="O169" s="9"/>
      <c r="P169" s="7"/>
      <c r="Q169" s="7"/>
      <c r="R169" s="7"/>
      <c r="S169" s="9"/>
    </row>
    <row r="170" spans="1:20" x14ac:dyDescent="0.3">
      <c r="A170" s="46"/>
      <c r="B170" s="46"/>
      <c r="C170" s="46"/>
      <c r="D170" s="46"/>
      <c r="E170" s="46"/>
      <c r="F170" s="46"/>
      <c r="G170" s="46"/>
      <c r="H170" s="46"/>
      <c r="I170" s="9" t="s">
        <v>24</v>
      </c>
      <c r="J170" s="7">
        <v>5</v>
      </c>
      <c r="K170" s="7">
        <v>185</v>
      </c>
      <c r="L170" s="7">
        <f t="shared" si="44"/>
        <v>925</v>
      </c>
      <c r="M170" s="46"/>
      <c r="N170" s="46"/>
      <c r="O170" s="9"/>
      <c r="P170" s="7"/>
      <c r="Q170" s="7"/>
      <c r="R170" s="7"/>
      <c r="S170" s="9"/>
    </row>
    <row r="171" spans="1:20" x14ac:dyDescent="0.3">
      <c r="A171" s="44">
        <v>73</v>
      </c>
      <c r="B171" s="44" t="s">
        <v>253</v>
      </c>
      <c r="C171" s="44" t="s">
        <v>251</v>
      </c>
      <c r="D171" s="44" t="s">
        <v>186</v>
      </c>
      <c r="E171" s="44" t="s">
        <v>19</v>
      </c>
      <c r="F171" s="44" t="s">
        <v>252</v>
      </c>
      <c r="G171" s="44" t="s">
        <v>15</v>
      </c>
      <c r="H171" s="47">
        <v>45555</v>
      </c>
      <c r="I171" s="9" t="s">
        <v>23</v>
      </c>
      <c r="J171" s="7">
        <v>2</v>
      </c>
      <c r="K171" s="7">
        <v>95</v>
      </c>
      <c r="L171" s="7">
        <f t="shared" ref="L171:L173" si="45">J171*K171</f>
        <v>190</v>
      </c>
      <c r="M171" s="44">
        <f>L171+L172+L173+L174+L175</f>
        <v>5270</v>
      </c>
      <c r="N171" s="44">
        <v>41</v>
      </c>
      <c r="O171" s="44"/>
      <c r="P171" s="44"/>
      <c r="Q171" s="44"/>
      <c r="R171" s="7"/>
      <c r="S171" s="9"/>
    </row>
    <row r="172" spans="1:20" x14ac:dyDescent="0.3">
      <c r="A172" s="45"/>
      <c r="B172" s="45"/>
      <c r="C172" s="45"/>
      <c r="D172" s="45"/>
      <c r="E172" s="45"/>
      <c r="F172" s="45"/>
      <c r="G172" s="45"/>
      <c r="H172" s="45"/>
      <c r="I172" s="9" t="s">
        <v>24</v>
      </c>
      <c r="J172" s="7">
        <v>2</v>
      </c>
      <c r="K172" s="7">
        <v>185</v>
      </c>
      <c r="L172" s="7">
        <f t="shared" si="45"/>
        <v>370</v>
      </c>
      <c r="M172" s="45"/>
      <c r="N172" s="45"/>
      <c r="O172" s="45"/>
      <c r="P172" s="45"/>
      <c r="Q172" s="45"/>
      <c r="R172" s="7"/>
      <c r="S172" s="9"/>
    </row>
    <row r="173" spans="1:20" x14ac:dyDescent="0.3">
      <c r="A173" s="45"/>
      <c r="B173" s="45"/>
      <c r="C173" s="45"/>
      <c r="D173" s="45"/>
      <c r="E173" s="45"/>
      <c r="F173" s="45"/>
      <c r="G173" s="45"/>
      <c r="H173" s="45"/>
      <c r="I173" s="9" t="s">
        <v>26</v>
      </c>
      <c r="J173" s="7">
        <v>1</v>
      </c>
      <c r="K173" s="7">
        <v>460</v>
      </c>
      <c r="L173" s="7">
        <f t="shared" si="45"/>
        <v>460</v>
      </c>
      <c r="M173" s="45"/>
      <c r="N173" s="45"/>
      <c r="O173" s="45"/>
      <c r="P173" s="45"/>
      <c r="Q173" s="45"/>
      <c r="R173" s="7"/>
      <c r="S173" s="9"/>
    </row>
    <row r="174" spans="1:20" x14ac:dyDescent="0.3">
      <c r="A174" s="45"/>
      <c r="B174" s="45"/>
      <c r="C174" s="45"/>
      <c r="D174" s="45"/>
      <c r="E174" s="45"/>
      <c r="F174" s="45"/>
      <c r="G174" s="45"/>
      <c r="H174" s="45"/>
      <c r="I174" s="9" t="s">
        <v>30</v>
      </c>
      <c r="J174" s="7">
        <v>1</v>
      </c>
      <c r="K174" s="7">
        <v>1300</v>
      </c>
      <c r="L174" s="7">
        <f>J174*K174</f>
        <v>1300</v>
      </c>
      <c r="M174" s="45"/>
      <c r="N174" s="45"/>
      <c r="O174" s="45"/>
      <c r="P174" s="45"/>
      <c r="Q174" s="45"/>
      <c r="R174" s="7"/>
      <c r="S174" s="9"/>
    </row>
    <row r="175" spans="1:20" x14ac:dyDescent="0.3">
      <c r="A175" s="46"/>
      <c r="B175" s="46"/>
      <c r="C175" s="46"/>
      <c r="D175" s="46"/>
      <c r="E175" s="46"/>
      <c r="F175" s="46"/>
      <c r="G175" s="46"/>
      <c r="H175" s="46"/>
      <c r="I175" s="21" t="s">
        <v>29</v>
      </c>
      <c r="J175" s="7">
        <v>1</v>
      </c>
      <c r="K175" s="7">
        <v>2950</v>
      </c>
      <c r="L175" s="7">
        <f>J175*K175</f>
        <v>2950</v>
      </c>
      <c r="M175" s="46"/>
      <c r="N175" s="46"/>
      <c r="O175" s="46"/>
      <c r="P175" s="46"/>
      <c r="Q175" s="46"/>
      <c r="R175" s="7"/>
      <c r="S175" s="9"/>
    </row>
    <row r="176" spans="1:20" x14ac:dyDescent="0.3">
      <c r="A176" s="44">
        <v>74</v>
      </c>
      <c r="B176" s="44" t="s">
        <v>254</v>
      </c>
      <c r="C176" s="44" t="s">
        <v>255</v>
      </c>
      <c r="D176" s="44" t="s">
        <v>186</v>
      </c>
      <c r="E176" s="44" t="s">
        <v>19</v>
      </c>
      <c r="F176" s="44" t="s">
        <v>256</v>
      </c>
      <c r="G176" s="44" t="s">
        <v>15</v>
      </c>
      <c r="H176" s="47">
        <v>45555</v>
      </c>
      <c r="I176" s="9" t="s">
        <v>23</v>
      </c>
      <c r="J176" s="7">
        <v>2</v>
      </c>
      <c r="K176" s="7">
        <v>95</v>
      </c>
      <c r="L176" s="7">
        <f t="shared" ref="L176:L179" si="46">J176*K176</f>
        <v>190</v>
      </c>
      <c r="M176" s="44">
        <f>L176+L177+L178+L179</f>
        <v>4520</v>
      </c>
      <c r="N176" s="44">
        <v>36</v>
      </c>
      <c r="O176" s="44"/>
      <c r="P176" s="44"/>
      <c r="Q176" s="44"/>
      <c r="R176" s="44"/>
      <c r="S176" s="44"/>
      <c r="T176" s="44"/>
    </row>
    <row r="177" spans="1:20" x14ac:dyDescent="0.3">
      <c r="A177" s="45"/>
      <c r="B177" s="45"/>
      <c r="C177" s="45"/>
      <c r="D177" s="45"/>
      <c r="E177" s="45"/>
      <c r="F177" s="45"/>
      <c r="G177" s="45"/>
      <c r="H177" s="45"/>
      <c r="I177" s="9" t="s">
        <v>24</v>
      </c>
      <c r="J177" s="7">
        <v>2</v>
      </c>
      <c r="K177" s="7">
        <v>185</v>
      </c>
      <c r="L177" s="7">
        <f t="shared" si="46"/>
        <v>370</v>
      </c>
      <c r="M177" s="45"/>
      <c r="N177" s="45"/>
      <c r="O177" s="45"/>
      <c r="P177" s="45"/>
      <c r="Q177" s="45"/>
      <c r="R177" s="45"/>
      <c r="S177" s="45"/>
      <c r="T177" s="45"/>
    </row>
    <row r="178" spans="1:20" x14ac:dyDescent="0.3">
      <c r="A178" s="45"/>
      <c r="B178" s="45"/>
      <c r="C178" s="45"/>
      <c r="D178" s="45"/>
      <c r="E178" s="45"/>
      <c r="F178" s="45"/>
      <c r="G178" s="45"/>
      <c r="H178" s="45"/>
      <c r="I178" s="9" t="s">
        <v>25</v>
      </c>
      <c r="J178" s="7">
        <v>2</v>
      </c>
      <c r="K178" s="7">
        <v>680</v>
      </c>
      <c r="L178" s="7">
        <f t="shared" si="46"/>
        <v>1360</v>
      </c>
      <c r="M178" s="45"/>
      <c r="N178" s="45"/>
      <c r="O178" s="45"/>
      <c r="P178" s="45"/>
      <c r="Q178" s="45"/>
      <c r="R178" s="45"/>
      <c r="S178" s="45"/>
      <c r="T178" s="45"/>
    </row>
    <row r="179" spans="1:20" x14ac:dyDescent="0.3">
      <c r="A179" s="46"/>
      <c r="B179" s="46"/>
      <c r="C179" s="46"/>
      <c r="D179" s="46"/>
      <c r="E179" s="46"/>
      <c r="F179" s="46"/>
      <c r="G179" s="46"/>
      <c r="H179" s="46"/>
      <c r="I179" s="9" t="s">
        <v>30</v>
      </c>
      <c r="J179" s="7">
        <v>2</v>
      </c>
      <c r="K179" s="7">
        <v>1300</v>
      </c>
      <c r="L179" s="7">
        <f t="shared" si="46"/>
        <v>2600</v>
      </c>
      <c r="M179" s="46"/>
      <c r="N179" s="46"/>
      <c r="O179" s="46"/>
      <c r="P179" s="46"/>
      <c r="Q179" s="46"/>
      <c r="R179" s="46"/>
      <c r="S179" s="46"/>
      <c r="T179" s="46"/>
    </row>
    <row r="180" spans="1:20" x14ac:dyDescent="0.3">
      <c r="A180" s="44">
        <v>75</v>
      </c>
      <c r="B180" s="44" t="s">
        <v>254</v>
      </c>
      <c r="C180" s="44" t="s">
        <v>255</v>
      </c>
      <c r="D180" s="44" t="s">
        <v>186</v>
      </c>
      <c r="E180" s="44" t="s">
        <v>19</v>
      </c>
      <c r="F180" s="44" t="s">
        <v>257</v>
      </c>
      <c r="G180" s="44" t="s">
        <v>15</v>
      </c>
      <c r="H180" s="47">
        <v>45555</v>
      </c>
      <c r="I180" s="9" t="s">
        <v>23</v>
      </c>
      <c r="J180" s="7">
        <v>10</v>
      </c>
      <c r="K180" s="7">
        <v>95</v>
      </c>
      <c r="L180" s="7">
        <f t="shared" ref="L180:L183" si="47">J180*K180</f>
        <v>950</v>
      </c>
      <c r="M180" s="44">
        <f>L180+L181+L182+L183</f>
        <v>3015</v>
      </c>
      <c r="N180" s="44">
        <v>30</v>
      </c>
      <c r="O180" s="44"/>
      <c r="P180" s="44"/>
      <c r="Q180" s="44"/>
      <c r="R180" s="44"/>
      <c r="S180" s="44"/>
    </row>
    <row r="181" spans="1:20" x14ac:dyDescent="0.3">
      <c r="A181" s="45"/>
      <c r="B181" s="45"/>
      <c r="C181" s="45"/>
      <c r="D181" s="45"/>
      <c r="E181" s="45"/>
      <c r="F181" s="45"/>
      <c r="G181" s="45"/>
      <c r="H181" s="45"/>
      <c r="I181" s="9" t="s">
        <v>24</v>
      </c>
      <c r="J181" s="7">
        <v>5</v>
      </c>
      <c r="K181" s="7">
        <v>185</v>
      </c>
      <c r="L181" s="7">
        <f t="shared" si="47"/>
        <v>925</v>
      </c>
      <c r="M181" s="45"/>
      <c r="N181" s="45"/>
      <c r="O181" s="45"/>
      <c r="P181" s="45"/>
      <c r="Q181" s="45"/>
      <c r="R181" s="45"/>
      <c r="S181" s="45"/>
    </row>
    <row r="182" spans="1:20" x14ac:dyDescent="0.3">
      <c r="A182" s="45"/>
      <c r="B182" s="45"/>
      <c r="C182" s="45"/>
      <c r="D182" s="45"/>
      <c r="E182" s="45"/>
      <c r="F182" s="45"/>
      <c r="G182" s="45"/>
      <c r="H182" s="45"/>
      <c r="I182" s="9" t="s">
        <v>25</v>
      </c>
      <c r="J182" s="7">
        <v>1</v>
      </c>
      <c r="K182" s="7">
        <v>680</v>
      </c>
      <c r="L182" s="7">
        <f t="shared" si="47"/>
        <v>680</v>
      </c>
      <c r="M182" s="45"/>
      <c r="N182" s="45"/>
      <c r="O182" s="45"/>
      <c r="P182" s="45"/>
      <c r="Q182" s="45"/>
      <c r="R182" s="45"/>
      <c r="S182" s="45"/>
    </row>
    <row r="183" spans="1:20" x14ac:dyDescent="0.3">
      <c r="A183" s="46"/>
      <c r="B183" s="46"/>
      <c r="C183" s="46"/>
      <c r="D183" s="46"/>
      <c r="E183" s="46"/>
      <c r="F183" s="46"/>
      <c r="G183" s="46"/>
      <c r="H183" s="46"/>
      <c r="I183" s="9" t="s">
        <v>26</v>
      </c>
      <c r="J183" s="7">
        <v>1</v>
      </c>
      <c r="K183" s="7">
        <v>460</v>
      </c>
      <c r="L183" s="7">
        <f t="shared" si="47"/>
        <v>460</v>
      </c>
      <c r="M183" s="46"/>
      <c r="N183" s="46"/>
      <c r="O183" s="46"/>
      <c r="P183" s="46"/>
      <c r="Q183" s="46"/>
      <c r="R183" s="46"/>
      <c r="S183" s="46"/>
    </row>
    <row r="184" spans="1:20" x14ac:dyDescent="0.3">
      <c r="A184" s="7">
        <v>76</v>
      </c>
      <c r="B184" s="9" t="s">
        <v>258</v>
      </c>
      <c r="C184" s="9"/>
      <c r="D184" s="9"/>
      <c r="E184" s="9"/>
      <c r="F184" s="14"/>
      <c r="G184" s="9"/>
      <c r="H184" s="9"/>
      <c r="I184" s="9"/>
      <c r="J184" s="7"/>
      <c r="K184" s="7"/>
      <c r="L184" s="7"/>
      <c r="M184" s="7"/>
      <c r="N184" s="7"/>
      <c r="O184" s="9"/>
      <c r="P184" s="7"/>
      <c r="Q184" s="7"/>
      <c r="R184" s="7"/>
      <c r="S184" s="9"/>
    </row>
    <row r="185" spans="1:20" x14ac:dyDescent="0.3">
      <c r="A185" s="7"/>
      <c r="B185" s="9"/>
      <c r="C185" s="9"/>
      <c r="D185" s="9"/>
      <c r="E185" s="9"/>
      <c r="F185" s="14"/>
      <c r="G185" s="9"/>
      <c r="H185" s="9"/>
      <c r="I185" s="9"/>
      <c r="J185" s="7"/>
      <c r="K185" s="7"/>
      <c r="L185" s="7"/>
      <c r="M185" s="7"/>
      <c r="N185" s="7"/>
      <c r="O185" s="9"/>
      <c r="P185" s="7"/>
      <c r="Q185" s="7"/>
      <c r="R185" s="7"/>
      <c r="S185" s="9"/>
    </row>
  </sheetData>
  <autoFilter ref="A1:R1" xr:uid="{00000000-0009-0000-0000-000000000000}"/>
  <mergeCells count="688">
    <mergeCell ref="Q87:Q88"/>
    <mergeCell ref="R87:R88"/>
    <mergeCell ref="S87:S88"/>
    <mergeCell ref="T87:T88"/>
    <mergeCell ref="G87:G88"/>
    <mergeCell ref="A87:A88"/>
    <mergeCell ref="B87:B88"/>
    <mergeCell ref="C87:C88"/>
    <mergeCell ref="D87:D88"/>
    <mergeCell ref="E87:E88"/>
    <mergeCell ref="F87:F88"/>
    <mergeCell ref="H87:H88"/>
    <mergeCell ref="M87:M88"/>
    <mergeCell ref="A80:A85"/>
    <mergeCell ref="B80:B85"/>
    <mergeCell ref="C80:C85"/>
    <mergeCell ref="D80:D85"/>
    <mergeCell ref="E80:E85"/>
    <mergeCell ref="F80:F85"/>
    <mergeCell ref="N75:N78"/>
    <mergeCell ref="O75:O78"/>
    <mergeCell ref="A75:A78"/>
    <mergeCell ref="B75:B78"/>
    <mergeCell ref="C75:C78"/>
    <mergeCell ref="D75:D78"/>
    <mergeCell ref="E75:E78"/>
    <mergeCell ref="F75:F78"/>
    <mergeCell ref="G75:G78"/>
    <mergeCell ref="Q75:Q78"/>
    <mergeCell ref="R75:R78"/>
    <mergeCell ref="S75:S78"/>
    <mergeCell ref="T75:T78"/>
    <mergeCell ref="H80:H85"/>
    <mergeCell ref="M80:M85"/>
    <mergeCell ref="N80:N85"/>
    <mergeCell ref="O80:O85"/>
    <mergeCell ref="P80:P85"/>
    <mergeCell ref="Q80:Q85"/>
    <mergeCell ref="R80:R85"/>
    <mergeCell ref="S80:S85"/>
    <mergeCell ref="T80:T85"/>
    <mergeCell ref="M75:M78"/>
    <mergeCell ref="H75:H78"/>
    <mergeCell ref="N56:N60"/>
    <mergeCell ref="O56:O60"/>
    <mergeCell ref="P56:P60"/>
    <mergeCell ref="Q56:Q60"/>
    <mergeCell ref="R56:R60"/>
    <mergeCell ref="S56:S60"/>
    <mergeCell ref="T56:T60"/>
    <mergeCell ref="H56:H60"/>
    <mergeCell ref="A56:A60"/>
    <mergeCell ref="B56:B60"/>
    <mergeCell ref="C56:C60"/>
    <mergeCell ref="D56:D60"/>
    <mergeCell ref="E56:E60"/>
    <mergeCell ref="F56:F60"/>
    <mergeCell ref="G56:G60"/>
    <mergeCell ref="M56:M60"/>
    <mergeCell ref="A53:A54"/>
    <mergeCell ref="B53:B54"/>
    <mergeCell ref="E53:E54"/>
    <mergeCell ref="F53:F54"/>
    <mergeCell ref="G53:G54"/>
    <mergeCell ref="H53:H54"/>
    <mergeCell ref="M53:M54"/>
    <mergeCell ref="N53:N54"/>
    <mergeCell ref="O53:O54"/>
    <mergeCell ref="N49:N52"/>
    <mergeCell ref="O49:O52"/>
    <mergeCell ref="P49:P52"/>
    <mergeCell ref="Q49:Q52"/>
    <mergeCell ref="R49:R52"/>
    <mergeCell ref="S49:S52"/>
    <mergeCell ref="T49:T52"/>
    <mergeCell ref="D53:D54"/>
    <mergeCell ref="C53:C54"/>
    <mergeCell ref="P53:P54"/>
    <mergeCell ref="Q53:Q54"/>
    <mergeCell ref="R53:R54"/>
    <mergeCell ref="S53:S54"/>
    <mergeCell ref="T53:T54"/>
    <mergeCell ref="A49:A52"/>
    <mergeCell ref="B49:B52"/>
    <mergeCell ref="C49:C52"/>
    <mergeCell ref="D49:D52"/>
    <mergeCell ref="E49:E52"/>
    <mergeCell ref="F49:F52"/>
    <mergeCell ref="G49:G52"/>
    <mergeCell ref="H49:H52"/>
    <mergeCell ref="M49:M52"/>
    <mergeCell ref="U44:U45"/>
    <mergeCell ref="M46:M47"/>
    <mergeCell ref="A46:A47"/>
    <mergeCell ref="B46:B47"/>
    <mergeCell ref="C46:C47"/>
    <mergeCell ref="D46:D47"/>
    <mergeCell ref="E46:E47"/>
    <mergeCell ref="F46:F47"/>
    <mergeCell ref="G46:G47"/>
    <mergeCell ref="H46:H47"/>
    <mergeCell ref="N46:N47"/>
    <mergeCell ref="O46:O47"/>
    <mergeCell ref="P46:P47"/>
    <mergeCell ref="Q46:Q47"/>
    <mergeCell ref="R46:R47"/>
    <mergeCell ref="S46:S47"/>
    <mergeCell ref="T46:T47"/>
    <mergeCell ref="N44:N45"/>
    <mergeCell ref="O44:O45"/>
    <mergeCell ref="P44:P45"/>
    <mergeCell ref="Q44:Q45"/>
    <mergeCell ref="R44:R45"/>
    <mergeCell ref="S44:S45"/>
    <mergeCell ref="T44:T45"/>
    <mergeCell ref="A34:A35"/>
    <mergeCell ref="C34:C35"/>
    <mergeCell ref="D34:D35"/>
    <mergeCell ref="E34:E35"/>
    <mergeCell ref="A29:A30"/>
    <mergeCell ref="M44:M45"/>
    <mergeCell ref="A44:A45"/>
    <mergeCell ref="B44:B45"/>
    <mergeCell ref="C44:C45"/>
    <mergeCell ref="D44:D45"/>
    <mergeCell ref="E44:E45"/>
    <mergeCell ref="F44:F45"/>
    <mergeCell ref="G44:G45"/>
    <mergeCell ref="H44:H45"/>
    <mergeCell ref="F34:F35"/>
    <mergeCell ref="G34:G35"/>
    <mergeCell ref="H34:H35"/>
    <mergeCell ref="M31:M33"/>
    <mergeCell ref="A19:A20"/>
    <mergeCell ref="B19:B20"/>
    <mergeCell ref="C19:C20"/>
    <mergeCell ref="D19:D20"/>
    <mergeCell ref="E19:E20"/>
    <mergeCell ref="F19:F20"/>
    <mergeCell ref="G19:G20"/>
    <mergeCell ref="H19:H20"/>
    <mergeCell ref="F22:F27"/>
    <mergeCell ref="G22:G27"/>
    <mergeCell ref="H22:H27"/>
    <mergeCell ref="N19:N20"/>
    <mergeCell ref="O19:O20"/>
    <mergeCell ref="P19:P20"/>
    <mergeCell ref="Q19:Q20"/>
    <mergeCell ref="R19:R20"/>
    <mergeCell ref="S19:S20"/>
    <mergeCell ref="T19:T20"/>
    <mergeCell ref="U19:U20"/>
    <mergeCell ref="V19:V20"/>
    <mergeCell ref="N3:N7"/>
    <mergeCell ref="O3:O7"/>
    <mergeCell ref="P3:P7"/>
    <mergeCell ref="Q3:Q7"/>
    <mergeCell ref="R3:R7"/>
    <mergeCell ref="S3:S7"/>
    <mergeCell ref="T3:T7"/>
    <mergeCell ref="M8:M11"/>
    <mergeCell ref="A8:A11"/>
    <mergeCell ref="B8:B11"/>
    <mergeCell ref="C8:C11"/>
    <mergeCell ref="D8:D11"/>
    <mergeCell ref="E8:E11"/>
    <mergeCell ref="F8:F11"/>
    <mergeCell ref="G8:G11"/>
    <mergeCell ref="H8:H11"/>
    <mergeCell ref="N8:N11"/>
    <mergeCell ref="O8:O11"/>
    <mergeCell ref="P8:P11"/>
    <mergeCell ref="Q8:Q11"/>
    <mergeCell ref="R8:R11"/>
    <mergeCell ref="S8:S11"/>
    <mergeCell ref="T8:T11"/>
    <mergeCell ref="M3:M7"/>
    <mergeCell ref="A3:A7"/>
    <mergeCell ref="B3:B7"/>
    <mergeCell ref="C3:C7"/>
    <mergeCell ref="D3:D7"/>
    <mergeCell ref="E3:E7"/>
    <mergeCell ref="F3:F7"/>
    <mergeCell ref="G3:G7"/>
    <mergeCell ref="H3:H7"/>
    <mergeCell ref="M12:M15"/>
    <mergeCell ref="A12:A15"/>
    <mergeCell ref="B12:B15"/>
    <mergeCell ref="C12:C15"/>
    <mergeCell ref="D12:D15"/>
    <mergeCell ref="E12:E15"/>
    <mergeCell ref="F12:F15"/>
    <mergeCell ref="G12:G15"/>
    <mergeCell ref="H12:H15"/>
    <mergeCell ref="N12:N15"/>
    <mergeCell ref="O12:O15"/>
    <mergeCell ref="P12:P15"/>
    <mergeCell ref="Q12:Q15"/>
    <mergeCell ref="R12:R15"/>
    <mergeCell ref="S12:S15"/>
    <mergeCell ref="T12:T15"/>
    <mergeCell ref="M16:M18"/>
    <mergeCell ref="T16:T18"/>
    <mergeCell ref="N16:N18"/>
    <mergeCell ref="O16:O18"/>
    <mergeCell ref="P16:P18"/>
    <mergeCell ref="Q16:Q18"/>
    <mergeCell ref="R16:R18"/>
    <mergeCell ref="S16:S18"/>
    <mergeCell ref="U22:U27"/>
    <mergeCell ref="N29:N30"/>
    <mergeCell ref="O29:O30"/>
    <mergeCell ref="P29:P30"/>
    <mergeCell ref="Q29:Q30"/>
    <mergeCell ref="R29:R30"/>
    <mergeCell ref="S29:S30"/>
    <mergeCell ref="M29:M30"/>
    <mergeCell ref="A16:A18"/>
    <mergeCell ref="B16:B18"/>
    <mergeCell ref="C16:C18"/>
    <mergeCell ref="D16:D18"/>
    <mergeCell ref="E16:E18"/>
    <mergeCell ref="M22:M27"/>
    <mergeCell ref="A22:A27"/>
    <mergeCell ref="B22:B27"/>
    <mergeCell ref="C22:C27"/>
    <mergeCell ref="D22:D27"/>
    <mergeCell ref="E22:E27"/>
    <mergeCell ref="F16:F18"/>
    <mergeCell ref="G16:G18"/>
    <mergeCell ref="H16:H18"/>
    <mergeCell ref="U16:U18"/>
    <mergeCell ref="M19:M20"/>
    <mergeCell ref="T22:T27"/>
    <mergeCell ref="N22:N27"/>
    <mergeCell ref="O22:O27"/>
    <mergeCell ref="P22:P27"/>
    <mergeCell ref="Q22:Q27"/>
    <mergeCell ref="R22:R27"/>
    <mergeCell ref="S22:S27"/>
    <mergeCell ref="O34:O35"/>
    <mergeCell ref="P34:P35"/>
    <mergeCell ref="Q34:Q35"/>
    <mergeCell ref="R34:R35"/>
    <mergeCell ref="S34:S35"/>
    <mergeCell ref="T34:T35"/>
    <mergeCell ref="T29:T30"/>
    <mergeCell ref="O31:O33"/>
    <mergeCell ref="P31:P33"/>
    <mergeCell ref="Q31:Q33"/>
    <mergeCell ref="R31:R33"/>
    <mergeCell ref="S31:S33"/>
    <mergeCell ref="T31:T33"/>
    <mergeCell ref="D62:D65"/>
    <mergeCell ref="E62:E65"/>
    <mergeCell ref="F62:F65"/>
    <mergeCell ref="G62:G65"/>
    <mergeCell ref="H62:H65"/>
    <mergeCell ref="A31:A33"/>
    <mergeCell ref="N34:N35"/>
    <mergeCell ref="B29:B30"/>
    <mergeCell ref="C29:C30"/>
    <mergeCell ref="D29:D30"/>
    <mergeCell ref="E29:E30"/>
    <mergeCell ref="F29:F30"/>
    <mergeCell ref="G29:G30"/>
    <mergeCell ref="H29:H30"/>
    <mergeCell ref="M34:M35"/>
    <mergeCell ref="B31:B33"/>
    <mergeCell ref="C31:C33"/>
    <mergeCell ref="D31:D33"/>
    <mergeCell ref="E31:E33"/>
    <mergeCell ref="F31:F33"/>
    <mergeCell ref="G31:G33"/>
    <mergeCell ref="H31:H33"/>
    <mergeCell ref="N31:N33"/>
    <mergeCell ref="B34:B35"/>
    <mergeCell ref="N62:N65"/>
    <mergeCell ref="O62:O65"/>
    <mergeCell ref="P62:P65"/>
    <mergeCell ref="Q62:Q65"/>
    <mergeCell ref="R62:R65"/>
    <mergeCell ref="S62:S65"/>
    <mergeCell ref="G67:G70"/>
    <mergeCell ref="A67:A70"/>
    <mergeCell ref="B67:B70"/>
    <mergeCell ref="C67:C70"/>
    <mergeCell ref="D67:D70"/>
    <mergeCell ref="E67:E70"/>
    <mergeCell ref="F67:F70"/>
    <mergeCell ref="H67:H70"/>
    <mergeCell ref="M67:M70"/>
    <mergeCell ref="N67:N70"/>
    <mergeCell ref="O67:O70"/>
    <mergeCell ref="P67:P70"/>
    <mergeCell ref="Q67:Q70"/>
    <mergeCell ref="R67:R70"/>
    <mergeCell ref="M62:M65"/>
    <mergeCell ref="A62:A65"/>
    <mergeCell ref="B62:B65"/>
    <mergeCell ref="C62:C65"/>
    <mergeCell ref="Q71:Q74"/>
    <mergeCell ref="R71:R74"/>
    <mergeCell ref="S71:S74"/>
    <mergeCell ref="T71:T74"/>
    <mergeCell ref="G71:G74"/>
    <mergeCell ref="A71:A74"/>
    <mergeCell ref="B71:B74"/>
    <mergeCell ref="C71:C74"/>
    <mergeCell ref="D71:D74"/>
    <mergeCell ref="E71:E74"/>
    <mergeCell ref="F71:F74"/>
    <mergeCell ref="M71:M74"/>
    <mergeCell ref="H71:H74"/>
    <mergeCell ref="E90:E91"/>
    <mergeCell ref="F90:F91"/>
    <mergeCell ref="M90:M91"/>
    <mergeCell ref="N71:N74"/>
    <mergeCell ref="O71:O74"/>
    <mergeCell ref="P71:P74"/>
    <mergeCell ref="P75:P78"/>
    <mergeCell ref="G80:G85"/>
    <mergeCell ref="N87:N88"/>
    <mergeCell ref="O87:O88"/>
    <mergeCell ref="P87:P88"/>
    <mergeCell ref="N90:N91"/>
    <mergeCell ref="O90:O91"/>
    <mergeCell ref="P90:P91"/>
    <mergeCell ref="Q90:Q91"/>
    <mergeCell ref="R90:R91"/>
    <mergeCell ref="S90:S91"/>
    <mergeCell ref="M96:M98"/>
    <mergeCell ref="A96:A98"/>
    <mergeCell ref="B96:B98"/>
    <mergeCell ref="C96:C98"/>
    <mergeCell ref="D96:D98"/>
    <mergeCell ref="E96:E98"/>
    <mergeCell ref="F96:F98"/>
    <mergeCell ref="G96:G98"/>
    <mergeCell ref="H96:H98"/>
    <mergeCell ref="N96:N98"/>
    <mergeCell ref="O96:O98"/>
    <mergeCell ref="P96:P98"/>
    <mergeCell ref="Q96:Q98"/>
    <mergeCell ref="R96:R98"/>
    <mergeCell ref="S96:S98"/>
    <mergeCell ref="H90:H91"/>
    <mergeCell ref="G90:G91"/>
    <mergeCell ref="A90:A91"/>
    <mergeCell ref="B90:B91"/>
    <mergeCell ref="C90:C91"/>
    <mergeCell ref="D90:D91"/>
    <mergeCell ref="T96:T98"/>
    <mergeCell ref="M99:M100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N99:N100"/>
    <mergeCell ref="O99:O100"/>
    <mergeCell ref="P99:P100"/>
    <mergeCell ref="Q99:Q100"/>
    <mergeCell ref="R99:R100"/>
    <mergeCell ref="S99:S100"/>
    <mergeCell ref="E101:E102"/>
    <mergeCell ref="F101:F102"/>
    <mergeCell ref="R103:R106"/>
    <mergeCell ref="S103:S106"/>
    <mergeCell ref="T103:T106"/>
    <mergeCell ref="O103:O106"/>
    <mergeCell ref="P103:P106"/>
    <mergeCell ref="Q103:Q106"/>
    <mergeCell ref="G101:G102"/>
    <mergeCell ref="H101:H102"/>
    <mergeCell ref="N101:N102"/>
    <mergeCell ref="O101:O102"/>
    <mergeCell ref="P101:P102"/>
    <mergeCell ref="Q101:Q102"/>
    <mergeCell ref="R101:R102"/>
    <mergeCell ref="S101:S102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T101:T102"/>
    <mergeCell ref="M103:M106"/>
    <mergeCell ref="A103:A106"/>
    <mergeCell ref="B103:B106"/>
    <mergeCell ref="C103:C106"/>
    <mergeCell ref="D103:D106"/>
    <mergeCell ref="E103:E106"/>
    <mergeCell ref="F103:F106"/>
    <mergeCell ref="G103:G106"/>
    <mergeCell ref="H103:H106"/>
    <mergeCell ref="N103:N106"/>
    <mergeCell ref="M101:M102"/>
    <mergeCell ref="A101:A102"/>
    <mergeCell ref="B101:B102"/>
    <mergeCell ref="C101:C102"/>
    <mergeCell ref="D101:D102"/>
    <mergeCell ref="N107:N108"/>
    <mergeCell ref="O107:O108"/>
    <mergeCell ref="P107:P108"/>
    <mergeCell ref="Q107:Q108"/>
    <mergeCell ref="R107:R108"/>
    <mergeCell ref="S107:S108"/>
    <mergeCell ref="T107:T108"/>
    <mergeCell ref="C109:C112"/>
    <mergeCell ref="D109:D112"/>
    <mergeCell ref="E109:E112"/>
    <mergeCell ref="F109:F112"/>
    <mergeCell ref="G109:G112"/>
    <mergeCell ref="H109:H112"/>
    <mergeCell ref="N109:N112"/>
    <mergeCell ref="O109:O112"/>
    <mergeCell ref="P109:P112"/>
    <mergeCell ref="Q109:Q112"/>
    <mergeCell ref="R109:R112"/>
    <mergeCell ref="S109:S112"/>
    <mergeCell ref="M107:M108"/>
    <mergeCell ref="N114:N118"/>
    <mergeCell ref="O114:O118"/>
    <mergeCell ref="P114:P118"/>
    <mergeCell ref="Q114:Q118"/>
    <mergeCell ref="R114:R118"/>
    <mergeCell ref="S114:S118"/>
    <mergeCell ref="M109:M112"/>
    <mergeCell ref="A109:A112"/>
    <mergeCell ref="B109:B112"/>
    <mergeCell ref="M114:M118"/>
    <mergeCell ref="A114:A118"/>
    <mergeCell ref="B114:B118"/>
    <mergeCell ref="C114:C118"/>
    <mergeCell ref="D114:D118"/>
    <mergeCell ref="E114:E118"/>
    <mergeCell ref="F114:F118"/>
    <mergeCell ref="G114:G118"/>
    <mergeCell ref="H114:H118"/>
    <mergeCell ref="O119:O120"/>
    <mergeCell ref="P119:P120"/>
    <mergeCell ref="Q119:Q120"/>
    <mergeCell ref="R119:R120"/>
    <mergeCell ref="S119:S120"/>
    <mergeCell ref="T119:T120"/>
    <mergeCell ref="M121:M123"/>
    <mergeCell ref="A121:A123"/>
    <mergeCell ref="B121:B123"/>
    <mergeCell ref="C121:C123"/>
    <mergeCell ref="D121:D123"/>
    <mergeCell ref="E121:E123"/>
    <mergeCell ref="F121:F123"/>
    <mergeCell ref="G121:G123"/>
    <mergeCell ref="H121:H123"/>
    <mergeCell ref="N121:N123"/>
    <mergeCell ref="O121:O123"/>
    <mergeCell ref="P121:P123"/>
    <mergeCell ref="Q121:Q123"/>
    <mergeCell ref="R121:R123"/>
    <mergeCell ref="S121:S123"/>
    <mergeCell ref="T121:T123"/>
    <mergeCell ref="M119:M120"/>
    <mergeCell ref="A119:A120"/>
    <mergeCell ref="B124:B128"/>
    <mergeCell ref="C124:C128"/>
    <mergeCell ref="D124:D128"/>
    <mergeCell ref="E124:E128"/>
    <mergeCell ref="F124:F128"/>
    <mergeCell ref="G124:G128"/>
    <mergeCell ref="H124:H128"/>
    <mergeCell ref="N119:N120"/>
    <mergeCell ref="B119:B120"/>
    <mergeCell ref="C119:C120"/>
    <mergeCell ref="D119:D120"/>
    <mergeCell ref="E119:E120"/>
    <mergeCell ref="F119:F120"/>
    <mergeCell ref="G119:G120"/>
    <mergeCell ref="H119:H120"/>
    <mergeCell ref="N124:N128"/>
    <mergeCell ref="O124:O128"/>
    <mergeCell ref="P124:P128"/>
    <mergeCell ref="Q124:Q128"/>
    <mergeCell ref="R124:R128"/>
    <mergeCell ref="S124:S128"/>
    <mergeCell ref="T124:T128"/>
    <mergeCell ref="M129:M132"/>
    <mergeCell ref="A129:A132"/>
    <mergeCell ref="B129:B132"/>
    <mergeCell ref="C129:C132"/>
    <mergeCell ref="D129:D132"/>
    <mergeCell ref="E129:E132"/>
    <mergeCell ref="F129:F132"/>
    <mergeCell ref="G129:G132"/>
    <mergeCell ref="H129:H132"/>
    <mergeCell ref="N129:N132"/>
    <mergeCell ref="O129:O132"/>
    <mergeCell ref="P129:P132"/>
    <mergeCell ref="Q129:Q132"/>
    <mergeCell ref="R129:R132"/>
    <mergeCell ref="S129:S132"/>
    <mergeCell ref="T129:T132"/>
    <mergeCell ref="M124:M128"/>
    <mergeCell ref="A124:A128"/>
    <mergeCell ref="M133:M136"/>
    <mergeCell ref="A133:A136"/>
    <mergeCell ref="B133:B136"/>
    <mergeCell ref="C133:C136"/>
    <mergeCell ref="D133:D136"/>
    <mergeCell ref="E133:E136"/>
    <mergeCell ref="F133:F136"/>
    <mergeCell ref="G133:G136"/>
    <mergeCell ref="H133:H136"/>
    <mergeCell ref="M137:M140"/>
    <mergeCell ref="A137:A140"/>
    <mergeCell ref="B137:B140"/>
    <mergeCell ref="C137:C140"/>
    <mergeCell ref="D137:D140"/>
    <mergeCell ref="E137:E140"/>
    <mergeCell ref="F137:F140"/>
    <mergeCell ref="G137:G140"/>
    <mergeCell ref="H137:H140"/>
    <mergeCell ref="O142:O145"/>
    <mergeCell ref="P142:P145"/>
    <mergeCell ref="Q142:Q145"/>
    <mergeCell ref="R142:R145"/>
    <mergeCell ref="S142:S145"/>
    <mergeCell ref="T142:T145"/>
    <mergeCell ref="T137:T140"/>
    <mergeCell ref="N133:N136"/>
    <mergeCell ref="O133:O136"/>
    <mergeCell ref="P133:P136"/>
    <mergeCell ref="Q133:Q136"/>
    <mergeCell ref="R133:R136"/>
    <mergeCell ref="S133:S136"/>
    <mergeCell ref="N137:N140"/>
    <mergeCell ref="O137:O140"/>
    <mergeCell ref="P137:P140"/>
    <mergeCell ref="Q137:Q140"/>
    <mergeCell ref="R137:R140"/>
    <mergeCell ref="S137:S140"/>
    <mergeCell ref="A142:A145"/>
    <mergeCell ref="B142:B145"/>
    <mergeCell ref="C142:C145"/>
    <mergeCell ref="D142:D145"/>
    <mergeCell ref="E142:E145"/>
    <mergeCell ref="F142:F145"/>
    <mergeCell ref="G142:G145"/>
    <mergeCell ref="H142:H145"/>
    <mergeCell ref="N142:N145"/>
    <mergeCell ref="M142:M145"/>
    <mergeCell ref="M146:M149"/>
    <mergeCell ref="N146:N149"/>
    <mergeCell ref="O146:O149"/>
    <mergeCell ref="P146:P149"/>
    <mergeCell ref="Q146:Q149"/>
    <mergeCell ref="R146:R149"/>
    <mergeCell ref="S146:S149"/>
    <mergeCell ref="T146:T149"/>
    <mergeCell ref="A146:A149"/>
    <mergeCell ref="B146:B149"/>
    <mergeCell ref="C146:C149"/>
    <mergeCell ref="D146:D149"/>
    <mergeCell ref="E146:E149"/>
    <mergeCell ref="F146:F149"/>
    <mergeCell ref="G146:G149"/>
    <mergeCell ref="H146:H149"/>
    <mergeCell ref="Q152:Q156"/>
    <mergeCell ref="R152:R156"/>
    <mergeCell ref="S152:S156"/>
    <mergeCell ref="T152:T156"/>
    <mergeCell ref="M157:M158"/>
    <mergeCell ref="A157:A158"/>
    <mergeCell ref="B157:B158"/>
    <mergeCell ref="C157:C158"/>
    <mergeCell ref="D157:D158"/>
    <mergeCell ref="E157:E158"/>
    <mergeCell ref="F157:F158"/>
    <mergeCell ref="G157:G158"/>
    <mergeCell ref="H157:H158"/>
    <mergeCell ref="N157:N158"/>
    <mergeCell ref="O157:O158"/>
    <mergeCell ref="P157:P158"/>
    <mergeCell ref="Q157:Q158"/>
    <mergeCell ref="R157:R158"/>
    <mergeCell ref="S157:S158"/>
    <mergeCell ref="M152:M156"/>
    <mergeCell ref="A152:A156"/>
    <mergeCell ref="B152:B156"/>
    <mergeCell ref="C152:C156"/>
    <mergeCell ref="D152:D156"/>
    <mergeCell ref="F160:F161"/>
    <mergeCell ref="G160:G161"/>
    <mergeCell ref="H160:H161"/>
    <mergeCell ref="N152:N156"/>
    <mergeCell ref="O152:O156"/>
    <mergeCell ref="P152:P156"/>
    <mergeCell ref="E152:E156"/>
    <mergeCell ref="F152:F156"/>
    <mergeCell ref="G152:G156"/>
    <mergeCell ref="H152:H156"/>
    <mergeCell ref="N160:N161"/>
    <mergeCell ref="O160:O161"/>
    <mergeCell ref="P160:P161"/>
    <mergeCell ref="Q160:Q161"/>
    <mergeCell ref="R160:R161"/>
    <mergeCell ref="S160:S161"/>
    <mergeCell ref="M166:M167"/>
    <mergeCell ref="A166:A167"/>
    <mergeCell ref="B166:B167"/>
    <mergeCell ref="C166:C167"/>
    <mergeCell ref="D166:D167"/>
    <mergeCell ref="E166:E167"/>
    <mergeCell ref="F166:F167"/>
    <mergeCell ref="G166:G167"/>
    <mergeCell ref="H166:H167"/>
    <mergeCell ref="N166:N167"/>
    <mergeCell ref="O166:O167"/>
    <mergeCell ref="P166:P167"/>
    <mergeCell ref="Q166:Q167"/>
    <mergeCell ref="R166:R167"/>
    <mergeCell ref="S166:S167"/>
    <mergeCell ref="M160:M161"/>
    <mergeCell ref="A160:A161"/>
    <mergeCell ref="B160:B161"/>
    <mergeCell ref="C160:C161"/>
    <mergeCell ref="D160:D161"/>
    <mergeCell ref="E160:E161"/>
    <mergeCell ref="H171:H175"/>
    <mergeCell ref="M169:M170"/>
    <mergeCell ref="N169:N170"/>
    <mergeCell ref="A169:A170"/>
    <mergeCell ref="B169:B170"/>
    <mergeCell ref="C169:C170"/>
    <mergeCell ref="D169:D170"/>
    <mergeCell ref="E169:E170"/>
    <mergeCell ref="F169:F170"/>
    <mergeCell ref="G169:G170"/>
    <mergeCell ref="H169:H170"/>
    <mergeCell ref="N171:N175"/>
    <mergeCell ref="O171:O175"/>
    <mergeCell ref="P171:P175"/>
    <mergeCell ref="Q171:Q175"/>
    <mergeCell ref="M176:M179"/>
    <mergeCell ref="A176:A179"/>
    <mergeCell ref="B176:B179"/>
    <mergeCell ref="C176:C179"/>
    <mergeCell ref="D176:D179"/>
    <mergeCell ref="E176:E179"/>
    <mergeCell ref="F176:F179"/>
    <mergeCell ref="G176:G179"/>
    <mergeCell ref="H176:H179"/>
    <mergeCell ref="N176:N179"/>
    <mergeCell ref="O176:O179"/>
    <mergeCell ref="P176:P179"/>
    <mergeCell ref="Q176:Q179"/>
    <mergeCell ref="M171:M175"/>
    <mergeCell ref="A171:A175"/>
    <mergeCell ref="B171:B175"/>
    <mergeCell ref="C171:C175"/>
    <mergeCell ref="D171:D175"/>
    <mergeCell ref="E171:E175"/>
    <mergeCell ref="F171:F175"/>
    <mergeCell ref="G171:G175"/>
    <mergeCell ref="R176:R179"/>
    <mergeCell ref="S176:S179"/>
    <mergeCell ref="T176:T179"/>
    <mergeCell ref="M180:M183"/>
    <mergeCell ref="A180:A183"/>
    <mergeCell ref="B180:B183"/>
    <mergeCell ref="C180:C183"/>
    <mergeCell ref="D180:D183"/>
    <mergeCell ref="E180:E183"/>
    <mergeCell ref="F180:F183"/>
    <mergeCell ref="G180:G183"/>
    <mergeCell ref="H180:H183"/>
    <mergeCell ref="N180:N183"/>
    <mergeCell ref="O180:O183"/>
    <mergeCell ref="P180:P183"/>
    <mergeCell ref="Q180:Q183"/>
    <mergeCell ref="R180:R183"/>
    <mergeCell ref="S180:S18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6"/>
  <sheetViews>
    <sheetView workbookViewId="0">
      <pane ySplit="1" topLeftCell="A2" activePane="bottomLeft" state="frozen"/>
      <selection pane="bottomLeft" activeCell="D46" sqref="D46"/>
    </sheetView>
  </sheetViews>
  <sheetFormatPr defaultRowHeight="14.4" x14ac:dyDescent="0.3"/>
  <cols>
    <col min="1" max="1" width="5.88671875" style="13" customWidth="1"/>
    <col min="2" max="2" width="25.88671875" bestFit="1" customWidth="1"/>
    <col min="3" max="3" width="15" bestFit="1" customWidth="1"/>
    <col min="4" max="4" width="11.109375" bestFit="1" customWidth="1"/>
    <col min="5" max="5" width="11.33203125" bestFit="1" customWidth="1"/>
    <col min="6" max="6" width="9.109375" style="13"/>
    <col min="7" max="7" width="10.5546875" bestFit="1" customWidth="1"/>
    <col min="8" max="8" width="18.44140625" bestFit="1" customWidth="1"/>
    <col min="9" max="9" width="5.44140625" style="16" bestFit="1" customWidth="1"/>
    <col min="10" max="10" width="9.109375" style="13"/>
    <col min="11" max="11" width="8" customWidth="1"/>
    <col min="12" max="12" width="10.5546875" style="13" bestFit="1" customWidth="1"/>
    <col min="13" max="13" width="10.6640625" bestFit="1" customWidth="1"/>
    <col min="14" max="15" width="9.109375" style="13"/>
  </cols>
  <sheetData>
    <row r="1" spans="1:15" s="2" customFormat="1" ht="33" customHeight="1" thickBot="1" x14ac:dyDescent="0.35">
      <c r="A1" s="11" t="s">
        <v>0</v>
      </c>
      <c r="B1" s="10" t="s">
        <v>1</v>
      </c>
      <c r="C1" s="12" t="s">
        <v>2</v>
      </c>
      <c r="D1" s="12" t="s">
        <v>3</v>
      </c>
      <c r="E1" s="10" t="s">
        <v>4</v>
      </c>
      <c r="F1" s="12" t="s">
        <v>6</v>
      </c>
      <c r="G1" s="11" t="s">
        <v>10</v>
      </c>
      <c r="H1" s="12" t="s">
        <v>7</v>
      </c>
      <c r="I1" s="12" t="s">
        <v>16</v>
      </c>
      <c r="J1" s="12" t="s">
        <v>8</v>
      </c>
      <c r="K1" s="12" t="s">
        <v>17</v>
      </c>
      <c r="L1" s="11" t="s">
        <v>9</v>
      </c>
      <c r="M1" s="11" t="s">
        <v>11</v>
      </c>
      <c r="N1" s="12" t="s">
        <v>12</v>
      </c>
      <c r="O1" s="12" t="s">
        <v>13</v>
      </c>
    </row>
    <row r="2" spans="1:15" ht="18.75" customHeight="1" x14ac:dyDescent="0.3">
      <c r="A2" s="7">
        <v>1</v>
      </c>
      <c r="B2" s="18" t="s">
        <v>64</v>
      </c>
      <c r="C2" s="7" t="s">
        <v>33</v>
      </c>
      <c r="D2" s="18" t="s">
        <v>27</v>
      </c>
      <c r="E2" s="18" t="s">
        <v>14</v>
      </c>
      <c r="F2" s="7" t="s">
        <v>15</v>
      </c>
      <c r="G2" s="20">
        <v>45299</v>
      </c>
      <c r="H2" s="9" t="s">
        <v>23</v>
      </c>
      <c r="I2" s="14">
        <v>1</v>
      </c>
      <c r="J2" s="7">
        <v>130</v>
      </c>
      <c r="K2" s="7">
        <v>130</v>
      </c>
      <c r="L2" s="7">
        <v>1</v>
      </c>
      <c r="M2" s="20">
        <v>45299</v>
      </c>
      <c r="N2" s="7">
        <v>0</v>
      </c>
      <c r="O2" s="8">
        <v>130</v>
      </c>
    </row>
    <row r="3" spans="1:15" ht="18.75" customHeight="1" x14ac:dyDescent="0.3">
      <c r="A3" s="7">
        <v>2</v>
      </c>
      <c r="B3" s="18" t="s">
        <v>65</v>
      </c>
      <c r="C3" s="7" t="s">
        <v>33</v>
      </c>
      <c r="D3" s="18" t="s">
        <v>27</v>
      </c>
      <c r="E3" s="18" t="s">
        <v>14</v>
      </c>
      <c r="F3" s="7" t="s">
        <v>15</v>
      </c>
      <c r="G3" s="20">
        <v>45299</v>
      </c>
      <c r="H3" s="9" t="s">
        <v>23</v>
      </c>
      <c r="I3" s="14">
        <v>1</v>
      </c>
      <c r="J3" s="7">
        <v>130</v>
      </c>
      <c r="K3" s="7">
        <v>130</v>
      </c>
      <c r="L3" s="7">
        <v>1</v>
      </c>
      <c r="M3" s="20">
        <v>45299</v>
      </c>
      <c r="N3" s="7">
        <v>0</v>
      </c>
      <c r="O3" s="8">
        <v>130</v>
      </c>
    </row>
    <row r="4" spans="1:15" ht="18.75" customHeight="1" x14ac:dyDescent="0.3">
      <c r="A4" s="7">
        <v>1</v>
      </c>
      <c r="B4" s="18" t="s">
        <v>49</v>
      </c>
      <c r="C4" s="7" t="s">
        <v>34</v>
      </c>
      <c r="D4" s="18" t="s">
        <v>20</v>
      </c>
      <c r="E4" s="18" t="s">
        <v>14</v>
      </c>
      <c r="F4" s="7" t="s">
        <v>15</v>
      </c>
      <c r="G4" s="20">
        <v>45330</v>
      </c>
      <c r="H4" s="18" t="s">
        <v>24</v>
      </c>
      <c r="I4" s="7">
        <v>1</v>
      </c>
      <c r="J4" s="7">
        <v>255</v>
      </c>
      <c r="K4" s="7">
        <v>255</v>
      </c>
      <c r="L4" s="7">
        <v>2</v>
      </c>
      <c r="M4" s="20">
        <v>45330</v>
      </c>
      <c r="N4" s="7">
        <v>0</v>
      </c>
      <c r="O4" s="8">
        <v>255</v>
      </c>
    </row>
    <row r="5" spans="1:15" ht="18.75" customHeight="1" x14ac:dyDescent="0.3">
      <c r="A5" s="7">
        <v>2</v>
      </c>
      <c r="B5" s="9" t="s">
        <v>50</v>
      </c>
      <c r="C5" s="9" t="s">
        <v>35</v>
      </c>
      <c r="D5" s="9" t="s">
        <v>27</v>
      </c>
      <c r="E5" s="18" t="s">
        <v>14</v>
      </c>
      <c r="F5" s="7" t="s">
        <v>15</v>
      </c>
      <c r="G5" s="19">
        <v>45359</v>
      </c>
      <c r="H5" s="9" t="s">
        <v>23</v>
      </c>
      <c r="I5" s="14">
        <v>1</v>
      </c>
      <c r="J5" s="7">
        <v>130</v>
      </c>
      <c r="K5" s="7">
        <v>130</v>
      </c>
      <c r="L5" s="7">
        <v>1</v>
      </c>
      <c r="M5" s="19">
        <v>45359</v>
      </c>
      <c r="N5" s="7">
        <v>0</v>
      </c>
      <c r="O5" s="8">
        <v>130</v>
      </c>
    </row>
    <row r="6" spans="1:15" ht="18.75" customHeight="1" x14ac:dyDescent="0.3">
      <c r="A6" s="7">
        <v>3</v>
      </c>
      <c r="B6" s="9" t="s">
        <v>51</v>
      </c>
      <c r="C6" s="9" t="s">
        <v>35</v>
      </c>
      <c r="D6" s="9" t="s">
        <v>27</v>
      </c>
      <c r="E6" s="18" t="s">
        <v>14</v>
      </c>
      <c r="F6" s="7" t="s">
        <v>15</v>
      </c>
      <c r="G6" s="19">
        <v>45359</v>
      </c>
      <c r="H6" s="18" t="s">
        <v>24</v>
      </c>
      <c r="I6" s="7">
        <v>1</v>
      </c>
      <c r="J6" s="7">
        <v>255</v>
      </c>
      <c r="K6" s="7">
        <v>255</v>
      </c>
      <c r="L6" s="7">
        <v>2</v>
      </c>
      <c r="M6" s="19">
        <v>45359</v>
      </c>
      <c r="N6" s="7">
        <v>0</v>
      </c>
      <c r="O6" s="8">
        <v>255</v>
      </c>
    </row>
    <row r="7" spans="1:15" ht="18.75" customHeight="1" x14ac:dyDescent="0.3">
      <c r="A7" s="7">
        <v>4</v>
      </c>
      <c r="B7" s="9" t="s">
        <v>52</v>
      </c>
      <c r="C7" s="9" t="s">
        <v>35</v>
      </c>
      <c r="D7" s="9" t="s">
        <v>27</v>
      </c>
      <c r="E7" s="18" t="s">
        <v>14</v>
      </c>
      <c r="F7" s="7" t="s">
        <v>15</v>
      </c>
      <c r="G7" s="19">
        <v>45359</v>
      </c>
      <c r="H7" s="9" t="s">
        <v>23</v>
      </c>
      <c r="I7" s="14">
        <v>1</v>
      </c>
      <c r="J7" s="7">
        <v>130</v>
      </c>
      <c r="K7" s="7">
        <v>130</v>
      </c>
      <c r="L7" s="7">
        <v>1</v>
      </c>
      <c r="M7" s="9" t="s">
        <v>54</v>
      </c>
      <c r="N7" s="7" t="s">
        <v>54</v>
      </c>
      <c r="O7" s="8" t="s">
        <v>54</v>
      </c>
    </row>
    <row r="8" spans="1:15" ht="28.8" x14ac:dyDescent="0.3">
      <c r="A8" s="7"/>
      <c r="B8" s="22" t="s">
        <v>67</v>
      </c>
      <c r="C8" s="22" t="s">
        <v>36</v>
      </c>
      <c r="D8" s="9" t="s">
        <v>20</v>
      </c>
      <c r="E8" s="18" t="s">
        <v>14</v>
      </c>
      <c r="F8" s="7" t="s">
        <v>15</v>
      </c>
      <c r="G8" s="20">
        <v>45420</v>
      </c>
      <c r="H8" s="18" t="s">
        <v>29</v>
      </c>
      <c r="I8" s="7">
        <v>1</v>
      </c>
      <c r="J8" s="7">
        <v>3200</v>
      </c>
      <c r="K8" s="7">
        <v>3200</v>
      </c>
      <c r="L8" s="7">
        <v>20</v>
      </c>
      <c r="M8" s="20">
        <v>45420</v>
      </c>
      <c r="N8" s="7">
        <v>0</v>
      </c>
      <c r="O8" s="8">
        <v>3200</v>
      </c>
    </row>
    <row r="9" spans="1:15" ht="28.8" x14ac:dyDescent="0.3">
      <c r="A9" s="7"/>
      <c r="B9" s="24" t="s">
        <v>66</v>
      </c>
      <c r="C9" s="7" t="s">
        <v>37</v>
      </c>
      <c r="D9" s="7" t="s">
        <v>27</v>
      </c>
      <c r="E9" s="18" t="s">
        <v>14</v>
      </c>
      <c r="F9" s="7" t="s">
        <v>15</v>
      </c>
      <c r="G9" s="20">
        <v>45451</v>
      </c>
      <c r="H9" s="18" t="s">
        <v>24</v>
      </c>
      <c r="I9" s="7">
        <v>1</v>
      </c>
      <c r="J9" s="7">
        <v>255</v>
      </c>
      <c r="K9" s="7">
        <v>255</v>
      </c>
      <c r="L9" s="7">
        <v>2</v>
      </c>
      <c r="M9" s="20">
        <v>45451</v>
      </c>
      <c r="N9" s="7">
        <v>0</v>
      </c>
      <c r="O9" s="8">
        <v>255</v>
      </c>
    </row>
    <row r="10" spans="1:15" ht="18.75" customHeight="1" x14ac:dyDescent="0.3">
      <c r="A10" s="7">
        <v>5</v>
      </c>
      <c r="B10" s="9" t="s">
        <v>53</v>
      </c>
      <c r="C10" s="9" t="s">
        <v>38</v>
      </c>
      <c r="D10" s="9" t="s">
        <v>27</v>
      </c>
      <c r="E10" s="9" t="s">
        <v>14</v>
      </c>
      <c r="F10" s="7" t="s">
        <v>15</v>
      </c>
      <c r="G10" s="19">
        <v>45512</v>
      </c>
      <c r="H10" s="9" t="s">
        <v>23</v>
      </c>
      <c r="I10" s="14">
        <v>1</v>
      </c>
      <c r="J10" s="7">
        <v>130</v>
      </c>
      <c r="K10" s="7">
        <v>130</v>
      </c>
      <c r="L10" s="7">
        <v>1</v>
      </c>
      <c r="M10" s="19">
        <v>45512</v>
      </c>
      <c r="N10" s="7">
        <v>0</v>
      </c>
      <c r="O10" s="8">
        <v>130</v>
      </c>
    </row>
    <row r="11" spans="1:15" ht="18.75" customHeight="1" x14ac:dyDescent="0.3">
      <c r="A11" s="7">
        <v>6</v>
      </c>
      <c r="B11" s="9" t="s">
        <v>55</v>
      </c>
      <c r="C11" s="9" t="s">
        <v>38</v>
      </c>
      <c r="D11" s="9" t="s">
        <v>27</v>
      </c>
      <c r="E11" s="9" t="s">
        <v>14</v>
      </c>
      <c r="F11" s="7" t="s">
        <v>15</v>
      </c>
      <c r="G11" s="19">
        <v>45512</v>
      </c>
      <c r="H11" s="9" t="s">
        <v>23</v>
      </c>
      <c r="I11" s="14">
        <v>1</v>
      </c>
      <c r="J11" s="7">
        <v>130</v>
      </c>
      <c r="K11" s="7">
        <v>130</v>
      </c>
      <c r="L11" s="7">
        <v>1</v>
      </c>
      <c r="M11" s="19">
        <v>45512</v>
      </c>
      <c r="N11" s="7">
        <v>0</v>
      </c>
      <c r="O11" s="8">
        <v>130</v>
      </c>
    </row>
    <row r="12" spans="1:15" ht="18.75" customHeight="1" x14ac:dyDescent="0.3">
      <c r="A12" s="7">
        <v>7</v>
      </c>
      <c r="B12" s="9" t="s">
        <v>56</v>
      </c>
      <c r="C12" s="9" t="s">
        <v>38</v>
      </c>
      <c r="D12" s="9" t="s">
        <v>27</v>
      </c>
      <c r="E12" s="9" t="s">
        <v>14</v>
      </c>
      <c r="F12" s="7" t="s">
        <v>15</v>
      </c>
      <c r="G12" s="19">
        <v>45512</v>
      </c>
      <c r="H12" s="9" t="s">
        <v>23</v>
      </c>
      <c r="I12" s="14">
        <v>1</v>
      </c>
      <c r="J12" s="7">
        <v>130</v>
      </c>
      <c r="K12" s="7">
        <v>130</v>
      </c>
      <c r="L12" s="7">
        <v>1</v>
      </c>
      <c r="M12" s="19">
        <v>45512</v>
      </c>
      <c r="N12" s="7">
        <v>0</v>
      </c>
      <c r="O12" s="8">
        <v>130</v>
      </c>
    </row>
    <row r="13" spans="1:15" ht="18.75" customHeight="1" x14ac:dyDescent="0.3">
      <c r="A13" s="7">
        <v>8</v>
      </c>
      <c r="B13" s="9" t="s">
        <v>57</v>
      </c>
      <c r="C13" s="9" t="s">
        <v>38</v>
      </c>
      <c r="D13" s="9" t="s">
        <v>27</v>
      </c>
      <c r="E13" s="9" t="s">
        <v>14</v>
      </c>
      <c r="F13" s="7" t="s">
        <v>15</v>
      </c>
      <c r="G13" s="19">
        <v>45512</v>
      </c>
      <c r="H13" s="18" t="s">
        <v>24</v>
      </c>
      <c r="I13" s="7">
        <v>1</v>
      </c>
      <c r="J13" s="7">
        <v>255</v>
      </c>
      <c r="K13" s="7">
        <v>255</v>
      </c>
      <c r="L13" s="7">
        <v>2</v>
      </c>
      <c r="M13" s="19">
        <v>45512</v>
      </c>
      <c r="N13" s="7">
        <v>255</v>
      </c>
      <c r="O13" s="8">
        <v>0</v>
      </c>
    </row>
    <row r="14" spans="1:15" ht="18.75" customHeight="1" x14ac:dyDescent="0.3">
      <c r="A14" s="7">
        <v>9</v>
      </c>
      <c r="B14" s="9" t="s">
        <v>58</v>
      </c>
      <c r="C14" s="9" t="s">
        <v>38</v>
      </c>
      <c r="D14" s="9" t="s">
        <v>27</v>
      </c>
      <c r="E14" s="9" t="s">
        <v>14</v>
      </c>
      <c r="F14" s="7" t="s">
        <v>15</v>
      </c>
      <c r="G14" s="19">
        <v>45512</v>
      </c>
      <c r="H14" s="9" t="s">
        <v>23</v>
      </c>
      <c r="I14" s="14">
        <v>1</v>
      </c>
      <c r="J14" s="7">
        <v>130</v>
      </c>
      <c r="K14" s="7">
        <v>130</v>
      </c>
      <c r="L14" s="7">
        <v>1</v>
      </c>
      <c r="M14" s="9"/>
      <c r="N14" s="7"/>
      <c r="O14" s="8"/>
    </row>
    <row r="15" spans="1:15" ht="18.75" customHeight="1" x14ac:dyDescent="0.3">
      <c r="A15" s="7">
        <v>10</v>
      </c>
      <c r="B15" s="21" t="s">
        <v>59</v>
      </c>
      <c r="C15" s="9" t="s">
        <v>44</v>
      </c>
      <c r="D15" s="9" t="s">
        <v>45</v>
      </c>
      <c r="E15" s="9" t="s">
        <v>46</v>
      </c>
      <c r="F15" s="7" t="s">
        <v>15</v>
      </c>
      <c r="G15" s="9" t="s">
        <v>40</v>
      </c>
      <c r="H15" s="18" t="s">
        <v>24</v>
      </c>
      <c r="I15" s="7">
        <v>1</v>
      </c>
      <c r="J15" s="7">
        <v>255</v>
      </c>
      <c r="K15" s="7">
        <v>255</v>
      </c>
      <c r="L15" s="7">
        <v>2</v>
      </c>
      <c r="M15" s="9" t="s">
        <v>60</v>
      </c>
      <c r="N15" s="7">
        <v>0</v>
      </c>
      <c r="O15" s="8">
        <v>255</v>
      </c>
    </row>
    <row r="16" spans="1:15" ht="18.75" customHeight="1" x14ac:dyDescent="0.3">
      <c r="A16" s="7">
        <v>11</v>
      </c>
      <c r="B16" s="9" t="s">
        <v>49</v>
      </c>
      <c r="C16" s="9" t="s">
        <v>47</v>
      </c>
      <c r="D16" s="9" t="s">
        <v>19</v>
      </c>
      <c r="E16" s="9" t="s">
        <v>19</v>
      </c>
      <c r="F16" s="7" t="s">
        <v>15</v>
      </c>
      <c r="G16" s="9" t="s">
        <v>48</v>
      </c>
      <c r="H16" s="18" t="s">
        <v>24</v>
      </c>
      <c r="I16" s="7">
        <v>1</v>
      </c>
      <c r="J16" s="7">
        <v>255</v>
      </c>
      <c r="K16" s="7">
        <v>255</v>
      </c>
      <c r="L16" s="7">
        <v>2</v>
      </c>
      <c r="M16" s="9" t="s">
        <v>48</v>
      </c>
      <c r="N16" s="7">
        <v>255</v>
      </c>
      <c r="O16" s="8">
        <v>0</v>
      </c>
    </row>
    <row r="17" spans="1:15" ht="28.8" x14ac:dyDescent="0.3">
      <c r="A17" s="7">
        <v>12</v>
      </c>
      <c r="B17" s="22" t="s">
        <v>61</v>
      </c>
      <c r="C17" s="18" t="s">
        <v>47</v>
      </c>
      <c r="D17" s="18" t="s">
        <v>19</v>
      </c>
      <c r="E17" s="18" t="s">
        <v>19</v>
      </c>
      <c r="F17" s="7" t="s">
        <v>15</v>
      </c>
      <c r="G17" s="18" t="s">
        <v>48</v>
      </c>
      <c r="H17" s="18" t="s">
        <v>24</v>
      </c>
      <c r="I17" s="7">
        <v>1</v>
      </c>
      <c r="J17" s="7">
        <v>255</v>
      </c>
      <c r="K17" s="7">
        <v>255</v>
      </c>
      <c r="L17" s="7">
        <v>2</v>
      </c>
      <c r="M17" s="18" t="s">
        <v>48</v>
      </c>
      <c r="N17" s="7">
        <v>0</v>
      </c>
      <c r="O17" s="8">
        <v>255</v>
      </c>
    </row>
    <row r="18" spans="1:15" ht="28.8" x14ac:dyDescent="0.3">
      <c r="A18" s="13">
        <v>13</v>
      </c>
      <c r="B18" s="23" t="s">
        <v>62</v>
      </c>
      <c r="C18" s="18" t="s">
        <v>47</v>
      </c>
      <c r="D18" s="18" t="s">
        <v>19</v>
      </c>
      <c r="E18" s="18" t="s">
        <v>19</v>
      </c>
      <c r="F18" s="7" t="s">
        <v>15</v>
      </c>
      <c r="G18" s="18" t="s">
        <v>48</v>
      </c>
      <c r="H18" s="18" t="s">
        <v>24</v>
      </c>
      <c r="I18" s="7">
        <v>1</v>
      </c>
      <c r="J18" s="7">
        <v>255</v>
      </c>
      <c r="K18" s="7">
        <v>255</v>
      </c>
      <c r="L18" s="7">
        <v>2</v>
      </c>
      <c r="M18" s="18" t="s">
        <v>48</v>
      </c>
      <c r="N18" s="7">
        <v>0</v>
      </c>
      <c r="O18" s="8">
        <v>255</v>
      </c>
    </row>
    <row r="19" spans="1:15" ht="28.8" x14ac:dyDescent="0.3">
      <c r="A19" s="7">
        <v>14</v>
      </c>
      <c r="B19" s="22" t="s">
        <v>63</v>
      </c>
      <c r="C19" s="18" t="s">
        <v>47</v>
      </c>
      <c r="D19" s="18" t="s">
        <v>19</v>
      </c>
      <c r="E19" s="18" t="s">
        <v>19</v>
      </c>
      <c r="F19" s="7" t="s">
        <v>15</v>
      </c>
      <c r="G19" s="18" t="s">
        <v>48</v>
      </c>
      <c r="H19" s="18" t="s">
        <v>24</v>
      </c>
      <c r="I19" s="7">
        <v>1</v>
      </c>
      <c r="J19" s="7">
        <v>255</v>
      </c>
      <c r="K19" s="7">
        <v>255</v>
      </c>
      <c r="L19" s="7">
        <v>2</v>
      </c>
      <c r="M19" s="18" t="s">
        <v>48</v>
      </c>
      <c r="N19" s="7">
        <v>255</v>
      </c>
      <c r="O19" s="8">
        <v>0</v>
      </c>
    </row>
    <row r="20" spans="1:15" ht="18.75" customHeight="1" x14ac:dyDescent="0.3">
      <c r="A20" s="7">
        <v>15</v>
      </c>
      <c r="B20" s="9" t="s">
        <v>52</v>
      </c>
      <c r="C20" s="9" t="s">
        <v>69</v>
      </c>
      <c r="D20" s="9" t="s">
        <v>20</v>
      </c>
      <c r="E20" s="9" t="s">
        <v>14</v>
      </c>
      <c r="F20" s="7" t="s">
        <v>15</v>
      </c>
      <c r="G20" s="9" t="s">
        <v>68</v>
      </c>
      <c r="H20" s="9" t="s">
        <v>23</v>
      </c>
      <c r="I20" s="14">
        <v>22</v>
      </c>
      <c r="J20" s="7">
        <v>130</v>
      </c>
      <c r="K20" s="7">
        <f>I20*J20</f>
        <v>2860</v>
      </c>
      <c r="L20" s="44">
        <v>36</v>
      </c>
      <c r="M20" s="44" t="s">
        <v>68</v>
      </c>
      <c r="N20" s="44">
        <v>515</v>
      </c>
      <c r="O20" s="44">
        <v>4130</v>
      </c>
    </row>
    <row r="21" spans="1:15" ht="18.75" customHeight="1" x14ac:dyDescent="0.3">
      <c r="A21" s="7"/>
      <c r="B21" s="9"/>
      <c r="C21" s="9"/>
      <c r="D21" s="9"/>
      <c r="E21" s="9"/>
      <c r="F21" s="7"/>
      <c r="G21" s="9"/>
      <c r="H21" s="18" t="s">
        <v>24</v>
      </c>
      <c r="I21" s="14">
        <v>7</v>
      </c>
      <c r="J21" s="7">
        <v>255</v>
      </c>
      <c r="K21" s="7">
        <f t="shared" ref="K21" si="0">I21*J21</f>
        <v>1785</v>
      </c>
      <c r="L21" s="46"/>
      <c r="M21" s="46"/>
      <c r="N21" s="46"/>
      <c r="O21" s="46"/>
    </row>
    <row r="22" spans="1:15" ht="18.75" customHeight="1" x14ac:dyDescent="0.3">
      <c r="A22" s="7"/>
      <c r="B22" s="9"/>
      <c r="C22" s="9"/>
      <c r="D22" s="9"/>
      <c r="E22" s="9"/>
      <c r="F22" s="7"/>
      <c r="G22" s="9"/>
      <c r="H22" s="9"/>
      <c r="I22" s="14"/>
      <c r="J22" s="7"/>
      <c r="K22" s="7"/>
      <c r="L22" s="7"/>
      <c r="M22" s="9"/>
      <c r="N22" s="7"/>
      <c r="O22" s="8"/>
    </row>
    <row r="23" spans="1:15" ht="18.75" customHeight="1" thickBot="1" x14ac:dyDescent="0.35">
      <c r="A23" s="7"/>
      <c r="B23" s="9"/>
      <c r="C23" s="9"/>
      <c r="D23" s="9"/>
      <c r="E23" s="9"/>
      <c r="F23" s="7"/>
      <c r="G23" s="9"/>
      <c r="H23" s="9"/>
      <c r="I23" s="14"/>
      <c r="J23" s="7"/>
      <c r="K23" s="7"/>
      <c r="L23" s="7">
        <f>SUM(L2:L22)</f>
        <v>82</v>
      </c>
      <c r="M23" s="9"/>
      <c r="N23" s="7"/>
      <c r="O23" s="8"/>
    </row>
    <row r="24" spans="1:15" ht="18.75" customHeight="1" thickBot="1" x14ac:dyDescent="0.35">
      <c r="A24" s="7"/>
      <c r="B24" s="12" t="s">
        <v>7</v>
      </c>
      <c r="C24" s="12" t="s">
        <v>16</v>
      </c>
      <c r="D24" s="12" t="s">
        <v>70</v>
      </c>
      <c r="E24" s="12" t="s">
        <v>8</v>
      </c>
      <c r="F24" s="12" t="s">
        <v>72</v>
      </c>
      <c r="G24" s="9"/>
      <c r="H24" s="9"/>
      <c r="I24" s="14"/>
      <c r="J24" s="7"/>
      <c r="K24" s="7"/>
      <c r="L24" s="7"/>
      <c r="M24" s="9"/>
      <c r="N24" s="7"/>
      <c r="O24" s="8"/>
    </row>
    <row r="25" spans="1:15" ht="18.75" customHeight="1" x14ac:dyDescent="0.3">
      <c r="A25" s="7"/>
      <c r="B25" s="9" t="s">
        <v>23</v>
      </c>
      <c r="C25" s="14">
        <v>30</v>
      </c>
      <c r="D25" s="14">
        <f>C25*1</f>
        <v>30</v>
      </c>
      <c r="E25" s="14">
        <v>130</v>
      </c>
      <c r="F25" s="7">
        <f>C25*E25</f>
        <v>3900</v>
      </c>
      <c r="G25" s="9"/>
      <c r="H25" s="9"/>
      <c r="I25" s="14"/>
      <c r="J25" s="7"/>
      <c r="K25" s="7"/>
      <c r="L25" s="7"/>
      <c r="M25" s="9"/>
      <c r="N25" s="7"/>
      <c r="O25" s="8"/>
    </row>
    <row r="26" spans="1:15" ht="18.75" customHeight="1" x14ac:dyDescent="0.3">
      <c r="A26" s="7"/>
      <c r="B26" s="18" t="s">
        <v>24</v>
      </c>
      <c r="C26" s="14">
        <v>16</v>
      </c>
      <c r="D26" s="14">
        <f>C26*2</f>
        <v>32</v>
      </c>
      <c r="E26" s="14">
        <v>255</v>
      </c>
      <c r="F26" s="7">
        <f t="shared" ref="F26:F27" si="1">C26*E26</f>
        <v>4080</v>
      </c>
      <c r="G26" s="9"/>
      <c r="H26" s="9"/>
      <c r="I26" s="14"/>
      <c r="J26" s="7"/>
      <c r="K26" s="7"/>
      <c r="L26" s="7"/>
      <c r="M26" s="9"/>
      <c r="N26" s="7"/>
      <c r="O26" s="8"/>
    </row>
    <row r="27" spans="1:15" ht="18.75" customHeight="1" x14ac:dyDescent="0.3">
      <c r="A27" s="7"/>
      <c r="B27" s="9" t="s">
        <v>29</v>
      </c>
      <c r="C27" s="14">
        <v>1</v>
      </c>
      <c r="D27" s="14">
        <f>C27*20</f>
        <v>20</v>
      </c>
      <c r="E27" s="14">
        <v>3200</v>
      </c>
      <c r="F27" s="7">
        <f t="shared" si="1"/>
        <v>3200</v>
      </c>
      <c r="G27" s="9"/>
      <c r="H27" s="9"/>
      <c r="I27" s="14"/>
      <c r="J27" s="7"/>
      <c r="K27" s="7"/>
      <c r="L27" s="7"/>
      <c r="M27" s="9"/>
      <c r="N27" s="7"/>
      <c r="O27" s="8"/>
    </row>
    <row r="28" spans="1:15" ht="18.75" customHeight="1" x14ac:dyDescent="0.3">
      <c r="A28" s="7"/>
      <c r="B28" s="25" t="s">
        <v>71</v>
      </c>
      <c r="C28" s="25">
        <f>SUM(C25:C27)</f>
        <v>47</v>
      </c>
      <c r="D28" s="25">
        <f>SUM(D25:D27)</f>
        <v>82</v>
      </c>
      <c r="E28" s="25"/>
      <c r="F28" s="25">
        <f>SUM(F25:F27)</f>
        <v>11180</v>
      </c>
      <c r="G28" s="9"/>
      <c r="H28" s="9"/>
      <c r="I28" s="14"/>
      <c r="J28" s="7"/>
      <c r="K28" s="7"/>
      <c r="L28" s="7"/>
      <c r="M28" s="9"/>
      <c r="N28" s="7"/>
      <c r="O28" s="8"/>
    </row>
    <row r="29" spans="1:15" ht="18.75" customHeight="1" x14ac:dyDescent="0.3">
      <c r="A29" s="7"/>
      <c r="B29" s="9"/>
      <c r="C29" s="9"/>
      <c r="D29" s="9"/>
      <c r="E29" s="9"/>
      <c r="F29" s="7"/>
      <c r="G29" s="9"/>
      <c r="H29" s="9"/>
      <c r="I29" s="14"/>
      <c r="J29" s="7"/>
      <c r="K29" s="7"/>
      <c r="L29" s="7"/>
      <c r="M29" s="9"/>
      <c r="N29" s="7"/>
      <c r="O29" s="8"/>
    </row>
    <row r="30" spans="1:15" ht="18.75" customHeight="1" x14ac:dyDescent="0.3">
      <c r="A30" s="7"/>
      <c r="B30" s="9"/>
      <c r="C30" s="9"/>
      <c r="D30" s="9"/>
      <c r="E30" s="9"/>
      <c r="F30" s="7"/>
      <c r="G30" s="9"/>
      <c r="H30" s="9"/>
      <c r="I30" s="14"/>
      <c r="J30" s="7"/>
      <c r="K30" s="7"/>
      <c r="L30" s="7"/>
      <c r="M30" s="9"/>
      <c r="N30" s="7"/>
      <c r="O30" s="8"/>
    </row>
    <row r="31" spans="1:15" ht="18.75" customHeight="1" x14ac:dyDescent="0.3">
      <c r="A31" s="7"/>
      <c r="B31" s="9"/>
      <c r="C31" s="9"/>
      <c r="D31" s="9"/>
      <c r="E31" s="9"/>
      <c r="F31" s="7"/>
      <c r="G31" s="9"/>
      <c r="H31" s="9"/>
      <c r="I31" s="14"/>
      <c r="J31" s="7"/>
      <c r="K31" s="7"/>
      <c r="L31" s="7"/>
      <c r="M31" s="9"/>
      <c r="N31" s="7"/>
      <c r="O31" s="8"/>
    </row>
    <row r="32" spans="1:15" ht="18.75" customHeight="1" x14ac:dyDescent="0.3">
      <c r="A32" s="7"/>
      <c r="B32" s="9"/>
      <c r="C32" s="9"/>
      <c r="D32" s="9"/>
      <c r="E32" s="9"/>
      <c r="F32" s="7"/>
      <c r="G32" s="9"/>
      <c r="H32" s="9"/>
      <c r="I32" s="14"/>
      <c r="J32" s="7"/>
      <c r="K32" s="7"/>
      <c r="L32" s="7"/>
      <c r="M32" s="9"/>
      <c r="N32" s="7"/>
      <c r="O32" s="8"/>
    </row>
    <row r="33" spans="1:15" ht="18.75" customHeight="1" x14ac:dyDescent="0.3">
      <c r="A33" s="7"/>
      <c r="B33" s="9"/>
      <c r="C33" s="9"/>
      <c r="D33" s="9"/>
      <c r="E33" s="9"/>
      <c r="F33" s="7"/>
      <c r="G33" s="9"/>
      <c r="H33" s="9"/>
      <c r="I33" s="14"/>
      <c r="J33" s="7"/>
      <c r="K33" s="7"/>
      <c r="L33" s="7"/>
      <c r="M33" s="9"/>
      <c r="N33" s="7"/>
      <c r="O33" s="8"/>
    </row>
    <row r="34" spans="1:15" ht="18.75" customHeight="1" x14ac:dyDescent="0.3">
      <c r="A34" s="7"/>
      <c r="B34" s="9"/>
      <c r="C34" s="9"/>
      <c r="D34" s="9"/>
      <c r="E34" s="9"/>
      <c r="F34" s="7"/>
      <c r="G34" s="9"/>
      <c r="H34" s="9"/>
      <c r="I34" s="14"/>
      <c r="J34" s="7"/>
      <c r="K34" s="7"/>
      <c r="L34" s="7"/>
      <c r="M34" s="9"/>
      <c r="N34" s="7"/>
      <c r="O34" s="8"/>
    </row>
    <row r="35" spans="1:15" ht="18.75" customHeight="1" x14ac:dyDescent="0.3">
      <c r="A35" s="7"/>
      <c r="B35" s="9"/>
      <c r="C35" s="9"/>
      <c r="D35" s="9"/>
      <c r="E35" s="9"/>
      <c r="F35" s="7"/>
      <c r="G35" s="9"/>
      <c r="H35" s="9"/>
      <c r="I35" s="14"/>
      <c r="J35" s="7"/>
      <c r="K35" s="7"/>
      <c r="L35" s="7"/>
      <c r="M35" s="9"/>
      <c r="N35" s="7"/>
      <c r="O35" s="8"/>
    </row>
    <row r="36" spans="1:15" ht="18.75" customHeight="1" x14ac:dyDescent="0.3">
      <c r="A36" s="7"/>
      <c r="B36" s="9"/>
      <c r="C36" s="9"/>
      <c r="D36" s="9"/>
      <c r="E36" s="9"/>
      <c r="F36" s="7"/>
      <c r="G36" s="9"/>
      <c r="H36" s="9"/>
      <c r="I36" s="14"/>
      <c r="J36" s="7"/>
      <c r="K36" s="7"/>
      <c r="L36" s="7"/>
      <c r="M36" s="9"/>
      <c r="N36" s="7"/>
      <c r="O36" s="8"/>
    </row>
    <row r="37" spans="1:15" ht="18.75" customHeight="1" x14ac:dyDescent="0.3">
      <c r="A37" s="7"/>
      <c r="B37" s="9"/>
      <c r="C37" s="9"/>
      <c r="D37" s="9"/>
      <c r="E37" s="9"/>
      <c r="F37" s="7"/>
      <c r="G37" s="9"/>
      <c r="H37" s="9"/>
      <c r="I37" s="14"/>
      <c r="J37" s="7"/>
      <c r="K37" s="7"/>
      <c r="L37" s="7"/>
      <c r="M37" s="9"/>
      <c r="N37" s="7"/>
      <c r="O37" s="8"/>
    </row>
    <row r="38" spans="1:15" ht="18.75" customHeight="1" x14ac:dyDescent="0.3">
      <c r="A38" s="7"/>
      <c r="B38" s="9"/>
      <c r="C38" s="9"/>
      <c r="D38" s="9"/>
      <c r="E38" s="9"/>
      <c r="F38" s="7"/>
      <c r="G38" s="9"/>
      <c r="H38" s="9"/>
      <c r="I38" s="14"/>
      <c r="J38" s="7"/>
      <c r="K38" s="7"/>
      <c r="L38" s="7"/>
      <c r="M38" s="9"/>
      <c r="N38" s="7"/>
      <c r="O38" s="8"/>
    </row>
    <row r="39" spans="1:15" ht="18.75" customHeight="1" x14ac:dyDescent="0.3">
      <c r="A39" s="7"/>
      <c r="B39" s="9"/>
      <c r="C39" s="9"/>
      <c r="D39" s="9"/>
      <c r="E39" s="9"/>
      <c r="F39" s="7"/>
      <c r="G39" s="9"/>
      <c r="H39" s="9"/>
      <c r="I39" s="14"/>
      <c r="J39" s="7"/>
      <c r="K39" s="7"/>
      <c r="L39" s="7"/>
      <c r="M39" s="9"/>
      <c r="N39" s="7"/>
      <c r="O39" s="8"/>
    </row>
    <row r="40" spans="1:15" ht="18.75" customHeight="1" x14ac:dyDescent="0.3">
      <c r="A40" s="7"/>
      <c r="B40" s="9"/>
      <c r="C40" s="9"/>
      <c r="D40" s="9"/>
      <c r="E40" s="9"/>
      <c r="F40" s="7"/>
      <c r="G40" s="9"/>
      <c r="H40" s="9"/>
      <c r="I40" s="14"/>
      <c r="J40" s="7"/>
      <c r="K40" s="7"/>
      <c r="L40" s="7"/>
      <c r="M40" s="9"/>
      <c r="N40" s="7"/>
      <c r="O40" s="8"/>
    </row>
    <row r="41" spans="1:15" ht="18.75" customHeight="1" x14ac:dyDescent="0.3">
      <c r="A41" s="7"/>
      <c r="B41" s="9"/>
      <c r="C41" s="9"/>
      <c r="D41" s="9"/>
      <c r="E41" s="9"/>
      <c r="F41" s="7"/>
      <c r="G41" s="9"/>
      <c r="H41" s="9"/>
      <c r="I41" s="14"/>
      <c r="J41" s="7"/>
      <c r="K41" s="7"/>
      <c r="L41" s="7"/>
      <c r="M41" s="9"/>
      <c r="N41" s="7"/>
      <c r="O41" s="8"/>
    </row>
    <row r="42" spans="1:15" ht="18.75" customHeight="1" x14ac:dyDescent="0.3">
      <c r="A42" s="7"/>
      <c r="B42" s="9"/>
      <c r="C42" s="9"/>
      <c r="D42" s="9"/>
      <c r="E42" s="9"/>
      <c r="F42" s="7"/>
      <c r="G42" s="9"/>
      <c r="H42" s="9"/>
      <c r="I42" s="14"/>
      <c r="J42" s="7"/>
      <c r="K42" s="7"/>
      <c r="L42" s="7"/>
      <c r="M42" s="9"/>
      <c r="N42" s="7"/>
      <c r="O42" s="8"/>
    </row>
    <row r="43" spans="1:15" ht="18.75" customHeight="1" x14ac:dyDescent="0.3">
      <c r="A43" s="7"/>
      <c r="B43" s="9"/>
      <c r="C43" s="9"/>
      <c r="D43" s="9"/>
      <c r="E43" s="9"/>
      <c r="F43" s="7"/>
      <c r="G43" s="9"/>
      <c r="H43" s="9"/>
      <c r="I43" s="14"/>
      <c r="J43" s="7"/>
      <c r="K43" s="7"/>
      <c r="L43" s="7"/>
      <c r="M43" s="9"/>
      <c r="N43" s="7"/>
      <c r="O43" s="8"/>
    </row>
    <row r="44" spans="1:15" ht="18.75" customHeight="1" x14ac:dyDescent="0.3">
      <c r="A44" s="7"/>
      <c r="B44" s="9"/>
      <c r="C44" s="9"/>
      <c r="D44" s="9"/>
      <c r="E44" s="9"/>
      <c r="F44" s="7"/>
      <c r="G44" s="9"/>
      <c r="H44" s="9"/>
      <c r="I44" s="14"/>
      <c r="J44" s="7"/>
      <c r="K44" s="7"/>
      <c r="L44" s="7"/>
      <c r="M44" s="9"/>
      <c r="N44" s="7"/>
      <c r="O44" s="8"/>
    </row>
    <row r="45" spans="1:15" ht="18.75" customHeight="1" x14ac:dyDescent="0.3">
      <c r="A45" s="7"/>
      <c r="B45" s="9"/>
      <c r="C45" s="9"/>
      <c r="D45" s="9"/>
      <c r="E45" s="9"/>
      <c r="F45" s="7"/>
      <c r="G45" s="9"/>
      <c r="H45" s="9"/>
      <c r="I45" s="14"/>
      <c r="J45" s="7"/>
      <c r="K45" s="7"/>
      <c r="L45" s="7"/>
      <c r="M45" s="9"/>
      <c r="N45" s="7"/>
      <c r="O45" s="8"/>
    </row>
    <row r="46" spans="1:15" ht="18.75" customHeight="1" x14ac:dyDescent="0.3">
      <c r="A46" s="7"/>
      <c r="B46" s="9"/>
      <c r="C46" s="9"/>
      <c r="D46" s="9"/>
      <c r="E46" s="9"/>
      <c r="F46" s="7"/>
      <c r="G46" s="9"/>
      <c r="H46" s="9"/>
      <c r="I46" s="14"/>
      <c r="J46" s="7"/>
      <c r="K46" s="7"/>
      <c r="L46" s="7"/>
      <c r="M46" s="9"/>
      <c r="N46" s="7"/>
      <c r="O46" s="8"/>
    </row>
    <row r="47" spans="1:15" ht="18.75" customHeight="1" x14ac:dyDescent="0.3">
      <c r="A47" s="7"/>
      <c r="B47" s="9"/>
      <c r="C47" s="9"/>
      <c r="D47" s="9"/>
      <c r="E47" s="9"/>
      <c r="F47" s="7"/>
      <c r="G47" s="9"/>
      <c r="H47" s="9"/>
      <c r="I47" s="14"/>
      <c r="J47" s="7"/>
      <c r="K47" s="7"/>
      <c r="L47" s="7"/>
      <c r="M47" s="9"/>
      <c r="N47" s="7"/>
      <c r="O47" s="8"/>
    </row>
    <row r="48" spans="1:15" ht="18.75" customHeight="1" x14ac:dyDescent="0.3">
      <c r="A48" s="7"/>
      <c r="B48" s="9"/>
      <c r="C48" s="9"/>
      <c r="D48" s="9"/>
      <c r="E48" s="9"/>
      <c r="F48" s="7"/>
      <c r="G48" s="9"/>
      <c r="H48" s="9"/>
      <c r="I48" s="14"/>
      <c r="J48" s="7"/>
      <c r="K48" s="7"/>
      <c r="L48" s="7"/>
      <c r="M48" s="9"/>
      <c r="N48" s="7"/>
      <c r="O48" s="8"/>
    </row>
    <row r="49" spans="1:15" ht="18.75" customHeight="1" x14ac:dyDescent="0.3">
      <c r="A49" s="7"/>
      <c r="B49" s="9"/>
      <c r="C49" s="9"/>
      <c r="D49" s="9"/>
      <c r="E49" s="9"/>
      <c r="F49" s="7"/>
      <c r="G49" s="9"/>
      <c r="H49" s="9"/>
      <c r="I49" s="14"/>
      <c r="J49" s="7"/>
      <c r="K49" s="7"/>
      <c r="L49" s="7"/>
      <c r="M49" s="9"/>
      <c r="N49" s="7"/>
      <c r="O49" s="8"/>
    </row>
    <row r="50" spans="1:15" ht="18.75" customHeight="1" x14ac:dyDescent="0.3">
      <c r="A50" s="7"/>
      <c r="B50" s="9"/>
      <c r="C50" s="9"/>
      <c r="D50" s="9"/>
      <c r="E50" s="9"/>
      <c r="F50" s="7"/>
      <c r="G50" s="9"/>
      <c r="H50" s="9"/>
      <c r="I50" s="14"/>
      <c r="J50" s="7"/>
      <c r="K50" s="7"/>
      <c r="L50" s="7"/>
      <c r="M50" s="9"/>
      <c r="N50" s="7"/>
      <c r="O50" s="8"/>
    </row>
    <row r="51" spans="1:15" ht="18.75" customHeight="1" x14ac:dyDescent="0.3">
      <c r="A51" s="7"/>
      <c r="B51" s="9"/>
      <c r="C51" s="9"/>
      <c r="D51" s="9"/>
      <c r="E51" s="9"/>
      <c r="F51" s="7"/>
      <c r="G51" s="9"/>
      <c r="H51" s="9"/>
      <c r="I51" s="14"/>
      <c r="J51" s="7"/>
      <c r="K51" s="7"/>
      <c r="L51" s="7"/>
      <c r="M51" s="9"/>
      <c r="N51" s="7"/>
      <c r="O51" s="8"/>
    </row>
    <row r="52" spans="1:15" ht="18.75" customHeight="1" x14ac:dyDescent="0.3">
      <c r="A52" s="7"/>
      <c r="B52" s="9"/>
      <c r="C52" s="9"/>
      <c r="D52" s="9"/>
      <c r="E52" s="9"/>
      <c r="F52" s="7"/>
      <c r="G52" s="9"/>
      <c r="H52" s="9"/>
      <c r="I52" s="14"/>
      <c r="J52" s="7"/>
      <c r="K52" s="7"/>
      <c r="L52" s="7"/>
      <c r="M52" s="9"/>
      <c r="N52" s="7"/>
      <c r="O52" s="8"/>
    </row>
    <row r="53" spans="1:15" ht="18.75" customHeight="1" x14ac:dyDescent="0.3">
      <c r="A53" s="7"/>
      <c r="B53" s="9"/>
      <c r="C53" s="9"/>
      <c r="D53" s="9"/>
      <c r="E53" s="9"/>
      <c r="F53" s="7"/>
      <c r="G53" s="9"/>
      <c r="H53" s="9"/>
      <c r="I53" s="14"/>
      <c r="J53" s="7"/>
      <c r="K53" s="7"/>
      <c r="L53" s="7"/>
      <c r="M53" s="9"/>
      <c r="N53" s="7"/>
      <c r="O53" s="8"/>
    </row>
    <row r="54" spans="1:15" ht="18.75" customHeight="1" x14ac:dyDescent="0.3">
      <c r="A54" s="7"/>
      <c r="B54" s="9"/>
      <c r="C54" s="9"/>
      <c r="D54" s="9"/>
      <c r="E54" s="9"/>
      <c r="F54" s="7"/>
      <c r="G54" s="9"/>
      <c r="H54" s="9"/>
      <c r="I54" s="14"/>
      <c r="J54" s="7"/>
      <c r="K54" s="7"/>
      <c r="L54" s="7"/>
      <c r="M54" s="9"/>
      <c r="N54" s="7"/>
      <c r="O54" s="8"/>
    </row>
    <row r="55" spans="1:15" ht="18.75" customHeight="1" x14ac:dyDescent="0.3">
      <c r="A55" s="7"/>
      <c r="B55" s="9"/>
      <c r="C55" s="9"/>
      <c r="D55" s="9"/>
      <c r="E55" s="9"/>
      <c r="F55" s="7"/>
      <c r="G55" s="9"/>
      <c r="H55" s="9"/>
      <c r="I55" s="14"/>
      <c r="J55" s="7"/>
      <c r="K55" s="7"/>
      <c r="L55" s="7"/>
      <c r="M55" s="9"/>
      <c r="N55" s="7"/>
      <c r="O55" s="8"/>
    </row>
    <row r="56" spans="1:15" ht="18.75" customHeight="1" x14ac:dyDescent="0.3">
      <c r="A56" s="7"/>
      <c r="B56" s="9"/>
      <c r="C56" s="9"/>
      <c r="D56" s="9"/>
      <c r="E56" s="9"/>
      <c r="F56" s="7"/>
      <c r="G56" s="9"/>
      <c r="H56" s="9"/>
      <c r="I56" s="14"/>
      <c r="J56" s="7"/>
      <c r="K56" s="7"/>
      <c r="L56" s="7"/>
      <c r="M56" s="9"/>
      <c r="N56" s="7"/>
      <c r="O56" s="8"/>
    </row>
    <row r="57" spans="1:15" ht="18.75" customHeight="1" x14ac:dyDescent="0.3">
      <c r="A57" s="7"/>
      <c r="B57" s="9"/>
      <c r="C57" s="9"/>
      <c r="D57" s="9"/>
      <c r="E57" s="9"/>
      <c r="F57" s="7"/>
      <c r="G57" s="9"/>
      <c r="H57" s="9"/>
      <c r="I57" s="14"/>
      <c r="J57" s="7"/>
      <c r="K57" s="7"/>
      <c r="L57" s="7"/>
      <c r="M57" s="9"/>
      <c r="N57" s="7"/>
      <c r="O57" s="8"/>
    </row>
    <row r="58" spans="1:15" ht="18.75" customHeight="1" x14ac:dyDescent="0.3">
      <c r="A58" s="7"/>
      <c r="B58" s="9"/>
      <c r="C58" s="9"/>
      <c r="D58" s="9"/>
      <c r="E58" s="9"/>
      <c r="F58" s="7"/>
      <c r="G58" s="9"/>
      <c r="H58" s="9"/>
      <c r="I58" s="14"/>
      <c r="J58" s="7"/>
      <c r="K58" s="7"/>
      <c r="L58" s="7"/>
      <c r="M58" s="9"/>
      <c r="N58" s="7"/>
      <c r="O58" s="8"/>
    </row>
    <row r="59" spans="1:15" ht="18.75" customHeight="1" x14ac:dyDescent="0.3">
      <c r="A59" s="7"/>
      <c r="B59" s="9"/>
      <c r="C59" s="9"/>
      <c r="D59" s="9"/>
      <c r="E59" s="9"/>
      <c r="F59" s="7"/>
      <c r="G59" s="9"/>
      <c r="H59" s="9"/>
      <c r="I59" s="14"/>
      <c r="J59" s="7"/>
      <c r="K59" s="7"/>
      <c r="L59" s="7"/>
      <c r="M59" s="9"/>
      <c r="N59" s="7"/>
      <c r="O59" s="8"/>
    </row>
    <row r="60" spans="1:15" ht="18.75" customHeight="1" x14ac:dyDescent="0.3">
      <c r="A60" s="7"/>
      <c r="B60" s="9"/>
      <c r="C60" s="9"/>
      <c r="D60" s="9"/>
      <c r="E60" s="9"/>
      <c r="F60" s="7"/>
      <c r="G60" s="9"/>
      <c r="H60" s="9"/>
      <c r="I60" s="14"/>
      <c r="J60" s="7"/>
      <c r="K60" s="7"/>
      <c r="L60" s="7"/>
      <c r="M60" s="9"/>
      <c r="N60" s="7"/>
      <c r="O60" s="8"/>
    </row>
    <row r="61" spans="1:15" ht="18.75" customHeight="1" x14ac:dyDescent="0.3">
      <c r="A61" s="7"/>
      <c r="B61" s="9"/>
      <c r="C61" s="9"/>
      <c r="D61" s="9"/>
      <c r="E61" s="9"/>
      <c r="F61" s="7"/>
      <c r="G61" s="9"/>
      <c r="H61" s="9"/>
      <c r="I61" s="14"/>
      <c r="J61" s="7"/>
      <c r="K61" s="7"/>
      <c r="L61" s="7"/>
      <c r="M61" s="9"/>
      <c r="N61" s="7"/>
      <c r="O61" s="8"/>
    </row>
    <row r="62" spans="1:15" ht="18.75" customHeight="1" x14ac:dyDescent="0.3">
      <c r="A62" s="7"/>
      <c r="B62" s="9"/>
      <c r="C62" s="9"/>
      <c r="D62" s="9"/>
      <c r="E62" s="9"/>
      <c r="F62" s="7"/>
      <c r="G62" s="9"/>
      <c r="H62" s="9"/>
      <c r="I62" s="14"/>
      <c r="J62" s="7"/>
      <c r="K62" s="7"/>
      <c r="L62" s="7"/>
      <c r="M62" s="9"/>
      <c r="N62" s="7"/>
      <c r="O62" s="8"/>
    </row>
    <row r="63" spans="1:15" ht="18.75" customHeight="1" x14ac:dyDescent="0.3">
      <c r="A63" s="7"/>
      <c r="B63" s="9"/>
      <c r="C63" s="9"/>
      <c r="D63" s="9"/>
      <c r="E63" s="9"/>
      <c r="F63" s="7"/>
      <c r="G63" s="9"/>
      <c r="H63" s="9"/>
      <c r="I63" s="14"/>
      <c r="J63" s="7"/>
      <c r="K63" s="7"/>
      <c r="L63" s="7"/>
      <c r="M63" s="9"/>
      <c r="N63" s="7"/>
      <c r="O63" s="8"/>
    </row>
    <row r="64" spans="1:15" ht="18.75" customHeight="1" x14ac:dyDescent="0.3">
      <c r="A64" s="7"/>
      <c r="B64" s="9"/>
      <c r="C64" s="9"/>
      <c r="D64" s="9"/>
      <c r="E64" s="9"/>
      <c r="F64" s="7"/>
      <c r="G64" s="9"/>
      <c r="H64" s="9"/>
      <c r="I64" s="14"/>
      <c r="J64" s="7"/>
      <c r="K64" s="7"/>
      <c r="L64" s="7"/>
      <c r="M64" s="9"/>
      <c r="N64" s="7"/>
      <c r="O64" s="8"/>
    </row>
    <row r="65" spans="1:15" ht="18.75" customHeight="1" x14ac:dyDescent="0.3">
      <c r="A65" s="7"/>
      <c r="B65" s="9"/>
      <c r="C65" s="9"/>
      <c r="D65" s="9"/>
      <c r="E65" s="9"/>
      <c r="F65" s="7"/>
      <c r="G65" s="9"/>
      <c r="H65" s="9"/>
      <c r="I65" s="14"/>
      <c r="J65" s="7"/>
      <c r="K65" s="7"/>
      <c r="L65" s="7"/>
      <c r="M65" s="9"/>
      <c r="N65" s="7"/>
      <c r="O65" s="8"/>
    </row>
    <row r="66" spans="1:15" ht="18.75" customHeight="1" x14ac:dyDescent="0.3">
      <c r="A66" s="7"/>
      <c r="B66" s="9"/>
      <c r="C66" s="9"/>
      <c r="D66" s="9"/>
      <c r="E66" s="9"/>
      <c r="F66" s="7"/>
      <c r="G66" s="9"/>
      <c r="H66" s="9"/>
      <c r="I66" s="14"/>
      <c r="J66" s="7"/>
      <c r="K66" s="7"/>
      <c r="L66" s="7"/>
      <c r="M66" s="9"/>
      <c r="N66" s="7"/>
      <c r="O66" s="8"/>
    </row>
    <row r="67" spans="1:15" ht="18.75" customHeight="1" x14ac:dyDescent="0.3">
      <c r="A67" s="7"/>
      <c r="B67" s="9"/>
      <c r="C67" s="9"/>
      <c r="D67" s="9"/>
      <c r="E67" s="9"/>
      <c r="F67" s="7"/>
      <c r="G67" s="9"/>
      <c r="H67" s="9"/>
      <c r="I67" s="14"/>
      <c r="J67" s="7"/>
      <c r="K67" s="7"/>
      <c r="L67" s="7"/>
      <c r="M67" s="9"/>
      <c r="N67" s="7"/>
      <c r="O67" s="8"/>
    </row>
    <row r="68" spans="1:15" ht="18.75" customHeight="1" x14ac:dyDescent="0.3">
      <c r="A68" s="7"/>
      <c r="B68" s="9"/>
      <c r="C68" s="9"/>
      <c r="D68" s="9"/>
      <c r="E68" s="9"/>
      <c r="F68" s="7"/>
      <c r="G68" s="9"/>
      <c r="H68" s="9"/>
      <c r="I68" s="14"/>
      <c r="J68" s="7"/>
      <c r="K68" s="7"/>
      <c r="L68" s="7"/>
      <c r="M68" s="9"/>
      <c r="N68" s="7"/>
      <c r="O68" s="8"/>
    </row>
    <row r="69" spans="1:15" ht="18.75" customHeight="1" x14ac:dyDescent="0.3">
      <c r="A69" s="7"/>
      <c r="B69" s="9"/>
      <c r="C69" s="9"/>
      <c r="D69" s="9"/>
      <c r="E69" s="9"/>
      <c r="F69" s="7"/>
      <c r="G69" s="9"/>
      <c r="H69" s="9"/>
      <c r="I69" s="14"/>
      <c r="J69" s="7"/>
      <c r="K69" s="7"/>
      <c r="L69" s="7"/>
      <c r="M69" s="9"/>
      <c r="N69" s="7"/>
      <c r="O69" s="8"/>
    </row>
    <row r="70" spans="1:15" ht="18.75" customHeight="1" x14ac:dyDescent="0.3">
      <c r="A70" s="7"/>
      <c r="B70" s="9"/>
      <c r="C70" s="9"/>
      <c r="D70" s="9"/>
      <c r="E70" s="9"/>
      <c r="F70" s="7"/>
      <c r="G70" s="9"/>
      <c r="H70" s="9"/>
      <c r="I70" s="14"/>
      <c r="J70" s="7"/>
      <c r="K70" s="7"/>
      <c r="L70" s="7"/>
      <c r="M70" s="9"/>
      <c r="N70" s="7"/>
      <c r="O70" s="8"/>
    </row>
    <row r="71" spans="1:15" ht="18.75" customHeight="1" x14ac:dyDescent="0.3">
      <c r="A71" s="7"/>
      <c r="B71" s="9"/>
      <c r="C71" s="9"/>
      <c r="D71" s="9"/>
      <c r="E71" s="9"/>
      <c r="F71" s="7"/>
      <c r="G71" s="9"/>
      <c r="H71" s="9"/>
      <c r="I71" s="14"/>
      <c r="J71" s="7"/>
      <c r="K71" s="7"/>
      <c r="L71" s="7"/>
      <c r="M71" s="9"/>
      <c r="N71" s="7"/>
      <c r="O71" s="8"/>
    </row>
    <row r="72" spans="1:15" ht="18.75" customHeight="1" x14ac:dyDescent="0.3">
      <c r="A72" s="7"/>
      <c r="B72" s="9"/>
      <c r="C72" s="9"/>
      <c r="D72" s="9"/>
      <c r="E72" s="9"/>
      <c r="F72" s="7"/>
      <c r="G72" s="9"/>
      <c r="H72" s="9"/>
      <c r="I72" s="14"/>
      <c r="J72" s="7"/>
      <c r="K72" s="7"/>
      <c r="L72" s="7"/>
      <c r="M72" s="9"/>
      <c r="N72" s="7"/>
      <c r="O72" s="8"/>
    </row>
    <row r="73" spans="1:15" ht="18.75" customHeight="1" x14ac:dyDescent="0.3">
      <c r="A73" s="7"/>
      <c r="B73" s="9"/>
      <c r="C73" s="9"/>
      <c r="D73" s="9"/>
      <c r="E73" s="9"/>
      <c r="F73" s="7"/>
      <c r="G73" s="9"/>
      <c r="H73" s="9"/>
      <c r="I73" s="14"/>
      <c r="J73" s="7"/>
      <c r="K73" s="7"/>
      <c r="L73" s="7"/>
      <c r="M73" s="9"/>
      <c r="N73" s="7"/>
      <c r="O73" s="8"/>
    </row>
    <row r="74" spans="1:15" ht="18.75" customHeight="1" x14ac:dyDescent="0.3">
      <c r="A74" s="7"/>
      <c r="B74" s="9"/>
      <c r="C74" s="9"/>
      <c r="D74" s="9"/>
      <c r="E74" s="9"/>
      <c r="F74" s="7"/>
      <c r="G74" s="9"/>
      <c r="H74" s="9"/>
      <c r="I74" s="14"/>
      <c r="J74" s="7"/>
      <c r="K74" s="7"/>
      <c r="L74" s="7"/>
      <c r="M74" s="9"/>
      <c r="N74" s="7"/>
      <c r="O74" s="8"/>
    </row>
    <row r="75" spans="1:15" ht="18.75" customHeight="1" x14ac:dyDescent="0.3">
      <c r="A75" s="7"/>
      <c r="B75" s="9"/>
      <c r="C75" s="9"/>
      <c r="D75" s="9"/>
      <c r="E75" s="9"/>
      <c r="F75" s="7"/>
      <c r="G75" s="9"/>
      <c r="H75" s="9"/>
      <c r="I75" s="14"/>
      <c r="J75" s="7"/>
      <c r="K75" s="7"/>
      <c r="L75" s="7"/>
      <c r="M75" s="9"/>
      <c r="N75" s="7"/>
      <c r="O75" s="8"/>
    </row>
    <row r="76" spans="1:15" ht="18.75" customHeight="1" x14ac:dyDescent="0.3">
      <c r="A76" s="7"/>
      <c r="B76" s="9"/>
      <c r="C76" s="9"/>
      <c r="D76" s="9"/>
      <c r="E76" s="9"/>
      <c r="F76" s="7"/>
      <c r="G76" s="9"/>
      <c r="H76" s="9"/>
      <c r="I76" s="14"/>
      <c r="J76" s="7"/>
      <c r="K76" s="7"/>
      <c r="L76" s="7"/>
      <c r="M76" s="9"/>
      <c r="N76" s="7"/>
      <c r="O76" s="8"/>
    </row>
    <row r="77" spans="1:15" ht="18.75" customHeight="1" x14ac:dyDescent="0.3">
      <c r="A77" s="7"/>
      <c r="B77" s="9"/>
      <c r="C77" s="9"/>
      <c r="D77" s="9"/>
      <c r="E77" s="9"/>
      <c r="F77" s="7"/>
      <c r="G77" s="9"/>
      <c r="H77" s="9"/>
      <c r="I77" s="14"/>
      <c r="J77" s="7"/>
      <c r="K77" s="7"/>
      <c r="L77" s="7"/>
      <c r="M77" s="9"/>
      <c r="N77" s="7"/>
      <c r="O77" s="8"/>
    </row>
    <row r="78" spans="1:15" ht="18.75" customHeight="1" x14ac:dyDescent="0.3">
      <c r="A78" s="7"/>
      <c r="B78" s="9"/>
      <c r="C78" s="9"/>
      <c r="D78" s="9"/>
      <c r="E78" s="9"/>
      <c r="F78" s="7"/>
      <c r="G78" s="9"/>
      <c r="H78" s="9"/>
      <c r="I78" s="14"/>
      <c r="J78" s="7"/>
      <c r="K78" s="7"/>
      <c r="L78" s="7"/>
      <c r="M78" s="9"/>
      <c r="N78" s="7"/>
      <c r="O78" s="8"/>
    </row>
    <row r="79" spans="1:15" ht="18.75" customHeight="1" x14ac:dyDescent="0.3">
      <c r="A79" s="7"/>
      <c r="B79" s="9"/>
      <c r="C79" s="9"/>
      <c r="D79" s="9"/>
      <c r="E79" s="9"/>
      <c r="F79" s="7"/>
      <c r="G79" s="9"/>
      <c r="H79" s="9"/>
      <c r="I79" s="14"/>
      <c r="J79" s="7"/>
      <c r="K79" s="7"/>
      <c r="L79" s="7"/>
      <c r="M79" s="9"/>
      <c r="N79" s="7"/>
      <c r="O79" s="8"/>
    </row>
    <row r="80" spans="1:15" ht="18.75" customHeight="1" x14ac:dyDescent="0.3">
      <c r="A80" s="7"/>
      <c r="B80" s="9"/>
      <c r="C80" s="9"/>
      <c r="D80" s="9"/>
      <c r="E80" s="9"/>
      <c r="F80" s="7"/>
      <c r="G80" s="9"/>
      <c r="H80" s="9"/>
      <c r="I80" s="14"/>
      <c r="J80" s="7"/>
      <c r="K80" s="7"/>
      <c r="L80" s="7"/>
      <c r="M80" s="9"/>
      <c r="N80" s="7"/>
      <c r="O80" s="8"/>
    </row>
    <row r="81" spans="1:15" ht="18.75" customHeight="1" x14ac:dyDescent="0.3">
      <c r="A81" s="7"/>
      <c r="B81" s="9"/>
      <c r="C81" s="9"/>
      <c r="D81" s="9"/>
      <c r="E81" s="9"/>
      <c r="F81" s="7"/>
      <c r="G81" s="9"/>
      <c r="H81" s="9"/>
      <c r="I81" s="14"/>
      <c r="J81" s="7"/>
      <c r="K81" s="7"/>
      <c r="L81" s="7"/>
      <c r="M81" s="9"/>
      <c r="N81" s="7"/>
      <c r="O81" s="8"/>
    </row>
    <row r="82" spans="1:15" ht="18.75" customHeight="1" x14ac:dyDescent="0.3">
      <c r="A82" s="7"/>
      <c r="B82" s="9"/>
      <c r="C82" s="9"/>
      <c r="D82" s="9"/>
      <c r="E82" s="9"/>
      <c r="F82" s="7"/>
      <c r="G82" s="9"/>
      <c r="H82" s="9"/>
      <c r="I82" s="14"/>
      <c r="J82" s="7"/>
      <c r="K82" s="7"/>
      <c r="L82" s="7"/>
      <c r="M82" s="9"/>
      <c r="N82" s="7"/>
      <c r="O82" s="8"/>
    </row>
    <row r="83" spans="1:15" ht="18.75" customHeight="1" x14ac:dyDescent="0.3">
      <c r="A83" s="7"/>
      <c r="B83" s="9"/>
      <c r="C83" s="9"/>
      <c r="D83" s="9"/>
      <c r="E83" s="9"/>
      <c r="F83" s="7"/>
      <c r="G83" s="9"/>
      <c r="H83" s="9"/>
      <c r="I83" s="14"/>
      <c r="J83" s="7"/>
      <c r="K83" s="7"/>
      <c r="L83" s="7"/>
      <c r="M83" s="9"/>
      <c r="N83" s="7"/>
      <c r="O83" s="8"/>
    </row>
    <row r="84" spans="1:15" ht="18.75" customHeight="1" x14ac:dyDescent="0.3">
      <c r="A84" s="7"/>
      <c r="B84" s="9"/>
      <c r="C84" s="9"/>
      <c r="D84" s="9"/>
      <c r="E84" s="9"/>
      <c r="F84" s="7"/>
      <c r="G84" s="9"/>
      <c r="H84" s="9"/>
      <c r="I84" s="14"/>
      <c r="J84" s="7"/>
      <c r="K84" s="7"/>
      <c r="L84" s="7"/>
      <c r="M84" s="9"/>
      <c r="N84" s="7"/>
      <c r="O84" s="8"/>
    </row>
    <row r="85" spans="1:15" ht="18.75" customHeight="1" x14ac:dyDescent="0.3">
      <c r="A85" s="7"/>
      <c r="B85" s="9"/>
      <c r="C85" s="9"/>
      <c r="D85" s="9"/>
      <c r="E85" s="9"/>
      <c r="F85" s="7"/>
      <c r="G85" s="9"/>
      <c r="H85" s="9"/>
      <c r="I85" s="14"/>
      <c r="J85" s="7"/>
      <c r="K85" s="7"/>
      <c r="L85" s="7"/>
      <c r="M85" s="9"/>
      <c r="N85" s="7"/>
      <c r="O85" s="8"/>
    </row>
    <row r="86" spans="1:15" ht="18.75" customHeight="1" x14ac:dyDescent="0.3">
      <c r="A86" s="7"/>
      <c r="B86" s="9"/>
      <c r="C86" s="9"/>
      <c r="D86" s="9"/>
      <c r="E86" s="9"/>
      <c r="F86" s="7"/>
      <c r="G86" s="9"/>
      <c r="H86" s="9"/>
      <c r="I86" s="14"/>
      <c r="J86" s="7"/>
      <c r="K86" s="7"/>
      <c r="L86" s="7"/>
      <c r="M86" s="9"/>
      <c r="N86" s="7"/>
      <c r="O86" s="8"/>
    </row>
    <row r="87" spans="1:15" ht="18.75" customHeight="1" x14ac:dyDescent="0.3">
      <c r="A87" s="7"/>
      <c r="B87" s="9"/>
      <c r="C87" s="9"/>
      <c r="D87" s="9"/>
      <c r="E87" s="9"/>
      <c r="F87" s="7"/>
      <c r="G87" s="9"/>
      <c r="H87" s="9"/>
      <c r="I87" s="14"/>
      <c r="J87" s="7"/>
      <c r="K87" s="7"/>
      <c r="L87" s="7"/>
      <c r="M87" s="9"/>
      <c r="N87" s="7"/>
      <c r="O87" s="8"/>
    </row>
    <row r="88" spans="1:15" ht="18.75" customHeight="1" x14ac:dyDescent="0.3">
      <c r="A88" s="7"/>
      <c r="B88" s="9"/>
      <c r="C88" s="9"/>
      <c r="D88" s="9"/>
      <c r="E88" s="9"/>
      <c r="F88" s="7"/>
      <c r="G88" s="9"/>
      <c r="H88" s="9"/>
      <c r="I88" s="14"/>
      <c r="J88" s="7"/>
      <c r="K88" s="7"/>
      <c r="L88" s="7"/>
      <c r="M88" s="9"/>
      <c r="N88" s="7"/>
      <c r="O88" s="8"/>
    </row>
    <row r="89" spans="1:15" ht="18.75" customHeight="1" x14ac:dyDescent="0.3">
      <c r="A89" s="7"/>
      <c r="B89" s="9"/>
      <c r="C89" s="9"/>
      <c r="D89" s="9"/>
      <c r="E89" s="9"/>
      <c r="F89" s="7"/>
      <c r="G89" s="9"/>
      <c r="H89" s="9"/>
      <c r="I89" s="14"/>
      <c r="J89" s="7"/>
      <c r="K89" s="7"/>
      <c r="L89" s="7"/>
      <c r="M89" s="9"/>
      <c r="N89" s="7"/>
      <c r="O89" s="8"/>
    </row>
    <row r="90" spans="1:15" ht="18.75" customHeight="1" x14ac:dyDescent="0.3">
      <c r="A90" s="7"/>
      <c r="B90" s="9"/>
      <c r="C90" s="9"/>
      <c r="D90" s="9"/>
      <c r="E90" s="9"/>
      <c r="F90" s="7"/>
      <c r="G90" s="9"/>
      <c r="H90" s="9"/>
      <c r="I90" s="14"/>
      <c r="J90" s="7"/>
      <c r="K90" s="7"/>
      <c r="L90" s="7"/>
      <c r="M90" s="9"/>
      <c r="N90" s="7"/>
      <c r="O90" s="8"/>
    </row>
    <row r="91" spans="1:15" ht="18.75" customHeight="1" x14ac:dyDescent="0.3">
      <c r="A91" s="7"/>
      <c r="B91" s="9"/>
      <c r="C91" s="9"/>
      <c r="D91" s="9"/>
      <c r="E91" s="9"/>
      <c r="F91" s="7"/>
      <c r="G91" s="9"/>
      <c r="H91" s="9"/>
      <c r="I91" s="14"/>
      <c r="J91" s="7"/>
      <c r="K91" s="7"/>
      <c r="L91" s="7"/>
      <c r="M91" s="9"/>
      <c r="N91" s="7"/>
      <c r="O91" s="8"/>
    </row>
    <row r="92" spans="1:15" ht="18.75" customHeight="1" x14ac:dyDescent="0.3">
      <c r="A92" s="7"/>
      <c r="B92" s="9"/>
      <c r="C92" s="9"/>
      <c r="D92" s="9"/>
      <c r="E92" s="9"/>
      <c r="F92" s="7"/>
      <c r="G92" s="9"/>
      <c r="H92" s="9"/>
      <c r="I92" s="14"/>
      <c r="J92" s="7"/>
      <c r="K92" s="7"/>
      <c r="L92" s="7"/>
      <c r="M92" s="9"/>
      <c r="N92" s="7"/>
      <c r="O92" s="8"/>
    </row>
    <row r="93" spans="1:15" s="4" customFormat="1" ht="18.75" customHeight="1" x14ac:dyDescent="0.3">
      <c r="A93" s="3"/>
      <c r="B93" s="5"/>
      <c r="C93" s="5"/>
      <c r="D93" s="5"/>
      <c r="E93" s="5"/>
      <c r="F93" s="3"/>
      <c r="G93" s="5"/>
      <c r="H93" s="5"/>
      <c r="I93" s="15"/>
      <c r="J93" s="3"/>
      <c r="K93" s="3"/>
      <c r="L93" s="3"/>
      <c r="M93" s="5"/>
      <c r="N93" s="3"/>
      <c r="O93" s="6"/>
    </row>
    <row r="94" spans="1:15" s="4" customFormat="1" ht="18.75" customHeight="1" x14ac:dyDescent="0.3">
      <c r="A94" s="3"/>
      <c r="B94" s="5"/>
      <c r="C94" s="5"/>
      <c r="D94" s="5"/>
      <c r="E94" s="5"/>
      <c r="F94" s="3"/>
      <c r="G94" s="5"/>
      <c r="H94" s="5"/>
      <c r="I94" s="15"/>
      <c r="J94" s="3"/>
      <c r="K94" s="3"/>
      <c r="L94" s="3"/>
      <c r="M94" s="5"/>
      <c r="N94" s="3"/>
      <c r="O94" s="6"/>
    </row>
    <row r="95" spans="1:15" s="4" customFormat="1" ht="18.75" customHeight="1" x14ac:dyDescent="0.3">
      <c r="A95" s="3"/>
      <c r="B95" s="5"/>
      <c r="C95" s="5"/>
      <c r="D95" s="5"/>
      <c r="E95" s="5"/>
      <c r="F95" s="3"/>
      <c r="G95" s="5"/>
      <c r="H95" s="5"/>
      <c r="I95" s="15"/>
      <c r="J95" s="3"/>
      <c r="K95" s="3"/>
      <c r="L95" s="3"/>
      <c r="M95" s="5"/>
      <c r="N95" s="3"/>
      <c r="O95" s="6"/>
    </row>
    <row r="96" spans="1:15" x14ac:dyDescent="0.3">
      <c r="K96" s="3"/>
    </row>
  </sheetData>
  <autoFilter ref="A1:O21" xr:uid="{00000000-0009-0000-0000-000001000000}"/>
  <mergeCells count="4">
    <mergeCell ref="L20:L21"/>
    <mergeCell ref="M20:M21"/>
    <mergeCell ref="N20:N21"/>
    <mergeCell ref="O20:O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SEPTEMBER 24-25</vt:lpstr>
      <vt:lpstr>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2025-09-15T16:52:17Z</dcterms:modified>
</cp:coreProperties>
</file>