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raj925.github.io/data/public/"/>
    </mc:Choice>
  </mc:AlternateContent>
  <xr:revisionPtr revIDLastSave="0" documentId="13_ncr:1_{32843438-7B81-3F4D-AC1D-B2AE7A01DD98}" xr6:coauthVersionLast="45" xr6:coauthVersionMax="45" xr10:uidLastSave="{00000000-0000-0000-0000-000000000000}"/>
  <bookViews>
    <workbookView xWindow="44580" yWindow="2900" windowWidth="29240" windowHeight="20100" firstSheet="4" activeTab="4" xr2:uid="{00000000-000D-0000-FFFF-FFFF00000000}"/>
  </bookViews>
  <sheets>
    <sheet name="1aMatOutput" sheetId="1" r:id="rId1"/>
    <sheet name="Demographics" sheetId="12" r:id="rId2"/>
    <sheet name="cj1 staircasing" sheetId="10" r:id="rId3"/>
    <sheet name="cj1 and cj2 Accuracy" sheetId="11" r:id="rId4"/>
    <sheet name="Survey Score" sheetId="2" r:id="rId5"/>
    <sheet name="Choice" sheetId="3" r:id="rId6"/>
    <sheet name="Conf Diff" sheetId="4" r:id="rId7"/>
    <sheet name="Choice and Influence" sheetId="5" r:id="rId8"/>
    <sheet name="Choice After Errors" sheetId="6" r:id="rId9"/>
    <sheet name="Early Experience" sheetId="7" r:id="rId10"/>
    <sheet name="Quantiles" sheetId="8" r:id="rId11"/>
    <sheet name="Resolution and Accuracy" sheetId="9" r:id="rId12"/>
  </sheets>
  <definedNames>
    <definedName name="_xlchart.v1.0" hidden="1">Demographics!$B$1</definedName>
    <definedName name="_xlchart.v1.1" hidden="1">Demographics!$B$2:$B$50</definedName>
    <definedName name="_xlchart.v1.2" hidden="1">Demographics!$B$1</definedName>
    <definedName name="_xlchart.v1.3" hidden="1">Demographics!$B$2:$B$50</definedName>
    <definedName name="_xlchart.v1.4" hidden="1">Choice!$A$1</definedName>
    <definedName name="_xlchart.v1.5" hidden="1">Choice!$A$2:$A$50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6" l="1"/>
  <c r="S6" i="6"/>
  <c r="T5" i="6"/>
  <c r="S5" i="6"/>
  <c r="T3" i="6"/>
  <c r="S3" i="6"/>
  <c r="T2" i="6"/>
  <c r="S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2" i="6"/>
  <c r="F14" i="12"/>
  <c r="F13" i="12"/>
  <c r="F12" i="12"/>
  <c r="F11" i="12"/>
  <c r="F8" i="12"/>
  <c r="F7" i="12"/>
  <c r="F6" i="12"/>
  <c r="F5" i="12"/>
  <c r="F3" i="12"/>
  <c r="E3" i="12"/>
  <c r="F15" i="12" l="1"/>
  <c r="F9" i="12"/>
  <c r="H2" i="3"/>
  <c r="M3" i="10"/>
  <c r="U26" i="7"/>
  <c r="U28" i="7" s="1"/>
  <c r="U29" i="7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2" i="10"/>
  <c r="M12" i="10"/>
  <c r="L16" i="10"/>
  <c r="L7" i="10"/>
  <c r="L15" i="10"/>
  <c r="L17" i="10" s="1"/>
  <c r="L6" i="10"/>
  <c r="L13" i="10"/>
  <c r="L18" i="10" s="1"/>
  <c r="L4" i="10"/>
  <c r="L9" i="10" s="1"/>
  <c r="K16" i="10"/>
  <c r="K7" i="10"/>
  <c r="K15" i="10"/>
  <c r="K6" i="10"/>
  <c r="K13" i="10"/>
  <c r="K14" i="10" s="1"/>
  <c r="K4" i="10"/>
  <c r="K9" i="10" s="1"/>
  <c r="L12" i="10"/>
  <c r="L3" i="10"/>
  <c r="K12" i="10"/>
  <c r="K3" i="10"/>
  <c r="K18" i="10" l="1"/>
  <c r="K17" i="10"/>
  <c r="L5" i="10"/>
  <c r="L14" i="10"/>
  <c r="K5" i="10"/>
  <c r="L8" i="10"/>
  <c r="K8" i="10"/>
  <c r="H24" i="5"/>
  <c r="H25" i="5" s="1"/>
  <c r="H26" i="2"/>
  <c r="O23" i="7"/>
  <c r="O6" i="7"/>
  <c r="O8" i="7" s="1"/>
  <c r="O9" i="7" s="1"/>
  <c r="P19" i="9"/>
  <c r="H22" i="5"/>
  <c r="P5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J39" i="9"/>
  <c r="J41" i="9" s="1"/>
  <c r="J42" i="9" s="1"/>
  <c r="K55" i="7"/>
  <c r="K57" i="7" s="1"/>
  <c r="K58" i="7" s="1"/>
  <c r="L23" i="8"/>
  <c r="L22" i="8"/>
  <c r="L21" i="8"/>
  <c r="L20" i="8"/>
  <c r="K23" i="8"/>
  <c r="K22" i="8"/>
  <c r="K21" i="8"/>
  <c r="K20" i="8"/>
  <c r="L6" i="8"/>
  <c r="L5" i="8"/>
  <c r="L4" i="8"/>
  <c r="L3" i="8"/>
  <c r="H5" i="6"/>
  <c r="K6" i="8"/>
  <c r="K5" i="8"/>
  <c r="K4" i="8"/>
  <c r="K3" i="8"/>
  <c r="H6" i="6"/>
  <c r="I6" i="6"/>
  <c r="I5" i="6"/>
  <c r="H5" i="4"/>
  <c r="I3" i="6"/>
  <c r="I2" i="6"/>
  <c r="H3" i="6"/>
  <c r="H2" i="6"/>
  <c r="H6" i="4"/>
  <c r="I6" i="4"/>
  <c r="I5" i="4"/>
  <c r="F2" i="3"/>
  <c r="I3" i="4"/>
  <c r="I2" i="4"/>
  <c r="H2" i="4"/>
  <c r="H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E2" i="3"/>
  <c r="E3" i="3" s="1"/>
  <c r="Z31" i="2"/>
  <c r="T31" i="2"/>
  <c r="N31" i="2"/>
  <c r="N15" i="2"/>
  <c r="Z15" i="2"/>
  <c r="T15" i="2"/>
  <c r="F3" i="3" l="1"/>
</calcChain>
</file>

<file path=xl/sharedStrings.xml><?xml version="1.0" encoding="utf-8"?>
<sst xmlns="http://schemas.openxmlformats.org/spreadsheetml/2006/main" count="336" uniqueCount="160">
  <si>
    <t>ID</t>
  </si>
  <si>
    <t>algorChoice</t>
  </si>
  <si>
    <t>resolution</t>
  </si>
  <si>
    <t>resolution2</t>
  </si>
  <si>
    <t>algorInfluence</t>
  </si>
  <si>
    <t>AdvisorIgnoredTrials</t>
  </si>
  <si>
    <t>quantAdvisor1</t>
  </si>
  <si>
    <t>quantAdvisor2</t>
  </si>
  <si>
    <t>quantAdvisor3</t>
  </si>
  <si>
    <t>quantAdvisor4</t>
  </si>
  <si>
    <t>quantCorrect1</t>
  </si>
  <si>
    <t>quantCorrect2</t>
  </si>
  <si>
    <t>quantCorrect3</t>
  </si>
  <si>
    <t>quantCorrect4</t>
  </si>
  <si>
    <t>finalDD</t>
  </si>
  <si>
    <t>obsAdvAccDiffBlk4</t>
  </si>
  <si>
    <t>blk4Choice</t>
  </si>
  <si>
    <t>choiceAfterBlk4</t>
  </si>
  <si>
    <t>cj1Acc</t>
  </si>
  <si>
    <t>meanRT</t>
  </si>
  <si>
    <t>meanCTC</t>
  </si>
  <si>
    <t>algorSway</t>
  </si>
  <si>
    <t>humanSway</t>
  </si>
  <si>
    <t>algorRelativeSway</t>
  </si>
  <si>
    <t>algorAgreeConfDiff</t>
  </si>
  <si>
    <t>algorDisagreeConfDiff</t>
  </si>
  <si>
    <t>humanAgreeConfDiff</t>
  </si>
  <si>
    <t>humanDisagreeConfDiff</t>
  </si>
  <si>
    <t>percentCCAfterHAC</t>
  </si>
  <si>
    <t>percentCCAfterHAW</t>
  </si>
  <si>
    <t>percentCCAfterCAC</t>
  </si>
  <si>
    <t>percentCCAfterCAW</t>
  </si>
  <si>
    <t>humanCorrectForcedTrialsPercent</t>
  </si>
  <si>
    <t>humanWrongForcedTrialsPercent</t>
  </si>
  <si>
    <t>computerCorrectForcedTrialsPercent</t>
  </si>
  <si>
    <t>computerWrongForcedTrialsPercent</t>
  </si>
  <si>
    <t>metaDPrime</t>
  </si>
  <si>
    <t>gender</t>
  </si>
  <si>
    <t>age</t>
  </si>
  <si>
    <t>deviceUse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</si>
  <si>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</si>
  <si>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</si>
  <si>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</si>
  <si>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</si>
  <si>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</si>
  <si>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</si>
  <si>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</si>
  <si>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</si>
  <si>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</si>
  <si>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</si>
  <si>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</si>
  <si>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</si>
  <si>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abilityTot</t>
  </si>
  <si>
    <t>integrityTot</t>
  </si>
  <si>
    <t>understandingTot</t>
  </si>
  <si>
    <t>abilityDiff</t>
  </si>
  <si>
    <t>integrityDiff</t>
  </si>
  <si>
    <t>understandingDiff</t>
  </si>
  <si>
    <t>5cabd60c4311a70001cfcc14</t>
  </si>
  <si>
    <t>m</t>
  </si>
  <si>
    <t>56ce42d9465e580006846f57</t>
  </si>
  <si>
    <t>5e59bb355f26921d02b4ec5f</t>
  </si>
  <si>
    <t>f</t>
  </si>
  <si>
    <t>5e5912f6ff7f7b121cf4e6b1</t>
  </si>
  <si>
    <t>5c60792cced0b900018cbe77</t>
  </si>
  <si>
    <t>5e1482e0f82df8000d66665f</t>
  </si>
  <si>
    <t>575341f0dcd903000606a800</t>
  </si>
  <si>
    <t>59f0501a2f63d30001c902bd</t>
  </si>
  <si>
    <t>59e0be41d838ae0001850712</t>
  </si>
  <si>
    <t>59bd9d713c45a10001ccca7a</t>
  </si>
  <si>
    <t>5e6011026e31c836f4ca5ac9</t>
  </si>
  <si>
    <t>5e3681557cbf7461513bc8f0</t>
  </si>
  <si>
    <t>5e5554bb2f1d9c56332af459</t>
  </si>
  <si>
    <t>5e668f3107e41f04e1ff4a95</t>
  </si>
  <si>
    <t>5e23a2cb93a689642fffaa30</t>
  </si>
  <si>
    <t>5e4ea83560c37d2eafb2ae3b</t>
  </si>
  <si>
    <t>5e4e86b070e1ed2d6e4e3f62</t>
  </si>
  <si>
    <t>NaN</t>
  </si>
  <si>
    <t>5e3df34cfb9ed506f1028bb5</t>
  </si>
  <si>
    <t>5e0e925fff28a85e40514175</t>
  </si>
  <si>
    <t>5dfd52e3b63853a4125bd77d</t>
  </si>
  <si>
    <t>5dfcc5cf7dd4779b542dc38d</t>
  </si>
  <si>
    <t>5de66395047da35de324deed</t>
  </si>
  <si>
    <t>5dcfaad2dd9a740c2493fc28</t>
  </si>
  <si>
    <t>5db396d5b449ad000cbfc38c</t>
  </si>
  <si>
    <t>5db29ce254945b003c8ef699</t>
  </si>
  <si>
    <t>5db6ff8c7f9e6b000dd24a19</t>
  </si>
  <si>
    <t>5da98138d11d560013a3d22d</t>
  </si>
  <si>
    <t>5d531cd93c38f100016b53f9</t>
  </si>
  <si>
    <t>5d36f9692fd5a4001ae5929f</t>
  </si>
  <si>
    <t>5d6e9abe5e156a00018de2bc</t>
  </si>
  <si>
    <t>5cc180984d7d8d001858d5e2</t>
  </si>
  <si>
    <t>5c916456ec114b0016418dca</t>
  </si>
  <si>
    <t>5c8566ba0d4ac0000196d065</t>
  </si>
  <si>
    <t>5c6400cbcb937d00012d8866</t>
  </si>
  <si>
    <t>5c741cdd2af891001707e1e8</t>
  </si>
  <si>
    <t>5c6d1972349b1f000104f83e</t>
  </si>
  <si>
    <t>5c0f111d52bf070001d27721</t>
  </si>
  <si>
    <t>5bfdca7233f05f00016234fb</t>
  </si>
  <si>
    <t>5be1c4f8397d120001a01d76</t>
  </si>
  <si>
    <t>5bc0ae2c9dd2d9000112c0b6</t>
  </si>
  <si>
    <t>5b85544331eb7b0001efd72e</t>
  </si>
  <si>
    <t>5b59a51fca6d01000157a8c3</t>
  </si>
  <si>
    <t>5aea8ea1a110a00001f7e6a9</t>
  </si>
  <si>
    <t>5a5459cce0cf3d0001260ebd</t>
  </si>
  <si>
    <t>5df2235d5a34251266ea645e</t>
  </si>
  <si>
    <t>5d175bfe7a5f6d001a64b545</t>
  </si>
  <si>
    <t>5c3ddbdc337ac90001a4e62e</t>
  </si>
  <si>
    <t>5e629c6ad154ce000d45fb63</t>
  </si>
  <si>
    <t>5c6709bb5aa5610001dd6cfc</t>
  </si>
  <si>
    <t>Computer</t>
  </si>
  <si>
    <t>Human</t>
  </si>
  <si>
    <t>Percent</t>
  </si>
  <si>
    <t>Std Error</t>
  </si>
  <si>
    <t>humanChoice</t>
  </si>
  <si>
    <t>Agree</t>
  </si>
  <si>
    <t>Disagree</t>
  </si>
  <si>
    <t>Previously Correct</t>
  </si>
  <si>
    <t>Previously Wrong</t>
  </si>
  <si>
    <t>obsAdvAccDiffBlk4Force</t>
  </si>
  <si>
    <t>algorAccBlk4</t>
  </si>
  <si>
    <t>Mean</t>
  </si>
  <si>
    <t>Std. Error</t>
  </si>
  <si>
    <t>Quartile 1</t>
  </si>
  <si>
    <t>Quartile 2</t>
  </si>
  <si>
    <t>Quartile 3</t>
  </si>
  <si>
    <t>Quartile 4</t>
  </si>
  <si>
    <t>Pearson T</t>
  </si>
  <si>
    <t>Pearson Sig</t>
  </si>
  <si>
    <t>totalDiff</t>
  </si>
  <si>
    <t xml:space="preserve"> </t>
  </si>
  <si>
    <t>meanCj1</t>
  </si>
  <si>
    <t>Study 1b cj1 acc</t>
  </si>
  <si>
    <t>1a Replication cj1 acc</t>
  </si>
  <si>
    <t>1a Rep finalDD</t>
  </si>
  <si>
    <t>Study 1b adjusted DD</t>
  </si>
  <si>
    <t>1b</t>
  </si>
  <si>
    <t>1a Rep</t>
  </si>
  <si>
    <t>Mean Acc</t>
  </si>
  <si>
    <t>Mean DD</t>
  </si>
  <si>
    <t>Std Dev</t>
  </si>
  <si>
    <t>Std Err</t>
  </si>
  <si>
    <t>Range</t>
  </si>
  <si>
    <t>Variance</t>
  </si>
  <si>
    <t>Max</t>
  </si>
  <si>
    <t>Min</t>
  </si>
  <si>
    <t>T Tests on Means</t>
  </si>
  <si>
    <t>cj2Acc</t>
  </si>
  <si>
    <t>minDD</t>
  </si>
  <si>
    <t>adjustedDD</t>
  </si>
  <si>
    <t>averageDD</t>
  </si>
  <si>
    <t>dot difference difference</t>
  </si>
  <si>
    <t xml:space="preserve">Male </t>
  </si>
  <si>
    <t>Female</t>
  </si>
  <si>
    <t>Mean Age</t>
  </si>
  <si>
    <t>Mean Device Use</t>
  </si>
  <si>
    <t>StayHaHC</t>
  </si>
  <si>
    <t>StayHaHW</t>
  </si>
  <si>
    <t>StayCaCC</t>
  </si>
  <si>
    <t>StayCaCW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</si>
</sst>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/>
    <xf numFmtId="0" fontId="0" fillId="0" borderId="0" xfId="0" applyFill="1" applyBorder="1" applyAlignment="1"/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Demographics!$E$2:$F$2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Demographics!$E$3:$F$3</c:f>
              <c:numCache>
                <c:formatCode>General</c:formatCode>
                <c:ptCount val="2"/>
                <c:pt idx="0">
                  <c:v>29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0-7940-807B-982FB811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748095"/>
        <c:axId val="1722751279"/>
      </c:barChart>
      <c:catAx>
        <c:axId val="17227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51279"/>
        <c:crosses val="autoZero"/>
        <c:auto val="1"/>
        <c:lblAlgn val="ctr"/>
        <c:lblOffset val="100"/>
        <c:noMultiLvlLbl val="0"/>
      </c:catAx>
      <c:valAx>
        <c:axId val="17227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Score'!$F$1</c:f>
              <c:strCache>
                <c:ptCount val="1"/>
                <c:pt idx="0">
                  <c:v>understandingDiff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Score'!$B$2:$B$50</c:f>
              <c:numCache>
                <c:formatCode>General</c:formatCode>
                <c:ptCount val="49"/>
                <c:pt idx="0">
                  <c:v>3.9065485168426299</c:v>
                </c:pt>
                <c:pt idx="1">
                  <c:v>3.14652014652015</c:v>
                </c:pt>
                <c:pt idx="2">
                  <c:v>0.13371820876891899</c:v>
                </c:pt>
                <c:pt idx="3">
                  <c:v>2.2611111111111102</c:v>
                </c:pt>
                <c:pt idx="4">
                  <c:v>3.3267973856209201</c:v>
                </c:pt>
                <c:pt idx="5">
                  <c:v>-6.5771264367816098</c:v>
                </c:pt>
                <c:pt idx="6">
                  <c:v>-1.6241186993581</c:v>
                </c:pt>
                <c:pt idx="7">
                  <c:v>-1.3039553039553</c:v>
                </c:pt>
                <c:pt idx="8">
                  <c:v>-3.1169584890812501</c:v>
                </c:pt>
                <c:pt idx="9">
                  <c:v>1.17673299101412</c:v>
                </c:pt>
                <c:pt idx="10">
                  <c:v>0.67504629629630097</c:v>
                </c:pt>
                <c:pt idx="11">
                  <c:v>-0.36275610354559301</c:v>
                </c:pt>
                <c:pt idx="12">
                  <c:v>-1.6900183150183099</c:v>
                </c:pt>
                <c:pt idx="13">
                  <c:v>-2.9816003423192101</c:v>
                </c:pt>
                <c:pt idx="14">
                  <c:v>2.34465764429613</c:v>
                </c:pt>
                <c:pt idx="15">
                  <c:v>-1.01845238095238</c:v>
                </c:pt>
                <c:pt idx="16">
                  <c:v>-2.65524357404224</c:v>
                </c:pt>
                <c:pt idx="17">
                  <c:v>0.89670975323149205</c:v>
                </c:pt>
                <c:pt idx="18">
                  <c:v>8.6722222222222207</c:v>
                </c:pt>
                <c:pt idx="19">
                  <c:v>-11.0485762332258</c:v>
                </c:pt>
                <c:pt idx="20">
                  <c:v>-4.25277777777778</c:v>
                </c:pt>
                <c:pt idx="21">
                  <c:v>-2.8092397940224001</c:v>
                </c:pt>
                <c:pt idx="22">
                  <c:v>-2.24420168067227</c:v>
                </c:pt>
                <c:pt idx="23">
                  <c:v>-1.45428571428571</c:v>
                </c:pt>
                <c:pt idx="24">
                  <c:v>-28.8403858403858</c:v>
                </c:pt>
                <c:pt idx="25">
                  <c:v>6.2472807255416001</c:v>
                </c:pt>
                <c:pt idx="26">
                  <c:v>-2.4991173178673201</c:v>
                </c:pt>
                <c:pt idx="27">
                  <c:v>-4.6222720046249499</c:v>
                </c:pt>
                <c:pt idx="28">
                  <c:v>2.3459024635495198</c:v>
                </c:pt>
                <c:pt idx="29">
                  <c:v>1.29533630620588</c:v>
                </c:pt>
                <c:pt idx="30">
                  <c:v>-4.3329892090667999</c:v>
                </c:pt>
                <c:pt idx="31">
                  <c:v>-3.1771885521885501</c:v>
                </c:pt>
                <c:pt idx="32">
                  <c:v>0.80359535201640497</c:v>
                </c:pt>
                <c:pt idx="33">
                  <c:v>0.37952380952380899</c:v>
                </c:pt>
                <c:pt idx="34">
                  <c:v>-1.29500417598304</c:v>
                </c:pt>
                <c:pt idx="35">
                  <c:v>1.46031236628156</c:v>
                </c:pt>
                <c:pt idx="36">
                  <c:v>-0.643713278495881</c:v>
                </c:pt>
                <c:pt idx="37">
                  <c:v>2.6195286195286198</c:v>
                </c:pt>
                <c:pt idx="38">
                  <c:v>2.4207856165722101</c:v>
                </c:pt>
                <c:pt idx="39">
                  <c:v>-6.9643486654356197</c:v>
                </c:pt>
                <c:pt idx="40">
                  <c:v>-1.2009585242343901</c:v>
                </c:pt>
                <c:pt idx="41">
                  <c:v>3.3669255671823102</c:v>
                </c:pt>
                <c:pt idx="42">
                  <c:v>5.7428571428571402</c:v>
                </c:pt>
                <c:pt idx="43">
                  <c:v>-2.9951029748283702</c:v>
                </c:pt>
                <c:pt idx="44">
                  <c:v>-3.7327541827541899</c:v>
                </c:pt>
                <c:pt idx="45">
                  <c:v>3.2767798650151598</c:v>
                </c:pt>
                <c:pt idx="46">
                  <c:v>-7.4571128486404403E-2</c:v>
                </c:pt>
                <c:pt idx="47">
                  <c:v>-1.3388184364655</c:v>
                </c:pt>
                <c:pt idx="48">
                  <c:v>3.7623443223443198</c:v>
                </c:pt>
              </c:numCache>
            </c:numRef>
          </c:xVal>
          <c:yVal>
            <c:numRef>
              <c:f>'Survey Score'!$F$2:$F$50</c:f>
              <c:numCache>
                <c:formatCode>General</c:formatCode>
                <c:ptCount val="49"/>
                <c:pt idx="0">
                  <c:v>10</c:v>
                </c:pt>
                <c:pt idx="1">
                  <c:v>-10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-5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12</c:v>
                </c:pt>
                <c:pt idx="18">
                  <c:v>1</c:v>
                </c:pt>
                <c:pt idx="19">
                  <c:v>7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-1</c:v>
                </c:pt>
                <c:pt idx="24">
                  <c:v>9</c:v>
                </c:pt>
                <c:pt idx="25">
                  <c:v>12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6</c:v>
                </c:pt>
                <c:pt idx="31">
                  <c:v>12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9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9</c:v>
                </c:pt>
                <c:pt idx="40">
                  <c:v>-2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11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0-B540-ADC8-60B6A6F2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62127"/>
        <c:axId val="1687823311"/>
      </c:scatterChart>
      <c:valAx>
        <c:axId val="16876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3311"/>
        <c:crosses val="autoZero"/>
        <c:crossBetween val="midCat"/>
      </c:valAx>
      <c:valAx>
        <c:axId val="16878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against totalDiff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Score'!$H$1</c:f>
              <c:strCache>
                <c:ptCount val="1"/>
                <c:pt idx="0">
                  <c:v>totalDiff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Score'!$A$2:$A$50</c:f>
              <c:numCache>
                <c:formatCode>General</c:formatCode>
                <c:ptCount val="49"/>
                <c:pt idx="0">
                  <c:v>0.67916666666666703</c:v>
                </c:pt>
                <c:pt idx="1">
                  <c:v>0.99583333333333302</c:v>
                </c:pt>
                <c:pt idx="2">
                  <c:v>0.329166666666667</c:v>
                </c:pt>
                <c:pt idx="3">
                  <c:v>0.68333333333333302</c:v>
                </c:pt>
                <c:pt idx="4">
                  <c:v>0.62916666666666698</c:v>
                </c:pt>
                <c:pt idx="5">
                  <c:v>0.41666666666666702</c:v>
                </c:pt>
                <c:pt idx="6">
                  <c:v>0.47083333333333299</c:v>
                </c:pt>
                <c:pt idx="7">
                  <c:v>0.31666666666666698</c:v>
                </c:pt>
                <c:pt idx="8">
                  <c:v>0.38333333333333303</c:v>
                </c:pt>
                <c:pt idx="9">
                  <c:v>0.90833333333333299</c:v>
                </c:pt>
                <c:pt idx="10">
                  <c:v>0.70416666666666705</c:v>
                </c:pt>
                <c:pt idx="11">
                  <c:v>0.51249999999999996</c:v>
                </c:pt>
                <c:pt idx="12">
                  <c:v>0.170833333333333</c:v>
                </c:pt>
                <c:pt idx="13">
                  <c:v>9.5833333333333298E-2</c:v>
                </c:pt>
                <c:pt idx="14">
                  <c:v>0.48749999999999999</c:v>
                </c:pt>
                <c:pt idx="15">
                  <c:v>0.15833333333333299</c:v>
                </c:pt>
                <c:pt idx="16">
                  <c:v>0.60416666666666696</c:v>
                </c:pt>
                <c:pt idx="17">
                  <c:v>0.49583333333333302</c:v>
                </c:pt>
                <c:pt idx="18">
                  <c:v>0.45833333333333298</c:v>
                </c:pt>
                <c:pt idx="19">
                  <c:v>7.9166666666666705E-2</c:v>
                </c:pt>
                <c:pt idx="20">
                  <c:v>0.16250000000000001</c:v>
                </c:pt>
                <c:pt idx="21">
                  <c:v>0.53749999999999998</c:v>
                </c:pt>
                <c:pt idx="22">
                  <c:v>0.58333333333333304</c:v>
                </c:pt>
                <c:pt idx="23">
                  <c:v>0.41249999999999998</c:v>
                </c:pt>
                <c:pt idx="24">
                  <c:v>0.1</c:v>
                </c:pt>
                <c:pt idx="25">
                  <c:v>0.78749999999999998</c:v>
                </c:pt>
                <c:pt idx="26">
                  <c:v>0.391666666666667</c:v>
                </c:pt>
                <c:pt idx="27">
                  <c:v>0.5</c:v>
                </c:pt>
                <c:pt idx="28">
                  <c:v>0.4375</c:v>
                </c:pt>
                <c:pt idx="29">
                  <c:v>0.5</c:v>
                </c:pt>
                <c:pt idx="30">
                  <c:v>0.25416666666666698</c:v>
                </c:pt>
                <c:pt idx="31">
                  <c:v>0.84166666666666701</c:v>
                </c:pt>
                <c:pt idx="32">
                  <c:v>0.47083333333333299</c:v>
                </c:pt>
                <c:pt idx="33">
                  <c:v>0.52916666666666701</c:v>
                </c:pt>
                <c:pt idx="34">
                  <c:v>0.56666666666666698</c:v>
                </c:pt>
                <c:pt idx="35">
                  <c:v>0.47083333333333299</c:v>
                </c:pt>
                <c:pt idx="36">
                  <c:v>8.3333333333333301E-2</c:v>
                </c:pt>
                <c:pt idx="37">
                  <c:v>0.49583333333333302</c:v>
                </c:pt>
                <c:pt idx="38">
                  <c:v>0.36666666666666697</c:v>
                </c:pt>
                <c:pt idx="39">
                  <c:v>0.46666666666666701</c:v>
                </c:pt>
                <c:pt idx="40">
                  <c:v>0.60833333333333295</c:v>
                </c:pt>
                <c:pt idx="41">
                  <c:v>0.59583333333333299</c:v>
                </c:pt>
                <c:pt idx="42">
                  <c:v>0.94583333333333297</c:v>
                </c:pt>
                <c:pt idx="43">
                  <c:v>0.241666666666667</c:v>
                </c:pt>
                <c:pt idx="44">
                  <c:v>0.295833333333333</c:v>
                </c:pt>
                <c:pt idx="45">
                  <c:v>0.89166666666666705</c:v>
                </c:pt>
                <c:pt idx="46">
                  <c:v>0.55000000000000004</c:v>
                </c:pt>
                <c:pt idx="47">
                  <c:v>0.2</c:v>
                </c:pt>
                <c:pt idx="48">
                  <c:v>0.46250000000000002</c:v>
                </c:pt>
              </c:numCache>
            </c:numRef>
          </c:xVal>
          <c:yVal>
            <c:numRef>
              <c:f>'Survey Score'!$H$2:$H$50</c:f>
              <c:numCache>
                <c:formatCode>General</c:formatCode>
                <c:ptCount val="49"/>
                <c:pt idx="0">
                  <c:v>16</c:v>
                </c:pt>
                <c:pt idx="1">
                  <c:v>-28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17</c:v>
                </c:pt>
                <c:pt idx="7">
                  <c:v>-3</c:v>
                </c:pt>
                <c:pt idx="8">
                  <c:v>8</c:v>
                </c:pt>
                <c:pt idx="9">
                  <c:v>12</c:v>
                </c:pt>
                <c:pt idx="10">
                  <c:v>8</c:v>
                </c:pt>
                <c:pt idx="11">
                  <c:v>14</c:v>
                </c:pt>
                <c:pt idx="12">
                  <c:v>7</c:v>
                </c:pt>
                <c:pt idx="13">
                  <c:v>-8</c:v>
                </c:pt>
                <c:pt idx="14">
                  <c:v>13</c:v>
                </c:pt>
                <c:pt idx="15">
                  <c:v>-3</c:v>
                </c:pt>
                <c:pt idx="16">
                  <c:v>10</c:v>
                </c:pt>
                <c:pt idx="17">
                  <c:v>25</c:v>
                </c:pt>
                <c:pt idx="18">
                  <c:v>-8</c:v>
                </c:pt>
                <c:pt idx="19">
                  <c:v>-3</c:v>
                </c:pt>
                <c:pt idx="20">
                  <c:v>18</c:v>
                </c:pt>
                <c:pt idx="21">
                  <c:v>-5</c:v>
                </c:pt>
                <c:pt idx="22">
                  <c:v>15</c:v>
                </c:pt>
                <c:pt idx="23">
                  <c:v>-4</c:v>
                </c:pt>
                <c:pt idx="24">
                  <c:v>10</c:v>
                </c:pt>
                <c:pt idx="25">
                  <c:v>18</c:v>
                </c:pt>
                <c:pt idx="26">
                  <c:v>2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  <c:pt idx="30">
                  <c:v>-16</c:v>
                </c:pt>
                <c:pt idx="31">
                  <c:v>-5</c:v>
                </c:pt>
                <c:pt idx="32">
                  <c:v>-13</c:v>
                </c:pt>
                <c:pt idx="33">
                  <c:v>-6</c:v>
                </c:pt>
                <c:pt idx="34">
                  <c:v>4</c:v>
                </c:pt>
                <c:pt idx="35">
                  <c:v>5</c:v>
                </c:pt>
                <c:pt idx="36">
                  <c:v>20</c:v>
                </c:pt>
                <c:pt idx="37">
                  <c:v>-12</c:v>
                </c:pt>
                <c:pt idx="38">
                  <c:v>20</c:v>
                </c:pt>
                <c:pt idx="39">
                  <c:v>1</c:v>
                </c:pt>
                <c:pt idx="40">
                  <c:v>-1</c:v>
                </c:pt>
                <c:pt idx="41">
                  <c:v>6</c:v>
                </c:pt>
                <c:pt idx="42">
                  <c:v>15</c:v>
                </c:pt>
                <c:pt idx="43">
                  <c:v>-6</c:v>
                </c:pt>
                <c:pt idx="44">
                  <c:v>25</c:v>
                </c:pt>
                <c:pt idx="45">
                  <c:v>7</c:v>
                </c:pt>
                <c:pt idx="46">
                  <c:v>6</c:v>
                </c:pt>
                <c:pt idx="47">
                  <c:v>-1</c:v>
                </c:pt>
                <c:pt idx="4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5-5A45-9F7B-93525249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95311"/>
        <c:axId val="1703729951"/>
      </c:scatterChart>
      <c:valAx>
        <c:axId val="17030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29951"/>
        <c:crosses val="autoZero"/>
        <c:crossBetween val="midCat"/>
      </c:valAx>
      <c:valAx>
        <c:axId val="1703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9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Advisor</a:t>
            </a:r>
            <a:r>
              <a:rPr lang="en-GB" baseline="0"/>
              <a:t>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Choice!$F$2:$F$3</c:f>
                <c:numCache>
                  <c:formatCode>General</c:formatCode>
                  <c:ptCount val="2"/>
                  <c:pt idx="0">
                    <c:v>3.2678466509603141E-2</c:v>
                  </c:pt>
                  <c:pt idx="1">
                    <c:v>3.2678466509603175E-2</c:v>
                  </c:pt>
                </c:numCache>
              </c:numRef>
            </c:plus>
            <c:minus>
              <c:numRef>
                <c:f>Choice!$F$2:$F$3</c:f>
                <c:numCache>
                  <c:formatCode>General</c:formatCode>
                  <c:ptCount val="2"/>
                  <c:pt idx="0">
                    <c:v>3.2678466509603141E-2</c:v>
                  </c:pt>
                  <c:pt idx="1">
                    <c:v>3.2678466509603175E-2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Choice!$D$2:$D$3</c:f>
              <c:strCache>
                <c:ptCount val="2"/>
                <c:pt idx="0">
                  <c:v>Computer</c:v>
                </c:pt>
                <c:pt idx="1">
                  <c:v>Human</c:v>
                </c:pt>
              </c:strCache>
            </c:strRef>
          </c:cat>
          <c:val>
            <c:numRef>
              <c:f>Choice!$E$2:$E$3</c:f>
              <c:numCache>
                <c:formatCode>General</c:formatCode>
                <c:ptCount val="2"/>
                <c:pt idx="0">
                  <c:v>0.47610544217687073</c:v>
                </c:pt>
                <c:pt idx="1">
                  <c:v>0.52389455782312933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2C42-A493-CB2F4131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033039"/>
        <c:axId val="1667761151"/>
      </c:barChart>
      <c:catAx>
        <c:axId val="19920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61151"/>
        <c:crosses val="autoZero"/>
        <c:auto val="1"/>
        <c:lblAlgn val="ctr"/>
        <c:lblOffset val="100"/>
        <c:noMultiLvlLbl val="0"/>
      </c:catAx>
      <c:valAx>
        <c:axId val="16677611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 Diff'!$G$2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'Conf Diff'!$H$2:$I$2</c:f>
                <c:numCache>
                  <c:formatCode>General</c:formatCode>
                  <c:ptCount val="2"/>
                  <c:pt idx="0">
                    <c:v>4.9494378422390897</c:v>
                  </c:pt>
                  <c:pt idx="1">
                    <c:v>4.742051340172841</c:v>
                  </c:pt>
                </c:numCache>
              </c:numRef>
            </c:plus>
            <c:minus>
              <c:numRef>
                <c:f>'Conf Diff'!$H$2:$I$2</c:f>
                <c:numCache>
                  <c:formatCode>General</c:formatCode>
                  <c:ptCount val="2"/>
                  <c:pt idx="0">
                    <c:v>4.9494378422390897</c:v>
                  </c:pt>
                  <c:pt idx="1">
                    <c:v>4.742051340172841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 Diff'!$H$1:$I$1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'Conf Diff'!$H$2:$I$2</c:f>
              <c:numCache>
                <c:formatCode>General</c:formatCode>
                <c:ptCount val="2"/>
                <c:pt idx="0">
                  <c:v>4.9494378422390897</c:v>
                </c:pt>
                <c:pt idx="1">
                  <c:v>4.742051340172841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2-DC43-88E3-B062B71353EF}"/>
            </c:ext>
          </c:extLst>
        </c:ser>
        <c:ser>
          <c:idx val="1"/>
          <c:order val="1"/>
          <c:tx>
            <c:strRef>
              <c:f>'Conf Diff'!$G$3</c:f>
              <c:strCache>
                <c:ptCount val="1"/>
                <c:pt idx="0">
                  <c:v>Disagree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'Conf Diff'!$H$6:$I$6</c:f>
                <c:numCache>
                  <c:formatCode>General</c:formatCode>
                  <c:ptCount val="2"/>
                  <c:pt idx="0">
                    <c:v>1.9138497446132059</c:v>
                  </c:pt>
                  <c:pt idx="1">
                    <c:v>1.9160748846474627</c:v>
                  </c:pt>
                </c:numCache>
              </c:numRef>
            </c:plus>
            <c:minus>
              <c:numRef>
                <c:f>'Conf Diff'!$H$6:$I$6</c:f>
                <c:numCache>
                  <c:formatCode>General</c:formatCode>
                  <c:ptCount val="2"/>
                  <c:pt idx="0">
                    <c:v>1.9138497446132059</c:v>
                  </c:pt>
                  <c:pt idx="1">
                    <c:v>1.9160748846474627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'Conf Diff'!$H$1:$I$1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'Conf Diff'!$H$3:$I$3</c:f>
              <c:numCache>
                <c:formatCode>General</c:formatCode>
                <c:ptCount val="2"/>
                <c:pt idx="0">
                  <c:v>-14.969901694459594</c:v>
                </c:pt>
                <c:pt idx="1">
                  <c:v>-14.267180059723554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2-DC43-88E3-B062B713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23151"/>
        <c:axId val="1693924783"/>
      </c:lineChart>
      <c:catAx>
        <c:axId val="16939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4783"/>
        <c:crosses val="autoZero"/>
        <c:auto val="1"/>
        <c:lblAlgn val="ctr"/>
        <c:lblOffset val="100"/>
        <c:noMultiLvlLbl val="0"/>
      </c:catAx>
      <c:valAx>
        <c:axId val="16939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'Choice and Influence'!$B$1</c:f>
              <c:strCache>
                <c:ptCount val="1"/>
                <c:pt idx="0">
                  <c:v>algorChoice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'Choice and Influence'!$A$2:$A$50</c:f>
              <c:numCache>
                <c:formatCode>General</c:formatCode>
                <c:ptCount val="49"/>
                <c:pt idx="0">
                  <c:v>3.9065485168426299</c:v>
                </c:pt>
                <c:pt idx="1">
                  <c:v>3.14652014652015</c:v>
                </c:pt>
                <c:pt idx="2">
                  <c:v>0.13371820876891899</c:v>
                </c:pt>
                <c:pt idx="3">
                  <c:v>2.2611111111111102</c:v>
                </c:pt>
                <c:pt idx="4">
                  <c:v>3.3267973856209201</c:v>
                </c:pt>
                <c:pt idx="5">
                  <c:v>-6.5771264367816098</c:v>
                </c:pt>
                <c:pt idx="6">
                  <c:v>-1.6241186993581</c:v>
                </c:pt>
                <c:pt idx="7">
                  <c:v>-1.3039553039553</c:v>
                </c:pt>
                <c:pt idx="8">
                  <c:v>-3.1169584890812501</c:v>
                </c:pt>
                <c:pt idx="9">
                  <c:v>1.17673299101412</c:v>
                </c:pt>
                <c:pt idx="10">
                  <c:v>0.67504629629630097</c:v>
                </c:pt>
                <c:pt idx="11">
                  <c:v>-0.36275610354559301</c:v>
                </c:pt>
                <c:pt idx="12">
                  <c:v>-1.6900183150183099</c:v>
                </c:pt>
                <c:pt idx="13">
                  <c:v>-2.9816003423192101</c:v>
                </c:pt>
                <c:pt idx="14">
                  <c:v>2.34465764429613</c:v>
                </c:pt>
                <c:pt idx="15">
                  <c:v>-1.01845238095238</c:v>
                </c:pt>
                <c:pt idx="16">
                  <c:v>-2.65524357404224</c:v>
                </c:pt>
                <c:pt idx="17">
                  <c:v>0.89670975323149205</c:v>
                </c:pt>
                <c:pt idx="18">
                  <c:v>8.6722222222222207</c:v>
                </c:pt>
                <c:pt idx="19">
                  <c:v>-11.0485762332258</c:v>
                </c:pt>
                <c:pt idx="20">
                  <c:v>-4.25277777777778</c:v>
                </c:pt>
                <c:pt idx="21">
                  <c:v>-2.8092397940224001</c:v>
                </c:pt>
                <c:pt idx="22">
                  <c:v>-2.24420168067227</c:v>
                </c:pt>
                <c:pt idx="23">
                  <c:v>-1.45428571428571</c:v>
                </c:pt>
                <c:pt idx="24">
                  <c:v>-28.8403858403858</c:v>
                </c:pt>
                <c:pt idx="25">
                  <c:v>6.2472807255416001</c:v>
                </c:pt>
                <c:pt idx="26">
                  <c:v>-2.4991173178673201</c:v>
                </c:pt>
                <c:pt idx="27">
                  <c:v>-4.6222720046249499</c:v>
                </c:pt>
                <c:pt idx="28">
                  <c:v>2.3459024635495198</c:v>
                </c:pt>
                <c:pt idx="29">
                  <c:v>1.29533630620588</c:v>
                </c:pt>
                <c:pt idx="30">
                  <c:v>-4.3329892090667999</c:v>
                </c:pt>
                <c:pt idx="31">
                  <c:v>-3.1771885521885501</c:v>
                </c:pt>
                <c:pt idx="32">
                  <c:v>0.80359535201640497</c:v>
                </c:pt>
                <c:pt idx="33">
                  <c:v>0.37952380952380899</c:v>
                </c:pt>
                <c:pt idx="34">
                  <c:v>-1.29500417598304</c:v>
                </c:pt>
                <c:pt idx="35">
                  <c:v>1.46031236628156</c:v>
                </c:pt>
                <c:pt idx="36">
                  <c:v>-0.643713278495881</c:v>
                </c:pt>
                <c:pt idx="37">
                  <c:v>2.6195286195286198</c:v>
                </c:pt>
                <c:pt idx="38">
                  <c:v>2.4207856165722101</c:v>
                </c:pt>
                <c:pt idx="39">
                  <c:v>-6.9643486654356197</c:v>
                </c:pt>
                <c:pt idx="40">
                  <c:v>-1.2009585242343901</c:v>
                </c:pt>
                <c:pt idx="41">
                  <c:v>3.3669255671823102</c:v>
                </c:pt>
                <c:pt idx="42">
                  <c:v>5.7428571428571402</c:v>
                </c:pt>
                <c:pt idx="43">
                  <c:v>-2.9951029748283702</c:v>
                </c:pt>
                <c:pt idx="44">
                  <c:v>-3.7327541827541899</c:v>
                </c:pt>
                <c:pt idx="45">
                  <c:v>3.2767798650151598</c:v>
                </c:pt>
                <c:pt idx="46">
                  <c:v>-7.4571128486404403E-2</c:v>
                </c:pt>
                <c:pt idx="47">
                  <c:v>-1.3388184364655</c:v>
                </c:pt>
                <c:pt idx="48">
                  <c:v>3.7623443223443198</c:v>
                </c:pt>
              </c:numCache>
            </c:numRef>
          </c:xVal>
          <c:yVal>
            <c:numRef>
              <c:f>'Choice and Influence'!$B$2:$B$50</c:f>
              <c:numCache>
                <c:formatCode>General</c:formatCode>
                <c:ptCount val="49"/>
                <c:pt idx="0">
                  <c:v>0.67916666666666703</c:v>
                </c:pt>
                <c:pt idx="1">
                  <c:v>0.99583333333333302</c:v>
                </c:pt>
                <c:pt idx="2">
                  <c:v>0.329166666666667</c:v>
                </c:pt>
                <c:pt idx="3">
                  <c:v>0.68333333333333302</c:v>
                </c:pt>
                <c:pt idx="4">
                  <c:v>0.62916666666666698</c:v>
                </c:pt>
                <c:pt idx="5">
                  <c:v>0.41666666666666702</c:v>
                </c:pt>
                <c:pt idx="6">
                  <c:v>0.47083333333333299</c:v>
                </c:pt>
                <c:pt idx="7">
                  <c:v>0.31666666666666698</c:v>
                </c:pt>
                <c:pt idx="8">
                  <c:v>0.38333333333333303</c:v>
                </c:pt>
                <c:pt idx="9">
                  <c:v>0.90833333333333299</c:v>
                </c:pt>
                <c:pt idx="10">
                  <c:v>0.70416666666666705</c:v>
                </c:pt>
                <c:pt idx="11">
                  <c:v>0.51249999999999996</c:v>
                </c:pt>
                <c:pt idx="12">
                  <c:v>0.170833333333333</c:v>
                </c:pt>
                <c:pt idx="13">
                  <c:v>9.5833333333333298E-2</c:v>
                </c:pt>
                <c:pt idx="14">
                  <c:v>0.48749999999999999</c:v>
                </c:pt>
                <c:pt idx="15">
                  <c:v>0.15833333333333299</c:v>
                </c:pt>
                <c:pt idx="16">
                  <c:v>0.60416666666666696</c:v>
                </c:pt>
                <c:pt idx="17">
                  <c:v>0.49583333333333302</c:v>
                </c:pt>
                <c:pt idx="18">
                  <c:v>0.45833333333333298</c:v>
                </c:pt>
                <c:pt idx="19">
                  <c:v>7.9166666666666705E-2</c:v>
                </c:pt>
                <c:pt idx="20">
                  <c:v>0.16250000000000001</c:v>
                </c:pt>
                <c:pt idx="21">
                  <c:v>0.53749999999999998</c:v>
                </c:pt>
                <c:pt idx="22">
                  <c:v>0.58333333333333304</c:v>
                </c:pt>
                <c:pt idx="23">
                  <c:v>0.41249999999999998</c:v>
                </c:pt>
                <c:pt idx="24">
                  <c:v>0.1</c:v>
                </c:pt>
                <c:pt idx="25">
                  <c:v>0.78749999999999998</c:v>
                </c:pt>
                <c:pt idx="26">
                  <c:v>0.391666666666667</c:v>
                </c:pt>
                <c:pt idx="27">
                  <c:v>0.5</c:v>
                </c:pt>
                <c:pt idx="28">
                  <c:v>0.4375</c:v>
                </c:pt>
                <c:pt idx="29">
                  <c:v>0.5</c:v>
                </c:pt>
                <c:pt idx="30">
                  <c:v>0.25416666666666698</c:v>
                </c:pt>
                <c:pt idx="31">
                  <c:v>0.84166666666666701</c:v>
                </c:pt>
                <c:pt idx="32">
                  <c:v>0.47083333333333299</c:v>
                </c:pt>
                <c:pt idx="33">
                  <c:v>0.52916666666666701</c:v>
                </c:pt>
                <c:pt idx="34">
                  <c:v>0.56666666666666698</c:v>
                </c:pt>
                <c:pt idx="35">
                  <c:v>0.47083333333333299</c:v>
                </c:pt>
                <c:pt idx="36">
                  <c:v>8.3333333333333301E-2</c:v>
                </c:pt>
                <c:pt idx="37">
                  <c:v>0.49583333333333302</c:v>
                </c:pt>
                <c:pt idx="38">
                  <c:v>0.36666666666666697</c:v>
                </c:pt>
                <c:pt idx="39">
                  <c:v>0.46666666666666701</c:v>
                </c:pt>
                <c:pt idx="40">
                  <c:v>0.60833333333333295</c:v>
                </c:pt>
                <c:pt idx="41">
                  <c:v>0.59583333333333299</c:v>
                </c:pt>
                <c:pt idx="42">
                  <c:v>0.94583333333333297</c:v>
                </c:pt>
                <c:pt idx="43">
                  <c:v>0.241666666666667</c:v>
                </c:pt>
                <c:pt idx="44">
                  <c:v>0.295833333333333</c:v>
                </c:pt>
                <c:pt idx="45">
                  <c:v>0.89166666666666705</c:v>
                </c:pt>
                <c:pt idx="46">
                  <c:v>0.55000000000000004</c:v>
                </c:pt>
                <c:pt idx="47">
                  <c:v>0.2</c:v>
                </c:pt>
                <c:pt idx="48">
                  <c:v>0.46250000000000002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E24B-A2C9-1D12CFDB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26623"/>
        <c:axId val="1691286623"/>
      </c:scatterChart>
      <c:valAx>
        <c:axId val="19925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86623"/>
        <c:crosses val="autoZero"/>
        <c:crossBetween val="midCat"/>
      </c:valAx>
      <c:valAx>
        <c:axId val="16912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Computer</a:t>
            </a:r>
            <a:r>
              <a:rPr lang="en-GB" baseline="0"/>
              <a:t> Choice After Previous Trial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'Choice After Errors'!$G$2</c:f>
              <c:strCache>
                <c:ptCount val="1"/>
                <c:pt idx="0">
                  <c:v>Previously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Errors'!$H$5:$I$5</c:f>
                <c:numCache>
                  <c:formatCode>General</c:formatCode>
                  <c:ptCount val="2"/>
                  <c:pt idx="0">
                    <c:v>3.7491761399172666E-2</c:v>
                  </c:pt>
                  <c:pt idx="1">
                    <c:v>3.4517192772271374E-2</c:v>
                  </c:pt>
                </c:numCache>
              </c:numRef>
            </c:plus>
            <c:minus>
              <c:numRef>
                <c:f>'Choice After Errors'!$H$5:$I$5</c:f>
                <c:numCache>
                  <c:formatCode>General</c:formatCode>
                  <c:ptCount val="2"/>
                  <c:pt idx="0">
                    <c:v>3.7491761399172666E-2</c:v>
                  </c:pt>
                  <c:pt idx="1">
                    <c:v>3.4517192772271374E-2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Errors'!$H$1:$I$1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'Choice After Errors'!$H$2:$I$2</c:f>
              <c:numCache>
                <c:formatCode>General</c:formatCode>
                <c:ptCount val="2"/>
                <c:pt idx="0">
                  <c:v>0.48103497959183672</c:v>
                </c:pt>
                <c:pt idx="1">
                  <c:v>0.47865336734693864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0-B445-A35D-FB85638CE842}"/>
            </c:ext>
          </c:extLst>
        </c:ser>
        <c:ser>
          <c:idx val="1"/>
          <c:order val="1"/>
          <c:tx>
            <c:strRef>
              <c:f>'Choice After Errors'!$G$3</c:f>
              <c:strCache>
                <c:ptCount val="1"/>
                <c:pt idx="0">
                  <c:v>Previously Wrong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Errors'!$H$6:$I$6</c:f>
                <c:numCache>
                  <c:formatCode>General</c:formatCode>
                  <c:ptCount val="2"/>
                  <c:pt idx="0">
                    <c:v>3.3290660102873189E-2</c:v>
                  </c:pt>
                  <c:pt idx="1">
                    <c:v>3.785522175403272E-2</c:v>
                  </c:pt>
                </c:numCache>
              </c:numRef>
            </c:plus>
            <c:minus>
              <c:numRef>
                <c:f>'Choice After Errors'!$H$6:$I$6</c:f>
                <c:numCache>
                  <c:formatCode>General</c:formatCode>
                  <c:ptCount val="2"/>
                  <c:pt idx="0">
                    <c:v>3.3290660102873189E-2</c:v>
                  </c:pt>
                  <c:pt idx="1">
                    <c:v>3.785522175403272E-2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Errors'!$H$1:$I$1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'Choice After Errors'!$H$3:$I$3</c:f>
              <c:numCache>
                <c:formatCode>General</c:formatCode>
                <c:ptCount val="2"/>
                <c:pt idx="0">
                  <c:v>0.52141571428571432</c:v>
                </c:pt>
                <c:pt idx="1">
                  <c:v>0.44667077551020418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0-B445-A35D-FB85638C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95776"/>
        <c:axId val="1991541887"/>
      </c:lineChart>
      <c:catAx>
        <c:axId val="2385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41887"/>
        <c:crosses val="autoZero"/>
        <c:auto val="1"/>
        <c:lblAlgn val="ctr"/>
        <c:lblOffset val="100"/>
        <c:noMultiLvlLbl val="0"/>
      </c:catAx>
      <c:valAx>
        <c:axId val="19915418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Stay</a:t>
            </a:r>
            <a:r>
              <a:rPr lang="en-GB" baseline="0"/>
              <a:t> with Advisor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'Choice After Errors'!$R$2</c:f>
              <c:strCache>
                <c:ptCount val="1"/>
                <c:pt idx="0">
                  <c:v>Previously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Errors'!$S$5:$T$5</c:f>
                <c:numCache>
                  <c:formatCode>General</c:formatCode>
                  <c:ptCount val="2"/>
                  <c:pt idx="0">
                    <c:v>3.7491761399172638E-2</c:v>
                  </c:pt>
                  <c:pt idx="1">
                    <c:v>3.4517192772271374E-2</c:v>
                  </c:pt>
                </c:numCache>
              </c:numRef>
            </c:plus>
            <c:minus>
              <c:numRef>
                <c:f>'Choice After Errors'!$S$5:$T$5</c:f>
                <c:numCache>
                  <c:formatCode>General</c:formatCode>
                  <c:ptCount val="2"/>
                  <c:pt idx="0">
                    <c:v>3.7491761399172638E-2</c:v>
                  </c:pt>
                  <c:pt idx="1">
                    <c:v>3.4517192772271374E-2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Errors'!$S$1:$T$1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'Choice After Errors'!$S$2:$T$2</c:f>
              <c:numCache>
                <c:formatCode>General</c:formatCode>
                <c:ptCount val="2"/>
                <c:pt idx="0">
                  <c:v>0.51896502040816339</c:v>
                </c:pt>
                <c:pt idx="1">
                  <c:v>0.47865336734693864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8-BF45-B2D8-ED1084099B10}"/>
            </c:ext>
          </c:extLst>
        </c:ser>
        <c:ser>
          <c:idx val="1"/>
          <c:order val="1"/>
          <c:tx>
            <c:strRef>
              <c:f>'Choice After Errors'!$R$3</c:f>
              <c:strCache>
                <c:ptCount val="1"/>
                <c:pt idx="0">
                  <c:v>Previously Wrong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'Choice After Errors'!$S$6:$T$6</c:f>
                <c:numCache>
                  <c:formatCode>General</c:formatCode>
                  <c:ptCount val="2"/>
                  <c:pt idx="0">
                    <c:v>3.3290660102873244E-2</c:v>
                  </c:pt>
                  <c:pt idx="1">
                    <c:v>3.785522175403272E-2</c:v>
                  </c:pt>
                </c:numCache>
              </c:numRef>
            </c:plus>
            <c:minus>
              <c:numRef>
                <c:f>'Choice After Errors'!$S$6:$T$6</c:f>
                <c:numCache>
                  <c:formatCode>General</c:formatCode>
                  <c:ptCount val="2"/>
                  <c:pt idx="0">
                    <c:v>3.3290660102873244E-2</c:v>
                  </c:pt>
                  <c:pt idx="1">
                    <c:v>3.785522175403272E-2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'Choice After Errors'!$S$1:$T$1</c:f>
              <c:strCache>
                <c:ptCount val="2"/>
                <c:pt idx="0">
                  <c:v>Human</c:v>
                </c:pt>
                <c:pt idx="1">
                  <c:v>Computer</c:v>
                </c:pt>
              </c:strCache>
            </c:strRef>
          </c:cat>
          <c:val>
            <c:numRef>
              <c:f>'Choice After Errors'!$S$3:$T$3</c:f>
              <c:numCache>
                <c:formatCode>General</c:formatCode>
                <c:ptCount val="2"/>
                <c:pt idx="0">
                  <c:v>0.47858428571428557</c:v>
                </c:pt>
                <c:pt idx="1">
                  <c:v>0.44667077551020418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8-BF45-B2D8-ED108409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197151"/>
        <c:axId val="1704804991"/>
      </c:lineChart>
      <c:catAx>
        <c:axId val="17041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04991"/>
        <c:crosses val="autoZero"/>
        <c:auto val="1"/>
        <c:lblAlgn val="ctr"/>
        <c:lblOffset val="100"/>
        <c:noMultiLvlLbl val="0"/>
      </c:catAx>
      <c:valAx>
        <c:axId val="170480499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Experience'!$C$1</c:f>
              <c:strCache>
                <c:ptCount val="1"/>
                <c:pt idx="0">
                  <c:v>choiceAfterBlk4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'Early Experience'!$A$2:$A$50</c:f>
              <c:numCache>
                <c:formatCode>General</c:formatCode>
                <c:ptCount val="49"/>
                <c:pt idx="0">
                  <c:v>-7.4534161490683204E-2</c:v>
                </c:pt>
                <c:pt idx="1">
                  <c:v>-3.9999999999999897E-2</c:v>
                </c:pt>
                <c:pt idx="2">
                  <c:v>-6.5610859728506804E-2</c:v>
                </c:pt>
                <c:pt idx="3">
                  <c:v>-5.6818181818182297E-3</c:v>
                </c:pt>
                <c:pt idx="4">
                  <c:v>-2.3569023569023601E-2</c:v>
                </c:pt>
                <c:pt idx="5">
                  <c:v>-0.2</c:v>
                </c:pt>
                <c:pt idx="6">
                  <c:v>2.5000000000000001E-2</c:v>
                </c:pt>
                <c:pt idx="7">
                  <c:v>-9.71428571428571E-2</c:v>
                </c:pt>
                <c:pt idx="8">
                  <c:v>-0.11607142857142901</c:v>
                </c:pt>
                <c:pt idx="9">
                  <c:v>0.142389525368249</c:v>
                </c:pt>
                <c:pt idx="10">
                  <c:v>0.146829810901001</c:v>
                </c:pt>
                <c:pt idx="11">
                  <c:v>6.9444444444444503E-2</c:v>
                </c:pt>
                <c:pt idx="12">
                  <c:v>-0.125</c:v>
                </c:pt>
                <c:pt idx="13">
                  <c:v>-0.16666666666666699</c:v>
                </c:pt>
                <c:pt idx="14">
                  <c:v>-7.7864293659621803E-2</c:v>
                </c:pt>
                <c:pt idx="15">
                  <c:v>-0.107655502392345</c:v>
                </c:pt>
                <c:pt idx="16">
                  <c:v>1.55728587319244E-2</c:v>
                </c:pt>
                <c:pt idx="17">
                  <c:v>7.1428571428571397E-2</c:v>
                </c:pt>
                <c:pt idx="18">
                  <c:v>-9.8214285714285698E-2</c:v>
                </c:pt>
                <c:pt idx="19">
                  <c:v>-7.3260073260073194E-2</c:v>
                </c:pt>
                <c:pt idx="20">
                  <c:v>1.8315018315018299E-2</c:v>
                </c:pt>
                <c:pt idx="21">
                  <c:v>-8.1201334816462703E-2</c:v>
                </c:pt>
                <c:pt idx="22">
                  <c:v>-4.7003525264394802E-2</c:v>
                </c:pt>
                <c:pt idx="23">
                  <c:v>-9.7643097643097601E-2</c:v>
                </c:pt>
                <c:pt idx="24">
                  <c:v>-0.111607142857143</c:v>
                </c:pt>
                <c:pt idx="25">
                  <c:v>-4.1128084606345497E-2</c:v>
                </c:pt>
                <c:pt idx="26">
                  <c:v>4.52488687782805E-2</c:v>
                </c:pt>
                <c:pt idx="27">
                  <c:v>0</c:v>
                </c:pt>
                <c:pt idx="28">
                  <c:v>-1.67464114832536E-2</c:v>
                </c:pt>
                <c:pt idx="29">
                  <c:v>-7.4162679425837305E-2</c:v>
                </c:pt>
                <c:pt idx="30">
                  <c:v>-7.4527252502780805E-2</c:v>
                </c:pt>
                <c:pt idx="31">
                  <c:v>-3.3936651583710398E-2</c:v>
                </c:pt>
                <c:pt idx="32">
                  <c:v>1.33928571428571E-2</c:v>
                </c:pt>
                <c:pt idx="33">
                  <c:v>2.2857142857142899E-2</c:v>
                </c:pt>
                <c:pt idx="34">
                  <c:v>7.0505287896592802E-3</c:v>
                </c:pt>
                <c:pt idx="35">
                  <c:v>1.4460511679644E-2</c:v>
                </c:pt>
                <c:pt idx="36">
                  <c:v>2.48868778280542E-2</c:v>
                </c:pt>
                <c:pt idx="37">
                  <c:v>1.35746606334842E-2</c:v>
                </c:pt>
                <c:pt idx="38">
                  <c:v>-7.8976640711902094E-2</c:v>
                </c:pt>
                <c:pt idx="39">
                  <c:v>-0.1</c:v>
                </c:pt>
                <c:pt idx="40">
                  <c:v>5.8035714285714302E-2</c:v>
                </c:pt>
                <c:pt idx="41">
                  <c:v>-3.0303030303030401E-2</c:v>
                </c:pt>
                <c:pt idx="42">
                  <c:v>-0.14583333333333301</c:v>
                </c:pt>
                <c:pt idx="43">
                  <c:v>-0.10397946084724</c:v>
                </c:pt>
                <c:pt idx="44">
                  <c:v>-2.00222469410456E-2</c:v>
                </c:pt>
                <c:pt idx="45">
                  <c:v>0</c:v>
                </c:pt>
                <c:pt idx="46">
                  <c:v>0.125714285714286</c:v>
                </c:pt>
                <c:pt idx="47">
                  <c:v>-8.0586080586080494E-2</c:v>
                </c:pt>
                <c:pt idx="48">
                  <c:v>3.7037037037037E-2</c:v>
                </c:pt>
              </c:numCache>
            </c:numRef>
          </c:xVal>
          <c:yVal>
            <c:numRef>
              <c:f>'Early Experience'!$C$2:$C$50</c:f>
              <c:numCache>
                <c:formatCode>General</c:formatCode>
                <c:ptCount val="49"/>
                <c:pt idx="0">
                  <c:v>0.58436999999999995</c:v>
                </c:pt>
                <c:pt idx="1">
                  <c:v>0.80937000000000003</c:v>
                </c:pt>
                <c:pt idx="2">
                  <c:v>0.35937999999999998</c:v>
                </c:pt>
                <c:pt idx="3">
                  <c:v>0.59375</c:v>
                </c:pt>
                <c:pt idx="4">
                  <c:v>0.59062000000000003</c:v>
                </c:pt>
                <c:pt idx="5">
                  <c:v>0.43437999999999999</c:v>
                </c:pt>
                <c:pt idx="6">
                  <c:v>0.50938000000000005</c:v>
                </c:pt>
                <c:pt idx="7">
                  <c:v>0.37812000000000001</c:v>
                </c:pt>
                <c:pt idx="8">
                  <c:v>0.42187999999999998</c:v>
                </c:pt>
                <c:pt idx="9">
                  <c:v>0.75624999999999998</c:v>
                </c:pt>
                <c:pt idx="10">
                  <c:v>0.64686999999999995</c:v>
                </c:pt>
                <c:pt idx="11">
                  <c:v>0.52500000000000002</c:v>
                </c:pt>
                <c:pt idx="12">
                  <c:v>0.3</c:v>
                </c:pt>
                <c:pt idx="13">
                  <c:v>0.20311999999999999</c:v>
                </c:pt>
                <c:pt idx="14">
                  <c:v>0.49062</c:v>
                </c:pt>
                <c:pt idx="15">
                  <c:v>0.26562000000000002</c:v>
                </c:pt>
                <c:pt idx="16">
                  <c:v>0.57499999999999996</c:v>
                </c:pt>
                <c:pt idx="17">
                  <c:v>0.49062</c:v>
                </c:pt>
                <c:pt idx="18">
                  <c:v>0.45937</c:v>
                </c:pt>
                <c:pt idx="19">
                  <c:v>0.21249999999999999</c:v>
                </c:pt>
                <c:pt idx="20">
                  <c:v>0.27500000000000002</c:v>
                </c:pt>
                <c:pt idx="21">
                  <c:v>0.53125</c:v>
                </c:pt>
                <c:pt idx="22">
                  <c:v>0.54063000000000005</c:v>
                </c:pt>
                <c:pt idx="23">
                  <c:v>0.44374999999999998</c:v>
                </c:pt>
                <c:pt idx="24">
                  <c:v>0.20624999999999999</c:v>
                </c:pt>
                <c:pt idx="25">
                  <c:v>0.69374999999999998</c:v>
                </c:pt>
                <c:pt idx="26">
                  <c:v>0.43437999999999999</c:v>
                </c:pt>
                <c:pt idx="27">
                  <c:v>0.50312999999999997</c:v>
                </c:pt>
                <c:pt idx="28">
                  <c:v>0.42812</c:v>
                </c:pt>
                <c:pt idx="29">
                  <c:v>0.52812000000000003</c:v>
                </c:pt>
                <c:pt idx="30">
                  <c:v>0.30937999999999999</c:v>
                </c:pt>
                <c:pt idx="31">
                  <c:v>0.74375000000000002</c:v>
                </c:pt>
                <c:pt idx="32">
                  <c:v>0.48437999999999998</c:v>
                </c:pt>
                <c:pt idx="33">
                  <c:v>0.51249999999999996</c:v>
                </c:pt>
                <c:pt idx="34">
                  <c:v>0.52500000000000002</c:v>
                </c:pt>
                <c:pt idx="35">
                  <c:v>0.48125000000000001</c:v>
                </c:pt>
                <c:pt idx="36">
                  <c:v>0.2</c:v>
                </c:pt>
                <c:pt idx="37">
                  <c:v>0.48749999999999999</c:v>
                </c:pt>
                <c:pt idx="38">
                  <c:v>0.39687</c:v>
                </c:pt>
                <c:pt idx="39">
                  <c:v>0.47499999999999998</c:v>
                </c:pt>
                <c:pt idx="40">
                  <c:v>0.57188000000000005</c:v>
                </c:pt>
                <c:pt idx="41">
                  <c:v>0.58125000000000004</c:v>
                </c:pt>
                <c:pt idx="42">
                  <c:v>0.77812000000000003</c:v>
                </c:pt>
                <c:pt idx="43">
                  <c:v>0.33750000000000002</c:v>
                </c:pt>
                <c:pt idx="44">
                  <c:v>0.34687000000000001</c:v>
                </c:pt>
                <c:pt idx="45">
                  <c:v>0.75312999999999997</c:v>
                </c:pt>
                <c:pt idx="46">
                  <c:v>0.52186999999999995</c:v>
                </c:pt>
                <c:pt idx="47">
                  <c:v>0.30937999999999999</c:v>
                </c:pt>
                <c:pt idx="48">
                  <c:v>0.46250000000000002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3-1D48-A37F-0B4015CC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41007"/>
        <c:axId val="1702674639"/>
      </c:scatterChart>
      <c:valAx>
        <c:axId val="19110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74639"/>
        <c:crosses val="autoZero"/>
        <c:crossBetween val="midCat"/>
      </c:valAx>
      <c:valAx>
        <c:axId val="170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Experience'!$C$1</c:f>
              <c:strCache>
                <c:ptCount val="1"/>
                <c:pt idx="0">
                  <c:v>choiceAfterBlk4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Experience'!$B$2:$B$50</c:f>
              <c:numCache>
                <c:formatCode>General</c:formatCode>
                <c:ptCount val="49"/>
                <c:pt idx="0">
                  <c:v>-0.3</c:v>
                </c:pt>
                <c:pt idx="1">
                  <c:v>-0.3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-0.4</c:v>
                </c:pt>
                <c:pt idx="6">
                  <c:v>0.2</c:v>
                </c:pt>
                <c:pt idx="7">
                  <c:v>0.3</c:v>
                </c:pt>
                <c:pt idx="8">
                  <c:v>-0.34343434343434298</c:v>
                </c:pt>
                <c:pt idx="9">
                  <c:v>0.1</c:v>
                </c:pt>
                <c:pt idx="10">
                  <c:v>0.2</c:v>
                </c:pt>
                <c:pt idx="11">
                  <c:v>0</c:v>
                </c:pt>
                <c:pt idx="12">
                  <c:v>-0.43434343434343398</c:v>
                </c:pt>
                <c:pt idx="13">
                  <c:v>-1.0101010101010201E-2</c:v>
                </c:pt>
                <c:pt idx="14">
                  <c:v>5.0505050505050497E-2</c:v>
                </c:pt>
                <c:pt idx="15">
                  <c:v>5.0505050505050497E-2</c:v>
                </c:pt>
                <c:pt idx="16">
                  <c:v>0.1</c:v>
                </c:pt>
                <c:pt idx="17">
                  <c:v>0.1</c:v>
                </c:pt>
                <c:pt idx="18">
                  <c:v>-6.0606060606060698E-2</c:v>
                </c:pt>
                <c:pt idx="19">
                  <c:v>-0.4</c:v>
                </c:pt>
                <c:pt idx="20">
                  <c:v>0.2</c:v>
                </c:pt>
                <c:pt idx="21">
                  <c:v>-0.25252525252525299</c:v>
                </c:pt>
                <c:pt idx="22">
                  <c:v>0</c:v>
                </c:pt>
                <c:pt idx="23">
                  <c:v>0.1</c:v>
                </c:pt>
                <c:pt idx="24">
                  <c:v>-0.1</c:v>
                </c:pt>
                <c:pt idx="25">
                  <c:v>-0.2</c:v>
                </c:pt>
                <c:pt idx="26">
                  <c:v>0.2</c:v>
                </c:pt>
                <c:pt idx="27">
                  <c:v>0.2</c:v>
                </c:pt>
                <c:pt idx="28">
                  <c:v>-0.2</c:v>
                </c:pt>
                <c:pt idx="29">
                  <c:v>0.2</c:v>
                </c:pt>
                <c:pt idx="30">
                  <c:v>-0.1</c:v>
                </c:pt>
                <c:pt idx="31">
                  <c:v>-0.1</c:v>
                </c:pt>
                <c:pt idx="32">
                  <c:v>0.2</c:v>
                </c:pt>
                <c:pt idx="33">
                  <c:v>0.26262626262626299</c:v>
                </c:pt>
                <c:pt idx="34">
                  <c:v>-0.17171717171717199</c:v>
                </c:pt>
                <c:pt idx="35">
                  <c:v>0.2</c:v>
                </c:pt>
                <c:pt idx="36">
                  <c:v>0.1</c:v>
                </c:pt>
                <c:pt idx="37">
                  <c:v>0.26262626262626299</c:v>
                </c:pt>
                <c:pt idx="38">
                  <c:v>0.1</c:v>
                </c:pt>
                <c:pt idx="39">
                  <c:v>-0.3</c:v>
                </c:pt>
                <c:pt idx="40">
                  <c:v>0.6</c:v>
                </c:pt>
                <c:pt idx="41">
                  <c:v>0</c:v>
                </c:pt>
                <c:pt idx="42">
                  <c:v>-0.4</c:v>
                </c:pt>
                <c:pt idx="43">
                  <c:v>0</c:v>
                </c:pt>
                <c:pt idx="44">
                  <c:v>0</c:v>
                </c:pt>
                <c:pt idx="45">
                  <c:v>-0.43434343434343398</c:v>
                </c:pt>
                <c:pt idx="46">
                  <c:v>0</c:v>
                </c:pt>
                <c:pt idx="47">
                  <c:v>-7.0707070707070593E-2</c:v>
                </c:pt>
                <c:pt idx="48">
                  <c:v>0.1</c:v>
                </c:pt>
              </c:numCache>
            </c:numRef>
          </c:xVal>
          <c:yVal>
            <c:numRef>
              <c:f>'Early Experience'!$C$2:$C$50</c:f>
              <c:numCache>
                <c:formatCode>General</c:formatCode>
                <c:ptCount val="49"/>
                <c:pt idx="0">
                  <c:v>0.58436999999999995</c:v>
                </c:pt>
                <c:pt idx="1">
                  <c:v>0.80937000000000003</c:v>
                </c:pt>
                <c:pt idx="2">
                  <c:v>0.35937999999999998</c:v>
                </c:pt>
                <c:pt idx="3">
                  <c:v>0.59375</c:v>
                </c:pt>
                <c:pt idx="4">
                  <c:v>0.59062000000000003</c:v>
                </c:pt>
                <c:pt idx="5">
                  <c:v>0.43437999999999999</c:v>
                </c:pt>
                <c:pt idx="6">
                  <c:v>0.50938000000000005</c:v>
                </c:pt>
                <c:pt idx="7">
                  <c:v>0.37812000000000001</c:v>
                </c:pt>
                <c:pt idx="8">
                  <c:v>0.42187999999999998</c:v>
                </c:pt>
                <c:pt idx="9">
                  <c:v>0.75624999999999998</c:v>
                </c:pt>
                <c:pt idx="10">
                  <c:v>0.64686999999999995</c:v>
                </c:pt>
                <c:pt idx="11">
                  <c:v>0.52500000000000002</c:v>
                </c:pt>
                <c:pt idx="12">
                  <c:v>0.3</c:v>
                </c:pt>
                <c:pt idx="13">
                  <c:v>0.20311999999999999</c:v>
                </c:pt>
                <c:pt idx="14">
                  <c:v>0.49062</c:v>
                </c:pt>
                <c:pt idx="15">
                  <c:v>0.26562000000000002</c:v>
                </c:pt>
                <c:pt idx="16">
                  <c:v>0.57499999999999996</c:v>
                </c:pt>
                <c:pt idx="17">
                  <c:v>0.49062</c:v>
                </c:pt>
                <c:pt idx="18">
                  <c:v>0.45937</c:v>
                </c:pt>
                <c:pt idx="19">
                  <c:v>0.21249999999999999</c:v>
                </c:pt>
                <c:pt idx="20">
                  <c:v>0.27500000000000002</c:v>
                </c:pt>
                <c:pt idx="21">
                  <c:v>0.53125</c:v>
                </c:pt>
                <c:pt idx="22">
                  <c:v>0.54063000000000005</c:v>
                </c:pt>
                <c:pt idx="23">
                  <c:v>0.44374999999999998</c:v>
                </c:pt>
                <c:pt idx="24">
                  <c:v>0.20624999999999999</c:v>
                </c:pt>
                <c:pt idx="25">
                  <c:v>0.69374999999999998</c:v>
                </c:pt>
                <c:pt idx="26">
                  <c:v>0.43437999999999999</c:v>
                </c:pt>
                <c:pt idx="27">
                  <c:v>0.50312999999999997</c:v>
                </c:pt>
                <c:pt idx="28">
                  <c:v>0.42812</c:v>
                </c:pt>
                <c:pt idx="29">
                  <c:v>0.52812000000000003</c:v>
                </c:pt>
                <c:pt idx="30">
                  <c:v>0.30937999999999999</c:v>
                </c:pt>
                <c:pt idx="31">
                  <c:v>0.74375000000000002</c:v>
                </c:pt>
                <c:pt idx="32">
                  <c:v>0.48437999999999998</c:v>
                </c:pt>
                <c:pt idx="33">
                  <c:v>0.51249999999999996</c:v>
                </c:pt>
                <c:pt idx="34">
                  <c:v>0.52500000000000002</c:v>
                </c:pt>
                <c:pt idx="35">
                  <c:v>0.48125000000000001</c:v>
                </c:pt>
                <c:pt idx="36">
                  <c:v>0.2</c:v>
                </c:pt>
                <c:pt idx="37">
                  <c:v>0.48749999999999999</c:v>
                </c:pt>
                <c:pt idx="38">
                  <c:v>0.39687</c:v>
                </c:pt>
                <c:pt idx="39">
                  <c:v>0.47499999999999998</c:v>
                </c:pt>
                <c:pt idx="40">
                  <c:v>0.57188000000000005</c:v>
                </c:pt>
                <c:pt idx="41">
                  <c:v>0.58125000000000004</c:v>
                </c:pt>
                <c:pt idx="42">
                  <c:v>0.77812000000000003</c:v>
                </c:pt>
                <c:pt idx="43">
                  <c:v>0.33750000000000002</c:v>
                </c:pt>
                <c:pt idx="44">
                  <c:v>0.34687000000000001</c:v>
                </c:pt>
                <c:pt idx="45">
                  <c:v>0.75312999999999997</c:v>
                </c:pt>
                <c:pt idx="46">
                  <c:v>0.52186999999999995</c:v>
                </c:pt>
                <c:pt idx="47">
                  <c:v>0.30937999999999999</c:v>
                </c:pt>
                <c:pt idx="48">
                  <c:v>0.46250000000000002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8-AE4F-971C-F4AEC3F9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76303"/>
        <c:axId val="1705216063"/>
      </c:scatterChart>
      <c:valAx>
        <c:axId val="17055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16063"/>
        <c:crosses val="autoZero"/>
        <c:crossBetween val="midCat"/>
      </c:valAx>
      <c:valAx>
        <c:axId val="170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7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Experience'!$D$1</c:f>
              <c:strCache>
                <c:ptCount val="1"/>
                <c:pt idx="0">
                  <c:v>algorAccBlk4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'Early Experience'!$C$2:$C$50</c:f>
              <c:numCache>
                <c:formatCode>General</c:formatCode>
                <c:ptCount val="49"/>
                <c:pt idx="0">
                  <c:v>0.58436999999999995</c:v>
                </c:pt>
                <c:pt idx="1">
                  <c:v>0.80937000000000003</c:v>
                </c:pt>
                <c:pt idx="2">
                  <c:v>0.35937999999999998</c:v>
                </c:pt>
                <c:pt idx="3">
                  <c:v>0.59375</c:v>
                </c:pt>
                <c:pt idx="4">
                  <c:v>0.59062000000000003</c:v>
                </c:pt>
                <c:pt idx="5">
                  <c:v>0.43437999999999999</c:v>
                </c:pt>
                <c:pt idx="6">
                  <c:v>0.50938000000000005</c:v>
                </c:pt>
                <c:pt idx="7">
                  <c:v>0.37812000000000001</c:v>
                </c:pt>
                <c:pt idx="8">
                  <c:v>0.42187999999999998</c:v>
                </c:pt>
                <c:pt idx="9">
                  <c:v>0.75624999999999998</c:v>
                </c:pt>
                <c:pt idx="10">
                  <c:v>0.64686999999999995</c:v>
                </c:pt>
                <c:pt idx="11">
                  <c:v>0.52500000000000002</c:v>
                </c:pt>
                <c:pt idx="12">
                  <c:v>0.3</c:v>
                </c:pt>
                <c:pt idx="13">
                  <c:v>0.20311999999999999</c:v>
                </c:pt>
                <c:pt idx="14">
                  <c:v>0.49062</c:v>
                </c:pt>
                <c:pt idx="15">
                  <c:v>0.26562000000000002</c:v>
                </c:pt>
                <c:pt idx="16">
                  <c:v>0.57499999999999996</c:v>
                </c:pt>
                <c:pt idx="17">
                  <c:v>0.49062</c:v>
                </c:pt>
                <c:pt idx="18">
                  <c:v>0.45937</c:v>
                </c:pt>
                <c:pt idx="19">
                  <c:v>0.21249999999999999</c:v>
                </c:pt>
                <c:pt idx="20">
                  <c:v>0.27500000000000002</c:v>
                </c:pt>
                <c:pt idx="21">
                  <c:v>0.53125</c:v>
                </c:pt>
                <c:pt idx="22">
                  <c:v>0.54063000000000005</c:v>
                </c:pt>
                <c:pt idx="23">
                  <c:v>0.44374999999999998</c:v>
                </c:pt>
                <c:pt idx="24">
                  <c:v>0.20624999999999999</c:v>
                </c:pt>
                <c:pt idx="25">
                  <c:v>0.69374999999999998</c:v>
                </c:pt>
                <c:pt idx="26">
                  <c:v>0.43437999999999999</c:v>
                </c:pt>
                <c:pt idx="27">
                  <c:v>0.50312999999999997</c:v>
                </c:pt>
                <c:pt idx="28">
                  <c:v>0.42812</c:v>
                </c:pt>
                <c:pt idx="29">
                  <c:v>0.52812000000000003</c:v>
                </c:pt>
                <c:pt idx="30">
                  <c:v>0.30937999999999999</c:v>
                </c:pt>
                <c:pt idx="31">
                  <c:v>0.74375000000000002</c:v>
                </c:pt>
                <c:pt idx="32">
                  <c:v>0.48437999999999998</c:v>
                </c:pt>
                <c:pt idx="33">
                  <c:v>0.51249999999999996</c:v>
                </c:pt>
                <c:pt idx="34">
                  <c:v>0.52500000000000002</c:v>
                </c:pt>
                <c:pt idx="35">
                  <c:v>0.48125000000000001</c:v>
                </c:pt>
                <c:pt idx="36">
                  <c:v>0.2</c:v>
                </c:pt>
                <c:pt idx="37">
                  <c:v>0.48749999999999999</c:v>
                </c:pt>
                <c:pt idx="38">
                  <c:v>0.39687</c:v>
                </c:pt>
                <c:pt idx="39">
                  <c:v>0.47499999999999998</c:v>
                </c:pt>
                <c:pt idx="40">
                  <c:v>0.57188000000000005</c:v>
                </c:pt>
                <c:pt idx="41">
                  <c:v>0.58125000000000004</c:v>
                </c:pt>
                <c:pt idx="42">
                  <c:v>0.77812000000000003</c:v>
                </c:pt>
                <c:pt idx="43">
                  <c:v>0.33750000000000002</c:v>
                </c:pt>
                <c:pt idx="44">
                  <c:v>0.34687000000000001</c:v>
                </c:pt>
                <c:pt idx="45">
                  <c:v>0.75312999999999997</c:v>
                </c:pt>
                <c:pt idx="46">
                  <c:v>0.52186999999999995</c:v>
                </c:pt>
                <c:pt idx="47">
                  <c:v>0.30937999999999999</c:v>
                </c:pt>
                <c:pt idx="48">
                  <c:v>0.46250000000000002</c:v>
                </c:pt>
              </c:numCache>
            </c:numRef>
          </c:xVal>
          <c:yVal>
            <c:numRef>
              <c:f>'Early Experience'!$D$2:$D$50</c:f>
              <c:numCache>
                <c:formatCode>General</c:formatCode>
                <c:ptCount val="49"/>
                <c:pt idx="0">
                  <c:v>0.78260869565217395</c:v>
                </c:pt>
                <c:pt idx="1">
                  <c:v>0.66</c:v>
                </c:pt>
                <c:pt idx="2">
                  <c:v>0.58823529411764697</c:v>
                </c:pt>
                <c:pt idx="3">
                  <c:v>0.68181818181818199</c:v>
                </c:pt>
                <c:pt idx="4">
                  <c:v>0.60606060606060597</c:v>
                </c:pt>
                <c:pt idx="5">
                  <c:v>0.63333333333333297</c:v>
                </c:pt>
                <c:pt idx="6">
                  <c:v>0.75</c:v>
                </c:pt>
                <c:pt idx="7">
                  <c:v>0.56000000000000005</c:v>
                </c:pt>
                <c:pt idx="8">
                  <c:v>0.57142857142857095</c:v>
                </c:pt>
                <c:pt idx="9">
                  <c:v>0.680851063829787</c:v>
                </c:pt>
                <c:pt idx="10">
                  <c:v>0.87096774193548399</c:v>
                </c:pt>
                <c:pt idx="11">
                  <c:v>0.70833333333333304</c:v>
                </c:pt>
                <c:pt idx="12">
                  <c:v>0.625</c:v>
                </c:pt>
                <c:pt idx="13">
                  <c:v>0.56666666666666698</c:v>
                </c:pt>
                <c:pt idx="14">
                  <c:v>0.79310344827586199</c:v>
                </c:pt>
                <c:pt idx="15">
                  <c:v>0.68181818181818199</c:v>
                </c:pt>
                <c:pt idx="16">
                  <c:v>0.77419354838709697</c:v>
                </c:pt>
                <c:pt idx="17">
                  <c:v>0.75</c:v>
                </c:pt>
                <c:pt idx="18">
                  <c:v>0.6875</c:v>
                </c:pt>
                <c:pt idx="19">
                  <c:v>0.61904761904761896</c:v>
                </c:pt>
                <c:pt idx="20">
                  <c:v>0.76190476190476197</c:v>
                </c:pt>
                <c:pt idx="21">
                  <c:v>0.67741935483870996</c:v>
                </c:pt>
                <c:pt idx="22">
                  <c:v>0.64864864864864902</c:v>
                </c:pt>
                <c:pt idx="23">
                  <c:v>0.62962962962962998</c:v>
                </c:pt>
                <c:pt idx="24">
                  <c:v>0.60714285714285698</c:v>
                </c:pt>
                <c:pt idx="25">
                  <c:v>0.56756756756756799</c:v>
                </c:pt>
                <c:pt idx="26">
                  <c:v>0.69230769230769196</c:v>
                </c:pt>
                <c:pt idx="27">
                  <c:v>0.66666666666666696</c:v>
                </c:pt>
                <c:pt idx="28">
                  <c:v>0.71052631578947401</c:v>
                </c:pt>
                <c:pt idx="29">
                  <c:v>0.63636363636363602</c:v>
                </c:pt>
                <c:pt idx="30">
                  <c:v>0.58064516129032295</c:v>
                </c:pt>
                <c:pt idx="31">
                  <c:v>0.73529411764705899</c:v>
                </c:pt>
                <c:pt idx="32">
                  <c:v>0.60714285714285698</c:v>
                </c:pt>
                <c:pt idx="33">
                  <c:v>0.74285714285714299</c:v>
                </c:pt>
                <c:pt idx="34">
                  <c:v>0.70270270270270296</c:v>
                </c:pt>
                <c:pt idx="35">
                  <c:v>0.72413793103448298</c:v>
                </c:pt>
                <c:pt idx="36">
                  <c:v>0.73076923076923095</c:v>
                </c:pt>
                <c:pt idx="37">
                  <c:v>0.70588235294117696</c:v>
                </c:pt>
                <c:pt idx="38">
                  <c:v>0.64516129032258096</c:v>
                </c:pt>
                <c:pt idx="39">
                  <c:v>0.56666666666666698</c:v>
                </c:pt>
                <c:pt idx="40">
                  <c:v>0.59375</c:v>
                </c:pt>
                <c:pt idx="41">
                  <c:v>0.66666666666666696</c:v>
                </c:pt>
                <c:pt idx="42">
                  <c:v>0.77083333333333304</c:v>
                </c:pt>
                <c:pt idx="43">
                  <c:v>0.57894736842105299</c:v>
                </c:pt>
                <c:pt idx="44">
                  <c:v>0.68965517241379304</c:v>
                </c:pt>
                <c:pt idx="45">
                  <c:v>0.73333333333333295</c:v>
                </c:pt>
                <c:pt idx="46">
                  <c:v>0.68571428571428605</c:v>
                </c:pt>
                <c:pt idx="47">
                  <c:v>0.71428571428571397</c:v>
                </c:pt>
                <c:pt idx="48">
                  <c:v>0.66666666666666696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1-8E44-88ED-C62066FC2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58335"/>
        <c:axId val="1694274031"/>
      </c:scatterChart>
      <c:valAx>
        <c:axId val="169415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74031"/>
        <c:crosses val="autoZero"/>
        <c:crossBetween val="midCat"/>
      </c:valAx>
      <c:valAx>
        <c:axId val="16942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5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'cj1 staircasing'!$J$3</c:f>
              <c:strCache>
                <c:ptCount val="1"/>
                <c:pt idx="0">
                  <c:v>Mean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staircasing'!$K$5:$L$5</c:f>
                <c:numCache>
                  <c:formatCode>General</c:formatCode>
                  <c:ptCount val="2"/>
                  <c:pt idx="0">
                    <c:v>1.1077127378727573E-2</c:v>
                  </c:pt>
                  <c:pt idx="1">
                    <c:v>1.1036339892508001E-2</c:v>
                  </c:pt>
                </c:numCache>
              </c:numRef>
            </c:plus>
            <c:minus>
              <c:numRef>
                <c:f>'cj1 staircasing'!$K$5:$L$5</c:f>
                <c:numCache>
                  <c:formatCode>General</c:formatCode>
                  <c:ptCount val="2"/>
                  <c:pt idx="0">
                    <c:v>1.1077127378727573E-2</c:v>
                  </c:pt>
                  <c:pt idx="1">
                    <c:v>1.1036339892508001E-2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staircasing'!$K$2:$L$2</c:f>
              <c:strCache>
                <c:ptCount val="2"/>
                <c:pt idx="0">
                  <c:v>1b</c:v>
                </c:pt>
                <c:pt idx="1">
                  <c:v>1a Rep</c:v>
                </c:pt>
              </c:strCache>
            </c:strRef>
          </c:cat>
          <c:val>
            <c:numRef>
              <c:f>'cj1 staircasing'!$K$3:$L$3</c:f>
              <c:numCache>
                <c:formatCode>General</c:formatCode>
                <c:ptCount val="2"/>
                <c:pt idx="0">
                  <c:v>0.72244897959523846</c:v>
                </c:pt>
                <c:pt idx="1">
                  <c:v>0.69716530612244898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1-6B46-A006-6E7EB678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779791"/>
        <c:axId val="1905645503"/>
      </c:barChart>
      <c:catAx>
        <c:axId val="16327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45503"/>
        <c:crosses val="autoZero"/>
        <c:auto val="1"/>
        <c:lblAlgn val="ctr"/>
        <c:lblOffset val="100"/>
        <c:noMultiLvlLbl val="0"/>
      </c:catAx>
      <c:valAx>
        <c:axId val="19056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7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'Early Experience'!$E$1</c:f>
              <c:strCache>
                <c:ptCount val="1"/>
                <c:pt idx="0">
                  <c:v>algorInfluence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'Early Experience'!$A$2:$A$58</c:f>
              <c:numCache>
                <c:formatCode>General</c:formatCode>
                <c:ptCount val="57"/>
                <c:pt idx="0">
                  <c:v>-7.4534161490683204E-2</c:v>
                </c:pt>
                <c:pt idx="1">
                  <c:v>-3.9999999999999897E-2</c:v>
                </c:pt>
                <c:pt idx="2">
                  <c:v>-6.5610859728506804E-2</c:v>
                </c:pt>
                <c:pt idx="3">
                  <c:v>-5.6818181818182297E-3</c:v>
                </c:pt>
                <c:pt idx="4">
                  <c:v>-2.3569023569023601E-2</c:v>
                </c:pt>
                <c:pt idx="5">
                  <c:v>-0.2</c:v>
                </c:pt>
                <c:pt idx="6">
                  <c:v>2.5000000000000001E-2</c:v>
                </c:pt>
                <c:pt idx="7">
                  <c:v>-9.71428571428571E-2</c:v>
                </c:pt>
                <c:pt idx="8">
                  <c:v>-0.11607142857142901</c:v>
                </c:pt>
                <c:pt idx="9">
                  <c:v>0.142389525368249</c:v>
                </c:pt>
                <c:pt idx="10">
                  <c:v>0.146829810901001</c:v>
                </c:pt>
                <c:pt idx="11">
                  <c:v>6.9444444444444503E-2</c:v>
                </c:pt>
                <c:pt idx="12">
                  <c:v>-0.125</c:v>
                </c:pt>
                <c:pt idx="13">
                  <c:v>-0.16666666666666699</c:v>
                </c:pt>
                <c:pt idx="14">
                  <c:v>-7.7864293659621803E-2</c:v>
                </c:pt>
                <c:pt idx="15">
                  <c:v>-0.107655502392345</c:v>
                </c:pt>
                <c:pt idx="16">
                  <c:v>1.55728587319244E-2</c:v>
                </c:pt>
                <c:pt idx="17">
                  <c:v>7.1428571428571397E-2</c:v>
                </c:pt>
                <c:pt idx="18">
                  <c:v>-9.8214285714285698E-2</c:v>
                </c:pt>
                <c:pt idx="19">
                  <c:v>-7.3260073260073194E-2</c:v>
                </c:pt>
                <c:pt idx="20">
                  <c:v>1.8315018315018299E-2</c:v>
                </c:pt>
                <c:pt idx="21">
                  <c:v>-8.1201334816462703E-2</c:v>
                </c:pt>
                <c:pt idx="22">
                  <c:v>-4.7003525264394802E-2</c:v>
                </c:pt>
                <c:pt idx="23">
                  <c:v>-9.7643097643097601E-2</c:v>
                </c:pt>
                <c:pt idx="24">
                  <c:v>-0.111607142857143</c:v>
                </c:pt>
                <c:pt idx="25">
                  <c:v>-4.1128084606345497E-2</c:v>
                </c:pt>
                <c:pt idx="26">
                  <c:v>4.52488687782805E-2</c:v>
                </c:pt>
                <c:pt idx="27">
                  <c:v>0</c:v>
                </c:pt>
                <c:pt idx="28">
                  <c:v>-1.67464114832536E-2</c:v>
                </c:pt>
                <c:pt idx="29">
                  <c:v>-7.4162679425837305E-2</c:v>
                </c:pt>
                <c:pt idx="30">
                  <c:v>-7.4527252502780805E-2</c:v>
                </c:pt>
                <c:pt idx="31">
                  <c:v>-3.3936651583710398E-2</c:v>
                </c:pt>
                <c:pt idx="32">
                  <c:v>1.33928571428571E-2</c:v>
                </c:pt>
                <c:pt idx="33">
                  <c:v>2.2857142857142899E-2</c:v>
                </c:pt>
                <c:pt idx="34">
                  <c:v>7.0505287896592802E-3</c:v>
                </c:pt>
                <c:pt idx="35">
                  <c:v>1.4460511679644E-2</c:v>
                </c:pt>
                <c:pt idx="36">
                  <c:v>2.48868778280542E-2</c:v>
                </c:pt>
                <c:pt idx="37">
                  <c:v>1.35746606334842E-2</c:v>
                </c:pt>
                <c:pt idx="38">
                  <c:v>-7.8976640711902094E-2</c:v>
                </c:pt>
                <c:pt idx="39">
                  <c:v>-0.1</c:v>
                </c:pt>
                <c:pt idx="40">
                  <c:v>5.8035714285714302E-2</c:v>
                </c:pt>
                <c:pt idx="41">
                  <c:v>-3.0303030303030401E-2</c:v>
                </c:pt>
                <c:pt idx="42">
                  <c:v>-0.14583333333333301</c:v>
                </c:pt>
                <c:pt idx="43">
                  <c:v>-0.10397946084724</c:v>
                </c:pt>
                <c:pt idx="44">
                  <c:v>-2.00222469410456E-2</c:v>
                </c:pt>
                <c:pt idx="45">
                  <c:v>0</c:v>
                </c:pt>
                <c:pt idx="46">
                  <c:v>0.125714285714286</c:v>
                </c:pt>
                <c:pt idx="47">
                  <c:v>-8.0586080586080494E-2</c:v>
                </c:pt>
                <c:pt idx="48">
                  <c:v>3.7037037037037E-2</c:v>
                </c:pt>
              </c:numCache>
            </c:numRef>
          </c:xVal>
          <c:yVal>
            <c:numRef>
              <c:f>'Early Experience'!$E$2:$E$58</c:f>
              <c:numCache>
                <c:formatCode>General</c:formatCode>
                <c:ptCount val="57"/>
                <c:pt idx="0">
                  <c:v>3.9065485168426299</c:v>
                </c:pt>
                <c:pt idx="1">
                  <c:v>3.14652014652015</c:v>
                </c:pt>
                <c:pt idx="2">
                  <c:v>0.13371820876891899</c:v>
                </c:pt>
                <c:pt idx="3">
                  <c:v>2.2611111111111102</c:v>
                </c:pt>
                <c:pt idx="4">
                  <c:v>3.3267973856209201</c:v>
                </c:pt>
                <c:pt idx="5">
                  <c:v>-6.5771264367816098</c:v>
                </c:pt>
                <c:pt idx="6">
                  <c:v>-1.6241186993581</c:v>
                </c:pt>
                <c:pt idx="7">
                  <c:v>-1.3039553039553</c:v>
                </c:pt>
                <c:pt idx="8">
                  <c:v>-3.1169584890812501</c:v>
                </c:pt>
                <c:pt idx="9">
                  <c:v>1.17673299101412</c:v>
                </c:pt>
                <c:pt idx="10">
                  <c:v>0.67504629629630097</c:v>
                </c:pt>
                <c:pt idx="11">
                  <c:v>-0.36275610354559301</c:v>
                </c:pt>
                <c:pt idx="12">
                  <c:v>-1.6900183150183099</c:v>
                </c:pt>
                <c:pt idx="13">
                  <c:v>-2.9816003423192101</c:v>
                </c:pt>
                <c:pt idx="14">
                  <c:v>2.34465764429613</c:v>
                </c:pt>
                <c:pt idx="15">
                  <c:v>-1.01845238095238</c:v>
                </c:pt>
                <c:pt idx="16">
                  <c:v>-2.65524357404224</c:v>
                </c:pt>
                <c:pt idx="17">
                  <c:v>0.89670975323149205</c:v>
                </c:pt>
                <c:pt idx="18">
                  <c:v>8.6722222222222207</c:v>
                </c:pt>
                <c:pt idx="19">
                  <c:v>-11.0485762332258</c:v>
                </c:pt>
                <c:pt idx="20">
                  <c:v>-4.25277777777778</c:v>
                </c:pt>
                <c:pt idx="21">
                  <c:v>-2.8092397940224001</c:v>
                </c:pt>
                <c:pt idx="22">
                  <c:v>-2.24420168067227</c:v>
                </c:pt>
                <c:pt idx="23">
                  <c:v>-1.45428571428571</c:v>
                </c:pt>
                <c:pt idx="24">
                  <c:v>-28.8403858403858</c:v>
                </c:pt>
                <c:pt idx="25">
                  <c:v>6.2472807255416001</c:v>
                </c:pt>
                <c:pt idx="26">
                  <c:v>-2.4991173178673201</c:v>
                </c:pt>
                <c:pt idx="27">
                  <c:v>-4.6222720046249499</c:v>
                </c:pt>
                <c:pt idx="28">
                  <c:v>2.3459024635495198</c:v>
                </c:pt>
                <c:pt idx="29">
                  <c:v>1.29533630620588</c:v>
                </c:pt>
                <c:pt idx="30">
                  <c:v>-4.3329892090667999</c:v>
                </c:pt>
                <c:pt idx="31">
                  <c:v>-3.1771885521885501</c:v>
                </c:pt>
                <c:pt idx="32">
                  <c:v>0.80359535201640497</c:v>
                </c:pt>
                <c:pt idx="33">
                  <c:v>0.37952380952380899</c:v>
                </c:pt>
                <c:pt idx="34">
                  <c:v>-1.29500417598304</c:v>
                </c:pt>
                <c:pt idx="35">
                  <c:v>1.46031236628156</c:v>
                </c:pt>
                <c:pt idx="36">
                  <c:v>-0.643713278495881</c:v>
                </c:pt>
                <c:pt idx="37">
                  <c:v>2.6195286195286198</c:v>
                </c:pt>
                <c:pt idx="38">
                  <c:v>2.4207856165722101</c:v>
                </c:pt>
                <c:pt idx="39">
                  <c:v>-6.9643486654356197</c:v>
                </c:pt>
                <c:pt idx="40">
                  <c:v>-1.2009585242343901</c:v>
                </c:pt>
                <c:pt idx="41">
                  <c:v>3.3669255671823102</c:v>
                </c:pt>
                <c:pt idx="42">
                  <c:v>5.7428571428571402</c:v>
                </c:pt>
                <c:pt idx="43">
                  <c:v>-2.9951029748283702</c:v>
                </c:pt>
                <c:pt idx="44">
                  <c:v>-3.7327541827541899</c:v>
                </c:pt>
                <c:pt idx="45">
                  <c:v>3.2767798650151598</c:v>
                </c:pt>
                <c:pt idx="46">
                  <c:v>-7.4571128486404403E-2</c:v>
                </c:pt>
                <c:pt idx="47">
                  <c:v>-1.3388184364655</c:v>
                </c:pt>
                <c:pt idx="48">
                  <c:v>3.7623443223443198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D-FA46-9BDD-667A6240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8783"/>
        <c:axId val="1725298191"/>
      </c:scatterChart>
      <c:valAx>
        <c:axId val="20078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98191"/>
        <c:crosses val="autoZero"/>
        <c:crossBetween val="midCat"/>
      </c:valAx>
      <c:valAx>
        <c:axId val="17252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4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Quantiles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Quantiles!$L$3:$L$6</c:f>
                <c:numCache>
                  <c:formatCode>General</c:formatCode>
                  <c:ptCount val="4"/>
                  <c:pt idx="0">
                    <c:v>1.2124045279083454E-2</c:v>
                  </c:pt>
                  <c:pt idx="1">
                    <c:v>1.2644682095217574E-2</c:v>
                  </c:pt>
                  <c:pt idx="2">
                    <c:v>2.4462498493200736E-2</c:v>
                  </c:pt>
                  <c:pt idx="3">
                    <c:v>2.5792298401100231E-2</c:v>
                  </c:pt>
                </c:numCache>
              </c:numRef>
            </c:plus>
            <c:minus>
              <c:numRef>
                <c:f>Quantiles!$L$3:$L$6</c:f>
                <c:numCache>
                  <c:formatCode>General</c:formatCode>
                  <c:ptCount val="4"/>
                  <c:pt idx="0">
                    <c:v>1.2124045279083454E-2</c:v>
                  </c:pt>
                  <c:pt idx="1">
                    <c:v>1.2644682095217574E-2</c:v>
                  </c:pt>
                  <c:pt idx="2">
                    <c:v>2.4462498493200736E-2</c:v>
                  </c:pt>
                  <c:pt idx="3">
                    <c:v>2.5792298401100231E-2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Quantiles!$J$3:$J$6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 4</c:v>
                </c:pt>
              </c:strCache>
            </c:strRef>
          </c:cat>
          <c:val>
            <c:numRef>
              <c:f>Quantiles!$K$3:$K$6</c:f>
              <c:numCache>
                <c:formatCode>General</c:formatCode>
                <c:ptCount val="4"/>
                <c:pt idx="0">
                  <c:v>0.62042938775510215</c:v>
                </c:pt>
                <c:pt idx="1">
                  <c:v>0.68243285714285717</c:v>
                </c:pt>
                <c:pt idx="2">
                  <c:v>0.68569653061224478</c:v>
                </c:pt>
                <c:pt idx="3">
                  <c:v>0.75171469387755108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3-5A4F-A538-FA296F32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982975"/>
        <c:axId val="1648926895"/>
      </c:barChart>
      <c:catAx>
        <c:axId val="15989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26895"/>
        <c:crosses val="autoZero"/>
        <c:auto val="1"/>
        <c:lblAlgn val="ctr"/>
        <c:lblOffset val="100"/>
        <c:noMultiLvlLbl val="0"/>
      </c:catAx>
      <c:valAx>
        <c:axId val="16489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Choice Quantiles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Quantiles!$L$20:$L$23</c:f>
                <c:numCache>
                  <c:formatCode>General</c:formatCode>
                  <c:ptCount val="4"/>
                  <c:pt idx="0">
                    <c:v>3.311350133453346E-2</c:v>
                  </c:pt>
                  <c:pt idx="1">
                    <c:v>3.3062360422162443E-2</c:v>
                  </c:pt>
                  <c:pt idx="2">
                    <c:v>3.6456629111063059E-2</c:v>
                  </c:pt>
                  <c:pt idx="3">
                    <c:v>3.7237537924786797E-2</c:v>
                  </c:pt>
                </c:numCache>
              </c:numRef>
            </c:plus>
            <c:minus>
              <c:numRef>
                <c:f>Quantiles!$L$20:$L$23</c:f>
                <c:numCache>
                  <c:formatCode>General</c:formatCode>
                  <c:ptCount val="4"/>
                  <c:pt idx="0">
                    <c:v>3.311350133453346E-2</c:v>
                  </c:pt>
                  <c:pt idx="1">
                    <c:v>3.3062360422162443E-2</c:v>
                  </c:pt>
                  <c:pt idx="2">
                    <c:v>3.6456629111063059E-2</c:v>
                  </c:pt>
                  <c:pt idx="3">
                    <c:v>3.7237537924786797E-2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Quantiles!$J$20:$J$23</c:f>
              <c:strCache>
                <c:ptCount val="4"/>
                <c:pt idx="0">
                  <c:v>Quartile 1</c:v>
                </c:pt>
                <c:pt idx="1">
                  <c:v>Quartile 2</c:v>
                </c:pt>
                <c:pt idx="2">
                  <c:v>Quartile 3</c:v>
                </c:pt>
                <c:pt idx="3">
                  <c:v>Quartile 4</c:v>
                </c:pt>
              </c:strCache>
            </c:strRef>
          </c:cat>
          <c:val>
            <c:numRef>
              <c:f>Quantiles!$K$20:$K$23</c:f>
              <c:numCache>
                <c:formatCode>General</c:formatCode>
                <c:ptCount val="4"/>
                <c:pt idx="0">
                  <c:v>0.48729193877551019</c:v>
                </c:pt>
                <c:pt idx="1">
                  <c:v>0.48152875510204085</c:v>
                </c:pt>
                <c:pt idx="2">
                  <c:v>0.45776075510204073</c:v>
                </c:pt>
                <c:pt idx="3">
                  <c:v>0.43750551020408157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3-C34E-877A-E641674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700863"/>
        <c:axId val="1699158431"/>
      </c:barChart>
      <c:catAx>
        <c:axId val="16977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58431"/>
        <c:crosses val="autoZero"/>
        <c:auto val="1"/>
        <c:lblAlgn val="ctr"/>
        <c:lblOffset val="100"/>
        <c:noMultiLvlLbl val="0"/>
      </c:catAx>
      <c:valAx>
        <c:axId val="16991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 against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and Accuracy'!$C$1</c:f>
              <c:strCache>
                <c:ptCount val="1"/>
                <c:pt idx="0">
                  <c:v>cj1Acc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 and Accuracy'!$A$2:$A$50</c:f>
              <c:numCache>
                <c:formatCode>General</c:formatCode>
                <c:ptCount val="49"/>
                <c:pt idx="0">
                  <c:v>3.7235</c:v>
                </c:pt>
                <c:pt idx="1">
                  <c:v>1.8684000000000001</c:v>
                </c:pt>
                <c:pt idx="2">
                  <c:v>0.14757999999999999</c:v>
                </c:pt>
                <c:pt idx="3">
                  <c:v>2.7545999999999999</c:v>
                </c:pt>
                <c:pt idx="4">
                  <c:v>2.8289</c:v>
                </c:pt>
                <c:pt idx="5">
                  <c:v>2.0139999999999998</c:v>
                </c:pt>
                <c:pt idx="6">
                  <c:v>5.7538999999999998</c:v>
                </c:pt>
                <c:pt idx="7">
                  <c:v>5.7576999999999998</c:v>
                </c:pt>
                <c:pt idx="8">
                  <c:v>2.0091999999999999</c:v>
                </c:pt>
                <c:pt idx="9">
                  <c:v>2.4154</c:v>
                </c:pt>
                <c:pt idx="10">
                  <c:v>2.706</c:v>
                </c:pt>
                <c:pt idx="11">
                  <c:v>3.8081999999999998</c:v>
                </c:pt>
                <c:pt idx="12">
                  <c:v>2.6431</c:v>
                </c:pt>
                <c:pt idx="13">
                  <c:v>3.4296000000000002</c:v>
                </c:pt>
                <c:pt idx="14">
                  <c:v>1.9805999999999999</c:v>
                </c:pt>
                <c:pt idx="15">
                  <c:v>3.1503999999999999</c:v>
                </c:pt>
                <c:pt idx="16">
                  <c:v>0.10377</c:v>
                </c:pt>
                <c:pt idx="17">
                  <c:v>1.2033</c:v>
                </c:pt>
                <c:pt idx="18">
                  <c:v>2.6478999999999999</c:v>
                </c:pt>
                <c:pt idx="19">
                  <c:v>1.1025</c:v>
                </c:pt>
                <c:pt idx="20">
                  <c:v>0.82191000000000003</c:v>
                </c:pt>
                <c:pt idx="21">
                  <c:v>2.7393999999999998</c:v>
                </c:pt>
                <c:pt idx="22">
                  <c:v>2.9137</c:v>
                </c:pt>
                <c:pt idx="23">
                  <c:v>2.6934999999999998</c:v>
                </c:pt>
                <c:pt idx="24">
                  <c:v>5.5423999999999998</c:v>
                </c:pt>
                <c:pt idx="25">
                  <c:v>3.7227999999999999</c:v>
                </c:pt>
                <c:pt idx="26">
                  <c:v>4.5743</c:v>
                </c:pt>
                <c:pt idx="27">
                  <c:v>2.6488</c:v>
                </c:pt>
                <c:pt idx="28">
                  <c:v>1.4665999999999999</c:v>
                </c:pt>
                <c:pt idx="29">
                  <c:v>2.6181999999999999</c:v>
                </c:pt>
                <c:pt idx="30">
                  <c:v>3.1892</c:v>
                </c:pt>
                <c:pt idx="31">
                  <c:v>3.1194000000000002</c:v>
                </c:pt>
                <c:pt idx="32">
                  <c:v>1.9722999999999999</c:v>
                </c:pt>
                <c:pt idx="33">
                  <c:v>8.6221999999999994</c:v>
                </c:pt>
                <c:pt idx="34">
                  <c:v>0.61604999999999999</c:v>
                </c:pt>
                <c:pt idx="35">
                  <c:v>8.8902000000000001</c:v>
                </c:pt>
                <c:pt idx="36">
                  <c:v>2.0979999999999999</c:v>
                </c:pt>
                <c:pt idx="37">
                  <c:v>4.4417999999999997</c:v>
                </c:pt>
                <c:pt idx="38">
                  <c:v>16.822099999999999</c:v>
                </c:pt>
                <c:pt idx="39">
                  <c:v>7.2202999999999999</c:v>
                </c:pt>
                <c:pt idx="40">
                  <c:v>3.6152000000000002</c:v>
                </c:pt>
                <c:pt idx="41">
                  <c:v>6.1173999999999999</c:v>
                </c:pt>
                <c:pt idx="42">
                  <c:v>3.4853000000000001</c:v>
                </c:pt>
                <c:pt idx="43">
                  <c:v>0.60907</c:v>
                </c:pt>
                <c:pt idx="44">
                  <c:v>2.0636999999999999</c:v>
                </c:pt>
                <c:pt idx="45">
                  <c:v>4.4354999999999999E-2</c:v>
                </c:pt>
                <c:pt idx="46">
                  <c:v>1.3507</c:v>
                </c:pt>
                <c:pt idx="47">
                  <c:v>1.1216999999999999</c:v>
                </c:pt>
                <c:pt idx="48">
                  <c:v>0.14896000000000001</c:v>
                </c:pt>
              </c:numCache>
            </c:numRef>
          </c:xVal>
          <c:yVal>
            <c:numRef>
              <c:f>'Resolution and Accuracy'!$C$2:$C$50</c:f>
              <c:numCache>
                <c:formatCode>General</c:formatCode>
                <c:ptCount val="49"/>
                <c:pt idx="0">
                  <c:v>0.7</c:v>
                </c:pt>
                <c:pt idx="1">
                  <c:v>0.76388999999999996</c:v>
                </c:pt>
                <c:pt idx="2">
                  <c:v>0.62222</c:v>
                </c:pt>
                <c:pt idx="3">
                  <c:v>0.72221999999999997</c:v>
                </c:pt>
                <c:pt idx="4">
                  <c:v>0.63056000000000001</c:v>
                </c:pt>
                <c:pt idx="5">
                  <c:v>0.45833000000000002</c:v>
                </c:pt>
                <c:pt idx="6">
                  <c:v>0.80832999999999999</c:v>
                </c:pt>
                <c:pt idx="7">
                  <c:v>0.75832999999999995</c:v>
                </c:pt>
                <c:pt idx="8">
                  <c:v>0.67500000000000004</c:v>
                </c:pt>
                <c:pt idx="9">
                  <c:v>0.74167000000000005</c:v>
                </c:pt>
                <c:pt idx="10">
                  <c:v>0.6</c:v>
                </c:pt>
                <c:pt idx="11">
                  <c:v>0.78332999999999997</c:v>
                </c:pt>
                <c:pt idx="12">
                  <c:v>0.66110999999999998</c:v>
                </c:pt>
                <c:pt idx="13">
                  <c:v>0.75</c:v>
                </c:pt>
                <c:pt idx="14">
                  <c:v>0.64166999999999996</c:v>
                </c:pt>
                <c:pt idx="15">
                  <c:v>0.65556000000000003</c:v>
                </c:pt>
                <c:pt idx="16">
                  <c:v>0.59721999999999997</c:v>
                </c:pt>
                <c:pt idx="17">
                  <c:v>0.66388999999999998</c:v>
                </c:pt>
                <c:pt idx="18">
                  <c:v>0.73611000000000004</c:v>
                </c:pt>
                <c:pt idx="19">
                  <c:v>0.63610999999999995</c:v>
                </c:pt>
                <c:pt idx="20">
                  <c:v>0.81389</c:v>
                </c:pt>
                <c:pt idx="21">
                  <c:v>0.60555999999999999</c:v>
                </c:pt>
                <c:pt idx="22">
                  <c:v>0.66944000000000004</c:v>
                </c:pt>
                <c:pt idx="23">
                  <c:v>0.69443999999999995</c:v>
                </c:pt>
                <c:pt idx="24">
                  <c:v>0.68332999999999999</c:v>
                </c:pt>
                <c:pt idx="25">
                  <c:v>0.65</c:v>
                </c:pt>
                <c:pt idx="26">
                  <c:v>0.66110999999999998</c:v>
                </c:pt>
                <c:pt idx="27">
                  <c:v>0.80278000000000005</c:v>
                </c:pt>
                <c:pt idx="28">
                  <c:v>0.71111000000000002</c:v>
                </c:pt>
                <c:pt idx="29">
                  <c:v>0.74722</c:v>
                </c:pt>
                <c:pt idx="30">
                  <c:v>0.60555999999999999</c:v>
                </c:pt>
                <c:pt idx="31">
                  <c:v>0.82777999999999996</c:v>
                </c:pt>
                <c:pt idx="32">
                  <c:v>0.78610999999999998</c:v>
                </c:pt>
                <c:pt idx="33">
                  <c:v>0.76666999999999996</c:v>
                </c:pt>
                <c:pt idx="34">
                  <c:v>0.60833000000000004</c:v>
                </c:pt>
                <c:pt idx="35">
                  <c:v>0.83889000000000002</c:v>
                </c:pt>
                <c:pt idx="36">
                  <c:v>0.73055999999999999</c:v>
                </c:pt>
                <c:pt idx="37">
                  <c:v>0.7</c:v>
                </c:pt>
                <c:pt idx="38">
                  <c:v>0.78610999999999998</c:v>
                </c:pt>
                <c:pt idx="39">
                  <c:v>0.71111000000000002</c:v>
                </c:pt>
                <c:pt idx="40">
                  <c:v>0.63332999999999995</c:v>
                </c:pt>
                <c:pt idx="41">
                  <c:v>0.76110999999999995</c:v>
                </c:pt>
                <c:pt idx="42">
                  <c:v>0.67222000000000004</c:v>
                </c:pt>
                <c:pt idx="43">
                  <c:v>0.64722000000000002</c:v>
                </c:pt>
                <c:pt idx="44">
                  <c:v>0.63056000000000001</c:v>
                </c:pt>
                <c:pt idx="45">
                  <c:v>0.68889</c:v>
                </c:pt>
                <c:pt idx="46">
                  <c:v>0.8</c:v>
                </c:pt>
                <c:pt idx="47">
                  <c:v>0.72777999999999998</c:v>
                </c:pt>
                <c:pt idx="48">
                  <c:v>0.59443999999999997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F-8C43-9C1F-88513CE2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40111"/>
        <c:axId val="1702294015"/>
      </c:scatterChart>
      <c:valAx>
        <c:axId val="16988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94015"/>
        <c:crosses val="autoZero"/>
        <c:crossBetween val="midCat"/>
      </c:valAx>
      <c:valAx>
        <c:axId val="1702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metaDPrime against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and Accuracy'!$C$1</c:f>
              <c:strCache>
                <c:ptCount val="1"/>
                <c:pt idx="0">
                  <c:v>cj1Acc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 and Accuracy'!$B$2:$B$50</c:f>
              <c:numCache>
                <c:formatCode>General</c:formatCode>
                <c:ptCount val="49"/>
                <c:pt idx="0">
                  <c:v>0.36728</c:v>
                </c:pt>
                <c:pt idx="1">
                  <c:v>1.3487</c:v>
                </c:pt>
                <c:pt idx="2">
                  <c:v>7.6321E-2</c:v>
                </c:pt>
                <c:pt idx="3">
                  <c:v>0.50102999999999998</c:v>
                </c:pt>
                <c:pt idx="4">
                  <c:v>0.74597999999999998</c:v>
                </c:pt>
                <c:pt idx="5">
                  <c:v>0.23882</c:v>
                </c:pt>
                <c:pt idx="6">
                  <c:v>1.1944999999999999</c:v>
                </c:pt>
                <c:pt idx="7">
                  <c:v>1.2773000000000001</c:v>
                </c:pt>
                <c:pt idx="8">
                  <c:v>0.63880999999999999</c:v>
                </c:pt>
                <c:pt idx="9">
                  <c:v>0.83777000000000001</c:v>
                </c:pt>
                <c:pt idx="10">
                  <c:v>0.46037</c:v>
                </c:pt>
                <c:pt idx="11">
                  <c:v>0.78657999999999995</c:v>
                </c:pt>
                <c:pt idx="12">
                  <c:v>0.48674000000000001</c:v>
                </c:pt>
                <c:pt idx="13">
                  <c:v>0.64681999999999995</c:v>
                </c:pt>
                <c:pt idx="14">
                  <c:v>0.23526</c:v>
                </c:pt>
                <c:pt idx="15">
                  <c:v>0.53580000000000005</c:v>
                </c:pt>
                <c:pt idx="16">
                  <c:v>0.17480000000000001</c:v>
                </c:pt>
                <c:pt idx="17">
                  <c:v>0.24734</c:v>
                </c:pt>
                <c:pt idx="18">
                  <c:v>0.82931999999999995</c:v>
                </c:pt>
                <c:pt idx="19">
                  <c:v>0.36886999999999998</c:v>
                </c:pt>
                <c:pt idx="20">
                  <c:v>8.6861999999999995E-2</c:v>
                </c:pt>
                <c:pt idx="21">
                  <c:v>0.31648999999999999</c:v>
                </c:pt>
                <c:pt idx="22">
                  <c:v>0.41217999999999999</c:v>
                </c:pt>
                <c:pt idx="23">
                  <c:v>0.64207999999999998</c:v>
                </c:pt>
                <c:pt idx="24">
                  <c:v>0.91929000000000005</c:v>
                </c:pt>
                <c:pt idx="25">
                  <c:v>0.56093999999999999</c:v>
                </c:pt>
                <c:pt idx="26">
                  <c:v>0.54969999999999997</c:v>
                </c:pt>
                <c:pt idx="27">
                  <c:v>0.39338000000000001</c:v>
                </c:pt>
                <c:pt idx="28">
                  <c:v>0.49068000000000001</c:v>
                </c:pt>
                <c:pt idx="29">
                  <c:v>0.54290000000000005</c:v>
                </c:pt>
                <c:pt idx="30">
                  <c:v>0.54900000000000004</c:v>
                </c:pt>
                <c:pt idx="31">
                  <c:v>0.79608999999999996</c:v>
                </c:pt>
                <c:pt idx="32">
                  <c:v>0.49709999999999999</c:v>
                </c:pt>
                <c:pt idx="33">
                  <c:v>0.94177999999999995</c:v>
                </c:pt>
                <c:pt idx="34">
                  <c:v>-8.5848999999999995E-4</c:v>
                </c:pt>
                <c:pt idx="35">
                  <c:v>1.3070999999999999</c:v>
                </c:pt>
                <c:pt idx="36">
                  <c:v>0.45088</c:v>
                </c:pt>
                <c:pt idx="37">
                  <c:v>0.86031999999999997</c:v>
                </c:pt>
                <c:pt idx="38">
                  <c:v>1.7551000000000001</c:v>
                </c:pt>
                <c:pt idx="39">
                  <c:v>1.0648</c:v>
                </c:pt>
                <c:pt idx="40">
                  <c:v>0.63751000000000002</c:v>
                </c:pt>
                <c:pt idx="41">
                  <c:v>1.0124</c:v>
                </c:pt>
                <c:pt idx="42">
                  <c:v>0.58965999999999996</c:v>
                </c:pt>
                <c:pt idx="43">
                  <c:v>0.24932000000000001</c:v>
                </c:pt>
                <c:pt idx="44">
                  <c:v>0.45981</c:v>
                </c:pt>
                <c:pt idx="45">
                  <c:v>-0.12912000000000001</c:v>
                </c:pt>
                <c:pt idx="46">
                  <c:v>0.77444000000000002</c:v>
                </c:pt>
                <c:pt idx="47">
                  <c:v>0.60211999999999999</c:v>
                </c:pt>
                <c:pt idx="48">
                  <c:v>0.14849999999999999</c:v>
                </c:pt>
              </c:numCache>
            </c:numRef>
          </c:xVal>
          <c:yVal>
            <c:numRef>
              <c:f>'Resolution and Accuracy'!$C$2:$C$50</c:f>
              <c:numCache>
                <c:formatCode>General</c:formatCode>
                <c:ptCount val="49"/>
                <c:pt idx="0">
                  <c:v>0.7</c:v>
                </c:pt>
                <c:pt idx="1">
                  <c:v>0.76388999999999996</c:v>
                </c:pt>
                <c:pt idx="2">
                  <c:v>0.62222</c:v>
                </c:pt>
                <c:pt idx="3">
                  <c:v>0.72221999999999997</c:v>
                </c:pt>
                <c:pt idx="4">
                  <c:v>0.63056000000000001</c:v>
                </c:pt>
                <c:pt idx="5">
                  <c:v>0.45833000000000002</c:v>
                </c:pt>
                <c:pt idx="6">
                  <c:v>0.80832999999999999</c:v>
                </c:pt>
                <c:pt idx="7">
                  <c:v>0.75832999999999995</c:v>
                </c:pt>
                <c:pt idx="8">
                  <c:v>0.67500000000000004</c:v>
                </c:pt>
                <c:pt idx="9">
                  <c:v>0.74167000000000005</c:v>
                </c:pt>
                <c:pt idx="10">
                  <c:v>0.6</c:v>
                </c:pt>
                <c:pt idx="11">
                  <c:v>0.78332999999999997</c:v>
                </c:pt>
                <c:pt idx="12">
                  <c:v>0.66110999999999998</c:v>
                </c:pt>
                <c:pt idx="13">
                  <c:v>0.75</c:v>
                </c:pt>
                <c:pt idx="14">
                  <c:v>0.64166999999999996</c:v>
                </c:pt>
                <c:pt idx="15">
                  <c:v>0.65556000000000003</c:v>
                </c:pt>
                <c:pt idx="16">
                  <c:v>0.59721999999999997</c:v>
                </c:pt>
                <c:pt idx="17">
                  <c:v>0.66388999999999998</c:v>
                </c:pt>
                <c:pt idx="18">
                  <c:v>0.73611000000000004</c:v>
                </c:pt>
                <c:pt idx="19">
                  <c:v>0.63610999999999995</c:v>
                </c:pt>
                <c:pt idx="20">
                  <c:v>0.81389</c:v>
                </c:pt>
                <c:pt idx="21">
                  <c:v>0.60555999999999999</c:v>
                </c:pt>
                <c:pt idx="22">
                  <c:v>0.66944000000000004</c:v>
                </c:pt>
                <c:pt idx="23">
                  <c:v>0.69443999999999995</c:v>
                </c:pt>
                <c:pt idx="24">
                  <c:v>0.68332999999999999</c:v>
                </c:pt>
                <c:pt idx="25">
                  <c:v>0.65</c:v>
                </c:pt>
                <c:pt idx="26">
                  <c:v>0.66110999999999998</c:v>
                </c:pt>
                <c:pt idx="27">
                  <c:v>0.80278000000000005</c:v>
                </c:pt>
                <c:pt idx="28">
                  <c:v>0.71111000000000002</c:v>
                </c:pt>
                <c:pt idx="29">
                  <c:v>0.74722</c:v>
                </c:pt>
                <c:pt idx="30">
                  <c:v>0.60555999999999999</c:v>
                </c:pt>
                <c:pt idx="31">
                  <c:v>0.82777999999999996</c:v>
                </c:pt>
                <c:pt idx="32">
                  <c:v>0.78610999999999998</c:v>
                </c:pt>
                <c:pt idx="33">
                  <c:v>0.76666999999999996</c:v>
                </c:pt>
                <c:pt idx="34">
                  <c:v>0.60833000000000004</c:v>
                </c:pt>
                <c:pt idx="35">
                  <c:v>0.83889000000000002</c:v>
                </c:pt>
                <c:pt idx="36">
                  <c:v>0.73055999999999999</c:v>
                </c:pt>
                <c:pt idx="37">
                  <c:v>0.7</c:v>
                </c:pt>
                <c:pt idx="38">
                  <c:v>0.78610999999999998</c:v>
                </c:pt>
                <c:pt idx="39">
                  <c:v>0.71111000000000002</c:v>
                </c:pt>
                <c:pt idx="40">
                  <c:v>0.63332999999999995</c:v>
                </c:pt>
                <c:pt idx="41">
                  <c:v>0.76110999999999995</c:v>
                </c:pt>
                <c:pt idx="42">
                  <c:v>0.67222000000000004</c:v>
                </c:pt>
                <c:pt idx="43">
                  <c:v>0.64722000000000002</c:v>
                </c:pt>
                <c:pt idx="44">
                  <c:v>0.63056000000000001</c:v>
                </c:pt>
                <c:pt idx="45">
                  <c:v>0.68889</c:v>
                </c:pt>
                <c:pt idx="46">
                  <c:v>0.8</c:v>
                </c:pt>
                <c:pt idx="47">
                  <c:v>0.72777999999999998</c:v>
                </c:pt>
                <c:pt idx="48">
                  <c:v>0.59443999999999997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9-D84F-A694-DD6B5073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61039"/>
        <c:axId val="1649241359"/>
      </c:scatterChart>
      <c:valAx>
        <c:axId val="159826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1359"/>
        <c:crosses val="autoZero"/>
        <c:crossBetween val="midCat"/>
      </c:valAx>
      <c:valAx>
        <c:axId val="16492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6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metaDPrime against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 and Accuracy'!$E$1</c:f>
              <c:strCache>
                <c:ptCount val="1"/>
                <c:pt idx="0">
                  <c:v>algorInfluence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 and Accuracy'!$B$2:$B$50</c:f>
              <c:numCache>
                <c:formatCode>General</c:formatCode>
                <c:ptCount val="49"/>
                <c:pt idx="0">
                  <c:v>0.36728</c:v>
                </c:pt>
                <c:pt idx="1">
                  <c:v>1.3487</c:v>
                </c:pt>
                <c:pt idx="2">
                  <c:v>7.6321E-2</c:v>
                </c:pt>
                <c:pt idx="3">
                  <c:v>0.50102999999999998</c:v>
                </c:pt>
                <c:pt idx="4">
                  <c:v>0.74597999999999998</c:v>
                </c:pt>
                <c:pt idx="5">
                  <c:v>0.23882</c:v>
                </c:pt>
                <c:pt idx="6">
                  <c:v>1.1944999999999999</c:v>
                </c:pt>
                <c:pt idx="7">
                  <c:v>1.2773000000000001</c:v>
                </c:pt>
                <c:pt idx="8">
                  <c:v>0.63880999999999999</c:v>
                </c:pt>
                <c:pt idx="9">
                  <c:v>0.83777000000000001</c:v>
                </c:pt>
                <c:pt idx="10">
                  <c:v>0.46037</c:v>
                </c:pt>
                <c:pt idx="11">
                  <c:v>0.78657999999999995</c:v>
                </c:pt>
                <c:pt idx="12">
                  <c:v>0.48674000000000001</c:v>
                </c:pt>
                <c:pt idx="13">
                  <c:v>0.64681999999999995</c:v>
                </c:pt>
                <c:pt idx="14">
                  <c:v>0.23526</c:v>
                </c:pt>
                <c:pt idx="15">
                  <c:v>0.53580000000000005</c:v>
                </c:pt>
                <c:pt idx="16">
                  <c:v>0.17480000000000001</c:v>
                </c:pt>
                <c:pt idx="17">
                  <c:v>0.24734</c:v>
                </c:pt>
                <c:pt idx="18">
                  <c:v>0.82931999999999995</c:v>
                </c:pt>
                <c:pt idx="19">
                  <c:v>0.36886999999999998</c:v>
                </c:pt>
                <c:pt idx="20">
                  <c:v>8.6861999999999995E-2</c:v>
                </c:pt>
                <c:pt idx="21">
                  <c:v>0.31648999999999999</c:v>
                </c:pt>
                <c:pt idx="22">
                  <c:v>0.41217999999999999</c:v>
                </c:pt>
                <c:pt idx="23">
                  <c:v>0.64207999999999998</c:v>
                </c:pt>
                <c:pt idx="24">
                  <c:v>0.91929000000000005</c:v>
                </c:pt>
                <c:pt idx="25">
                  <c:v>0.56093999999999999</c:v>
                </c:pt>
                <c:pt idx="26">
                  <c:v>0.54969999999999997</c:v>
                </c:pt>
                <c:pt idx="27">
                  <c:v>0.39338000000000001</c:v>
                </c:pt>
                <c:pt idx="28">
                  <c:v>0.49068000000000001</c:v>
                </c:pt>
                <c:pt idx="29">
                  <c:v>0.54290000000000005</c:v>
                </c:pt>
                <c:pt idx="30">
                  <c:v>0.54900000000000004</c:v>
                </c:pt>
                <c:pt idx="31">
                  <c:v>0.79608999999999996</c:v>
                </c:pt>
                <c:pt idx="32">
                  <c:v>0.49709999999999999</c:v>
                </c:pt>
                <c:pt idx="33">
                  <c:v>0.94177999999999995</c:v>
                </c:pt>
                <c:pt idx="34">
                  <c:v>-8.5848999999999995E-4</c:v>
                </c:pt>
                <c:pt idx="35">
                  <c:v>1.3070999999999999</c:v>
                </c:pt>
                <c:pt idx="36">
                  <c:v>0.45088</c:v>
                </c:pt>
                <c:pt idx="37">
                  <c:v>0.86031999999999997</c:v>
                </c:pt>
                <c:pt idx="38">
                  <c:v>1.7551000000000001</c:v>
                </c:pt>
                <c:pt idx="39">
                  <c:v>1.0648</c:v>
                </c:pt>
                <c:pt idx="40">
                  <c:v>0.63751000000000002</c:v>
                </c:pt>
                <c:pt idx="41">
                  <c:v>1.0124</c:v>
                </c:pt>
                <c:pt idx="42">
                  <c:v>0.58965999999999996</c:v>
                </c:pt>
                <c:pt idx="43">
                  <c:v>0.24932000000000001</c:v>
                </c:pt>
                <c:pt idx="44">
                  <c:v>0.45981</c:v>
                </c:pt>
                <c:pt idx="45">
                  <c:v>-0.12912000000000001</c:v>
                </c:pt>
                <c:pt idx="46">
                  <c:v>0.77444000000000002</c:v>
                </c:pt>
                <c:pt idx="47">
                  <c:v>0.60211999999999999</c:v>
                </c:pt>
                <c:pt idx="48">
                  <c:v>0.14849999999999999</c:v>
                </c:pt>
              </c:numCache>
            </c:numRef>
          </c:xVal>
          <c:yVal>
            <c:numRef>
              <c:f>'Resolution and Accuracy'!$E$2:$E$50</c:f>
              <c:numCache>
                <c:formatCode>General</c:formatCode>
                <c:ptCount val="49"/>
                <c:pt idx="0">
                  <c:v>-5.3849</c:v>
                </c:pt>
                <c:pt idx="1">
                  <c:v>-0.69084000000000001</c:v>
                </c:pt>
                <c:pt idx="2">
                  <c:v>0.62327999999999995</c:v>
                </c:pt>
                <c:pt idx="3">
                  <c:v>2.6333000000000002</c:v>
                </c:pt>
                <c:pt idx="4">
                  <c:v>1.3597999999999999</c:v>
                </c:pt>
                <c:pt idx="5">
                  <c:v>25.557200000000002</c:v>
                </c:pt>
                <c:pt idx="6">
                  <c:v>0.55930000000000002</c:v>
                </c:pt>
                <c:pt idx="7">
                  <c:v>-4.1550000000000002</c:v>
                </c:pt>
                <c:pt idx="8">
                  <c:v>-1.4052</c:v>
                </c:pt>
                <c:pt idx="9">
                  <c:v>1.0642</c:v>
                </c:pt>
                <c:pt idx="10">
                  <c:v>5.6820000000000004</c:v>
                </c:pt>
                <c:pt idx="11">
                  <c:v>7.6689999999999996</c:v>
                </c:pt>
                <c:pt idx="12">
                  <c:v>2.6781000000000001</c:v>
                </c:pt>
                <c:pt idx="13">
                  <c:v>-2.1861000000000002</c:v>
                </c:pt>
                <c:pt idx="14">
                  <c:v>-14.8698</c:v>
                </c:pt>
                <c:pt idx="15">
                  <c:v>0.86012</c:v>
                </c:pt>
                <c:pt idx="16">
                  <c:v>-5.9659000000000004</c:v>
                </c:pt>
                <c:pt idx="17">
                  <c:v>0.72092000000000001</c:v>
                </c:pt>
                <c:pt idx="18">
                  <c:v>-4.8167</c:v>
                </c:pt>
                <c:pt idx="19">
                  <c:v>-7.1967999999999996</c:v>
                </c:pt>
                <c:pt idx="20">
                  <c:v>-2.0916999999999999</c:v>
                </c:pt>
                <c:pt idx="21">
                  <c:v>1.7051000000000001</c:v>
                </c:pt>
                <c:pt idx="22">
                  <c:v>1.5485</c:v>
                </c:pt>
                <c:pt idx="23">
                  <c:v>2.1743000000000001</c:v>
                </c:pt>
                <c:pt idx="24">
                  <c:v>16.532399999999999</c:v>
                </c:pt>
                <c:pt idx="25">
                  <c:v>0.98060999999999998</c:v>
                </c:pt>
                <c:pt idx="26">
                  <c:v>26.8491</c:v>
                </c:pt>
                <c:pt idx="27">
                  <c:v>2.2233000000000001</c:v>
                </c:pt>
                <c:pt idx="28">
                  <c:v>0.21279999999999999</c:v>
                </c:pt>
                <c:pt idx="29">
                  <c:v>6.4124999999999996</c:v>
                </c:pt>
                <c:pt idx="30">
                  <c:v>1.7952999999999999</c:v>
                </c:pt>
                <c:pt idx="31">
                  <c:v>-6.8884999999999996</c:v>
                </c:pt>
                <c:pt idx="32">
                  <c:v>6.7759999999999998</c:v>
                </c:pt>
                <c:pt idx="33">
                  <c:v>5.0010000000000003</c:v>
                </c:pt>
                <c:pt idx="34">
                  <c:v>2.9971000000000001</c:v>
                </c:pt>
                <c:pt idx="35">
                  <c:v>2.0249999999999999</c:v>
                </c:pt>
                <c:pt idx="36">
                  <c:v>6.6830999999999996</c:v>
                </c:pt>
                <c:pt idx="37">
                  <c:v>-10.198700000000001</c:v>
                </c:pt>
                <c:pt idx="38">
                  <c:v>3.6652</c:v>
                </c:pt>
                <c:pt idx="39">
                  <c:v>-1.0408999999999999</c:v>
                </c:pt>
                <c:pt idx="40">
                  <c:v>7.0191000000000003E-2</c:v>
                </c:pt>
                <c:pt idx="41">
                  <c:v>0.27359</c:v>
                </c:pt>
                <c:pt idx="42">
                  <c:v>-1.6629</c:v>
                </c:pt>
                <c:pt idx="43">
                  <c:v>-4.8139000000000003</c:v>
                </c:pt>
                <c:pt idx="44">
                  <c:v>-11.095000000000001</c:v>
                </c:pt>
                <c:pt idx="45">
                  <c:v>-3.2856999999999998</c:v>
                </c:pt>
                <c:pt idx="46">
                  <c:v>-1.2224999999999999</c:v>
                </c:pt>
                <c:pt idx="47">
                  <c:v>-3.1755</c:v>
                </c:pt>
                <c:pt idx="48">
                  <c:v>-3.5653999999999999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7-FF4A-BF88-84F0C8D7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44831"/>
        <c:axId val="1607659647"/>
      </c:scatterChart>
      <c:valAx>
        <c:axId val="17056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59647"/>
        <c:crosses val="autoZero"/>
        <c:crossBetween val="midCat"/>
      </c:valAx>
      <c:valAx>
        <c:axId val="16076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4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'cj1 staircasing'!$J$12</c:f>
              <c:strCache>
                <c:ptCount val="1"/>
                <c:pt idx="0">
                  <c:v>Mean 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'cj1 staircasing'!$K$14:$L$14</c:f>
                <c:numCache>
                  <c:formatCode>General</c:formatCode>
                  <c:ptCount val="2"/>
                  <c:pt idx="0">
                    <c:v>0.49432653084514422</c:v>
                  </c:pt>
                  <c:pt idx="1">
                    <c:v>0.44874762096522475</c:v>
                  </c:pt>
                </c:numCache>
              </c:numRef>
            </c:plus>
            <c:minus>
              <c:numRef>
                <c:f>'cj1 staircasing'!$K$14:$L$14</c:f>
                <c:numCache>
                  <c:formatCode>General</c:formatCode>
                  <c:ptCount val="2"/>
                  <c:pt idx="0">
                    <c:v>0.49432653084514422</c:v>
                  </c:pt>
                  <c:pt idx="1">
                    <c:v>0.44874762096522475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'cj1 staircasing'!$K$11:$L$11</c:f>
              <c:strCache>
                <c:ptCount val="2"/>
                <c:pt idx="0">
                  <c:v>1b</c:v>
                </c:pt>
                <c:pt idx="1">
                  <c:v>1a Rep</c:v>
                </c:pt>
              </c:strCache>
            </c:strRef>
          </c:cat>
          <c:val>
            <c:numRef>
              <c:f>'cj1 staircasing'!$K$12:$L$12</c:f>
              <c:numCache>
                <c:formatCode>General</c:formatCode>
                <c:ptCount val="2"/>
                <c:pt idx="0">
                  <c:v>9.9285714285714288</c:v>
                </c:pt>
                <c:pt idx="1">
                  <c:v>11.612244897959183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4-184B-8EBC-11134685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891087"/>
        <c:axId val="1688142351"/>
      </c:barChart>
      <c:catAx>
        <c:axId val="16878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2351"/>
        <c:crosses val="autoZero"/>
        <c:auto val="1"/>
        <c:lblAlgn val="ctr"/>
        <c:lblOffset val="100"/>
        <c:noMultiLvlLbl val="0"/>
      </c:catAx>
      <c:valAx>
        <c:axId val="16881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'cj1 and cj2 Accuracy'!$B$1</c:f>
              <c:strCache>
                <c:ptCount val="1"/>
                <c:pt idx="0">
                  <c:v>cj1Acc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'cj1 and cj2 Accuracy'!$A$2:$A$50</c:f>
              <c:numCache>
                <c:formatCode>General</c:formatCode>
                <c:ptCount val="49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9</c:v>
                </c:pt>
                <c:pt idx="16">
                  <c:v>15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7</c:v>
                </c:pt>
                <c:pt idx="27">
                  <c:v>14</c:v>
                </c:pt>
                <c:pt idx="28">
                  <c:v>10</c:v>
                </c:pt>
                <c:pt idx="29">
                  <c:v>11</c:v>
                </c:pt>
                <c:pt idx="30">
                  <c:v>4</c:v>
                </c:pt>
                <c:pt idx="31">
                  <c:v>13</c:v>
                </c:pt>
                <c:pt idx="32">
                  <c:v>14</c:v>
                </c:pt>
                <c:pt idx="33">
                  <c:v>12</c:v>
                </c:pt>
                <c:pt idx="34">
                  <c:v>9</c:v>
                </c:pt>
                <c:pt idx="35">
                  <c:v>14</c:v>
                </c:pt>
                <c:pt idx="36">
                  <c:v>9</c:v>
                </c:pt>
                <c:pt idx="37">
                  <c:v>10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8</c:v>
                </c:pt>
                <c:pt idx="42">
                  <c:v>7</c:v>
                </c:pt>
                <c:pt idx="43">
                  <c:v>15</c:v>
                </c:pt>
                <c:pt idx="44">
                  <c:v>13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</c:numCache>
            </c:numRef>
          </c:xVal>
          <c:yVal>
            <c:numRef>
              <c:f>'cj1 and cj2 Accuracy'!$B$2:$B$50</c:f>
              <c:numCache>
                <c:formatCode>General</c:formatCode>
                <c:ptCount val="49"/>
                <c:pt idx="0">
                  <c:v>0.7</c:v>
                </c:pt>
                <c:pt idx="1">
                  <c:v>0.76388999999999996</c:v>
                </c:pt>
                <c:pt idx="2">
                  <c:v>0.62222</c:v>
                </c:pt>
                <c:pt idx="3">
                  <c:v>0.72221999999999997</c:v>
                </c:pt>
                <c:pt idx="4">
                  <c:v>0.63056000000000001</c:v>
                </c:pt>
                <c:pt idx="5">
                  <c:v>0.45833000000000002</c:v>
                </c:pt>
                <c:pt idx="6">
                  <c:v>0.80832999999999999</c:v>
                </c:pt>
                <c:pt idx="7">
                  <c:v>0.75832999999999995</c:v>
                </c:pt>
                <c:pt idx="8">
                  <c:v>0.67500000000000004</c:v>
                </c:pt>
                <c:pt idx="9">
                  <c:v>0.74167000000000005</c:v>
                </c:pt>
                <c:pt idx="10">
                  <c:v>0.6</c:v>
                </c:pt>
                <c:pt idx="11">
                  <c:v>0.78332999999999997</c:v>
                </c:pt>
                <c:pt idx="12">
                  <c:v>0.66110999999999998</c:v>
                </c:pt>
                <c:pt idx="13">
                  <c:v>0.75</c:v>
                </c:pt>
                <c:pt idx="14">
                  <c:v>0.64166999999999996</c:v>
                </c:pt>
                <c:pt idx="15">
                  <c:v>0.65556000000000003</c:v>
                </c:pt>
                <c:pt idx="16">
                  <c:v>0.59721999999999997</c:v>
                </c:pt>
                <c:pt idx="17">
                  <c:v>0.66388999999999998</c:v>
                </c:pt>
                <c:pt idx="18">
                  <c:v>0.73611000000000004</c:v>
                </c:pt>
                <c:pt idx="19">
                  <c:v>0.63610999999999995</c:v>
                </c:pt>
                <c:pt idx="20">
                  <c:v>0.81389</c:v>
                </c:pt>
                <c:pt idx="21">
                  <c:v>0.60555999999999999</c:v>
                </c:pt>
                <c:pt idx="22">
                  <c:v>0.66944000000000004</c:v>
                </c:pt>
                <c:pt idx="23">
                  <c:v>0.69443999999999995</c:v>
                </c:pt>
                <c:pt idx="24">
                  <c:v>0.68332999999999999</c:v>
                </c:pt>
                <c:pt idx="25">
                  <c:v>0.65</c:v>
                </c:pt>
                <c:pt idx="26">
                  <c:v>0.66110999999999998</c:v>
                </c:pt>
                <c:pt idx="27">
                  <c:v>0.80278000000000005</c:v>
                </c:pt>
                <c:pt idx="28">
                  <c:v>0.71111000000000002</c:v>
                </c:pt>
                <c:pt idx="29">
                  <c:v>0.74722</c:v>
                </c:pt>
                <c:pt idx="30">
                  <c:v>0.60555999999999999</c:v>
                </c:pt>
                <c:pt idx="31">
                  <c:v>0.82777999999999996</c:v>
                </c:pt>
                <c:pt idx="32">
                  <c:v>0.78610999999999998</c:v>
                </c:pt>
                <c:pt idx="33">
                  <c:v>0.76666999999999996</c:v>
                </c:pt>
                <c:pt idx="34">
                  <c:v>0.60833000000000004</c:v>
                </c:pt>
                <c:pt idx="35">
                  <c:v>0.83889000000000002</c:v>
                </c:pt>
                <c:pt idx="36">
                  <c:v>0.73055999999999999</c:v>
                </c:pt>
                <c:pt idx="37">
                  <c:v>0.7</c:v>
                </c:pt>
                <c:pt idx="38">
                  <c:v>0.78610999999999998</c:v>
                </c:pt>
                <c:pt idx="39">
                  <c:v>0.71111000000000002</c:v>
                </c:pt>
                <c:pt idx="40">
                  <c:v>0.63332999999999995</c:v>
                </c:pt>
                <c:pt idx="41">
                  <c:v>0.76110999999999995</c:v>
                </c:pt>
                <c:pt idx="42">
                  <c:v>0.67222000000000004</c:v>
                </c:pt>
                <c:pt idx="43">
                  <c:v>0.64722000000000002</c:v>
                </c:pt>
                <c:pt idx="44">
                  <c:v>0.63056000000000001</c:v>
                </c:pt>
                <c:pt idx="45">
                  <c:v>0.68889</c:v>
                </c:pt>
                <c:pt idx="46">
                  <c:v>0.8</c:v>
                </c:pt>
                <c:pt idx="47">
                  <c:v>0.72777999999999998</c:v>
                </c:pt>
                <c:pt idx="48">
                  <c:v>0.59443999999999997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F-0243-AD35-3940A78868F1}"/>
            </c:ext>
          </c:extLst>
        </c:ser>
        <c:ser>
          <c:idx val="1"/>
          <c:order val="1"/>
          <c:tx>
            <c:strRef>
              <c:f>'cj1 and cj2 Accuracy'!$C$1</c:f>
              <c:strCache>
                <c:ptCount val="1"/>
                <c:pt idx="0">
                  <c:v>cj2Acc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'cj1 and cj2 Accuracy'!$A$2:$A$50</c:f>
              <c:numCache>
                <c:formatCode>General</c:formatCode>
                <c:ptCount val="49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9</c:v>
                </c:pt>
                <c:pt idx="16">
                  <c:v>15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7</c:v>
                </c:pt>
                <c:pt idx="27">
                  <c:v>14</c:v>
                </c:pt>
                <c:pt idx="28">
                  <c:v>10</c:v>
                </c:pt>
                <c:pt idx="29">
                  <c:v>11</c:v>
                </c:pt>
                <c:pt idx="30">
                  <c:v>4</c:v>
                </c:pt>
                <c:pt idx="31">
                  <c:v>13</c:v>
                </c:pt>
                <c:pt idx="32">
                  <c:v>14</c:v>
                </c:pt>
                <c:pt idx="33">
                  <c:v>12</c:v>
                </c:pt>
                <c:pt idx="34">
                  <c:v>9</c:v>
                </c:pt>
                <c:pt idx="35">
                  <c:v>14</c:v>
                </c:pt>
                <c:pt idx="36">
                  <c:v>9</c:v>
                </c:pt>
                <c:pt idx="37">
                  <c:v>10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8</c:v>
                </c:pt>
                <c:pt idx="42">
                  <c:v>7</c:v>
                </c:pt>
                <c:pt idx="43">
                  <c:v>15</c:v>
                </c:pt>
                <c:pt idx="44">
                  <c:v>13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</c:numCache>
            </c:numRef>
          </c:xVal>
          <c:yVal>
            <c:numRef>
              <c:f>'cj1 and cj2 Accuracy'!$C$2:$C$50</c:f>
              <c:numCache>
                <c:formatCode>General</c:formatCode>
                <c:ptCount val="49"/>
                <c:pt idx="0">
                  <c:v>0.73333333333333295</c:v>
                </c:pt>
                <c:pt idx="1">
                  <c:v>0.78611111111111098</c:v>
                </c:pt>
                <c:pt idx="2">
                  <c:v>0.68888888888888899</c:v>
                </c:pt>
                <c:pt idx="3">
                  <c:v>0.74722222222222201</c:v>
                </c:pt>
                <c:pt idx="4">
                  <c:v>0.75</c:v>
                </c:pt>
                <c:pt idx="5">
                  <c:v>0.65</c:v>
                </c:pt>
                <c:pt idx="6">
                  <c:v>0.82499999999999996</c:v>
                </c:pt>
                <c:pt idx="7">
                  <c:v>0.75277777777777799</c:v>
                </c:pt>
                <c:pt idx="8">
                  <c:v>0.69444444444444398</c:v>
                </c:pt>
                <c:pt idx="9">
                  <c:v>0.75277777777777799</c:v>
                </c:pt>
                <c:pt idx="10">
                  <c:v>0.69722222222222197</c:v>
                </c:pt>
                <c:pt idx="11">
                  <c:v>0.69444444444444398</c:v>
                </c:pt>
                <c:pt idx="12">
                  <c:v>0.68888888888888899</c:v>
                </c:pt>
                <c:pt idx="13">
                  <c:v>0.74722222222222201</c:v>
                </c:pt>
                <c:pt idx="14">
                  <c:v>0.68055555555555602</c:v>
                </c:pt>
                <c:pt idx="15">
                  <c:v>0.7</c:v>
                </c:pt>
                <c:pt idx="16">
                  <c:v>0.66666666666666696</c:v>
                </c:pt>
                <c:pt idx="17">
                  <c:v>0.65277777777777801</c:v>
                </c:pt>
                <c:pt idx="18">
                  <c:v>0.73333333333333295</c:v>
                </c:pt>
                <c:pt idx="19">
                  <c:v>0.68055555555555602</c:v>
                </c:pt>
                <c:pt idx="20">
                  <c:v>0.78611111111111098</c:v>
                </c:pt>
                <c:pt idx="21">
                  <c:v>0.62222222222222201</c:v>
                </c:pt>
                <c:pt idx="22">
                  <c:v>0.69166666666666698</c:v>
                </c:pt>
                <c:pt idx="23">
                  <c:v>0.74444444444444502</c:v>
                </c:pt>
                <c:pt idx="24">
                  <c:v>0.70277777777777795</c:v>
                </c:pt>
                <c:pt idx="25">
                  <c:v>0.66388888888888897</c:v>
                </c:pt>
                <c:pt idx="26">
                  <c:v>0.69444444444444398</c:v>
                </c:pt>
                <c:pt idx="27">
                  <c:v>0.80555555555555602</c:v>
                </c:pt>
                <c:pt idx="28">
                  <c:v>0.70555555555555605</c:v>
                </c:pt>
                <c:pt idx="29">
                  <c:v>0.75555555555555598</c:v>
                </c:pt>
                <c:pt idx="30">
                  <c:v>0.60555555555555596</c:v>
                </c:pt>
                <c:pt idx="31">
                  <c:v>0.83055555555555605</c:v>
                </c:pt>
                <c:pt idx="32">
                  <c:v>0.78333333333333299</c:v>
                </c:pt>
                <c:pt idx="33">
                  <c:v>0.80833333333333302</c:v>
                </c:pt>
                <c:pt idx="34">
                  <c:v>0.65833333333333299</c:v>
                </c:pt>
                <c:pt idx="35">
                  <c:v>0.83888888888888902</c:v>
                </c:pt>
                <c:pt idx="36">
                  <c:v>0.71666666666666701</c:v>
                </c:pt>
                <c:pt idx="37">
                  <c:v>0.71388888888888902</c:v>
                </c:pt>
                <c:pt idx="38">
                  <c:v>0.82777777777777795</c:v>
                </c:pt>
                <c:pt idx="39">
                  <c:v>0.73333333333333295</c:v>
                </c:pt>
                <c:pt idx="40">
                  <c:v>0.68333333333333302</c:v>
                </c:pt>
                <c:pt idx="41">
                  <c:v>0.76666666666666705</c:v>
                </c:pt>
                <c:pt idx="42">
                  <c:v>0.69722222222222197</c:v>
                </c:pt>
                <c:pt idx="43">
                  <c:v>0.69166666666666698</c:v>
                </c:pt>
                <c:pt idx="44">
                  <c:v>0.66944444444444395</c:v>
                </c:pt>
                <c:pt idx="45">
                  <c:v>0.71388888888888902</c:v>
                </c:pt>
                <c:pt idx="46">
                  <c:v>0.780555555555556</c:v>
                </c:pt>
                <c:pt idx="47">
                  <c:v>0.70555555555555605</c:v>
                </c:pt>
                <c:pt idx="48">
                  <c:v>0.70555555555555605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F-0243-AD35-3940A7886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616335"/>
        <c:axId val="1690971871"/>
      </c:scatterChart>
      <c:valAx>
        <c:axId val="16906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71871"/>
        <c:crosses val="autoZero"/>
        <c:crossBetween val="midCat"/>
      </c:valAx>
      <c:valAx>
        <c:axId val="16909718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Score'!$D$1</c:f>
              <c:strCache>
                <c:ptCount val="1"/>
                <c:pt idx="0">
                  <c:v>abilityDiff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Score'!$A$2:$A$50</c:f>
              <c:numCache>
                <c:formatCode>General</c:formatCode>
                <c:ptCount val="49"/>
                <c:pt idx="0">
                  <c:v>0.67916666666666703</c:v>
                </c:pt>
                <c:pt idx="1">
                  <c:v>0.99583333333333302</c:v>
                </c:pt>
                <c:pt idx="2">
                  <c:v>0.329166666666667</c:v>
                </c:pt>
                <c:pt idx="3">
                  <c:v>0.68333333333333302</c:v>
                </c:pt>
                <c:pt idx="4">
                  <c:v>0.62916666666666698</c:v>
                </c:pt>
                <c:pt idx="5">
                  <c:v>0.41666666666666702</c:v>
                </c:pt>
                <c:pt idx="6">
                  <c:v>0.47083333333333299</c:v>
                </c:pt>
                <c:pt idx="7">
                  <c:v>0.31666666666666698</c:v>
                </c:pt>
                <c:pt idx="8">
                  <c:v>0.38333333333333303</c:v>
                </c:pt>
                <c:pt idx="9">
                  <c:v>0.90833333333333299</c:v>
                </c:pt>
                <c:pt idx="10">
                  <c:v>0.70416666666666705</c:v>
                </c:pt>
                <c:pt idx="11">
                  <c:v>0.51249999999999996</c:v>
                </c:pt>
                <c:pt idx="12">
                  <c:v>0.170833333333333</c:v>
                </c:pt>
                <c:pt idx="13">
                  <c:v>9.5833333333333298E-2</c:v>
                </c:pt>
                <c:pt idx="14">
                  <c:v>0.48749999999999999</c:v>
                </c:pt>
                <c:pt idx="15">
                  <c:v>0.15833333333333299</c:v>
                </c:pt>
                <c:pt idx="16">
                  <c:v>0.60416666666666696</c:v>
                </c:pt>
                <c:pt idx="17">
                  <c:v>0.49583333333333302</c:v>
                </c:pt>
                <c:pt idx="18">
                  <c:v>0.45833333333333298</c:v>
                </c:pt>
                <c:pt idx="19">
                  <c:v>7.9166666666666705E-2</c:v>
                </c:pt>
                <c:pt idx="20">
                  <c:v>0.16250000000000001</c:v>
                </c:pt>
                <c:pt idx="21">
                  <c:v>0.53749999999999998</c:v>
                </c:pt>
                <c:pt idx="22">
                  <c:v>0.58333333333333304</c:v>
                </c:pt>
                <c:pt idx="23">
                  <c:v>0.41249999999999998</c:v>
                </c:pt>
                <c:pt idx="24">
                  <c:v>0.1</c:v>
                </c:pt>
                <c:pt idx="25">
                  <c:v>0.78749999999999998</c:v>
                </c:pt>
                <c:pt idx="26">
                  <c:v>0.391666666666667</c:v>
                </c:pt>
                <c:pt idx="27">
                  <c:v>0.5</c:v>
                </c:pt>
                <c:pt idx="28">
                  <c:v>0.4375</c:v>
                </c:pt>
                <c:pt idx="29">
                  <c:v>0.5</c:v>
                </c:pt>
                <c:pt idx="30">
                  <c:v>0.25416666666666698</c:v>
                </c:pt>
                <c:pt idx="31">
                  <c:v>0.84166666666666701</c:v>
                </c:pt>
                <c:pt idx="32">
                  <c:v>0.47083333333333299</c:v>
                </c:pt>
                <c:pt idx="33">
                  <c:v>0.52916666666666701</c:v>
                </c:pt>
                <c:pt idx="34">
                  <c:v>0.56666666666666698</c:v>
                </c:pt>
                <c:pt idx="35">
                  <c:v>0.47083333333333299</c:v>
                </c:pt>
                <c:pt idx="36">
                  <c:v>8.3333333333333301E-2</c:v>
                </c:pt>
                <c:pt idx="37">
                  <c:v>0.49583333333333302</c:v>
                </c:pt>
                <c:pt idx="38">
                  <c:v>0.36666666666666697</c:v>
                </c:pt>
                <c:pt idx="39">
                  <c:v>0.46666666666666701</c:v>
                </c:pt>
                <c:pt idx="40">
                  <c:v>0.60833333333333295</c:v>
                </c:pt>
                <c:pt idx="41">
                  <c:v>0.59583333333333299</c:v>
                </c:pt>
                <c:pt idx="42">
                  <c:v>0.94583333333333297</c:v>
                </c:pt>
                <c:pt idx="43">
                  <c:v>0.241666666666667</c:v>
                </c:pt>
                <c:pt idx="44">
                  <c:v>0.295833333333333</c:v>
                </c:pt>
                <c:pt idx="45">
                  <c:v>0.89166666666666705</c:v>
                </c:pt>
                <c:pt idx="46">
                  <c:v>0.55000000000000004</c:v>
                </c:pt>
                <c:pt idx="47">
                  <c:v>0.2</c:v>
                </c:pt>
                <c:pt idx="48">
                  <c:v>0.46250000000000002</c:v>
                </c:pt>
              </c:numCache>
            </c:numRef>
          </c:xVal>
          <c:yVal>
            <c:numRef>
              <c:f>'Survey Score'!$D$2:$D$50</c:f>
              <c:numCache>
                <c:formatCode>General</c:formatCode>
                <c:ptCount val="49"/>
                <c:pt idx="0">
                  <c:v>11</c:v>
                </c:pt>
                <c:pt idx="1">
                  <c:v>-6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-1</c:v>
                </c:pt>
                <c:pt idx="13">
                  <c:v>3</c:v>
                </c:pt>
                <c:pt idx="14">
                  <c:v>4</c:v>
                </c:pt>
                <c:pt idx="15">
                  <c:v>-10</c:v>
                </c:pt>
                <c:pt idx="16">
                  <c:v>6</c:v>
                </c:pt>
                <c:pt idx="17">
                  <c:v>4</c:v>
                </c:pt>
                <c:pt idx="18">
                  <c:v>-2</c:v>
                </c:pt>
                <c:pt idx="19">
                  <c:v>-5</c:v>
                </c:pt>
                <c:pt idx="20">
                  <c:v>5</c:v>
                </c:pt>
                <c:pt idx="21">
                  <c:v>-2</c:v>
                </c:pt>
                <c:pt idx="22">
                  <c:v>11</c:v>
                </c:pt>
                <c:pt idx="23">
                  <c:v>5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-10</c:v>
                </c:pt>
                <c:pt idx="31">
                  <c:v>-6</c:v>
                </c:pt>
                <c:pt idx="32">
                  <c:v>-5</c:v>
                </c:pt>
                <c:pt idx="33">
                  <c:v>-3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-6</c:v>
                </c:pt>
                <c:pt idx="38">
                  <c:v>9</c:v>
                </c:pt>
                <c:pt idx="39">
                  <c:v>-2</c:v>
                </c:pt>
                <c:pt idx="40">
                  <c:v>6</c:v>
                </c:pt>
                <c:pt idx="41">
                  <c:v>-3</c:v>
                </c:pt>
                <c:pt idx="42">
                  <c:v>0</c:v>
                </c:pt>
                <c:pt idx="43">
                  <c:v>-2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B-8F4D-987F-6CD7FD30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18783"/>
        <c:axId val="1687467823"/>
      </c:scatterChart>
      <c:valAx>
        <c:axId val="16873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67823"/>
        <c:crosses val="autoZero"/>
        <c:crossBetween val="midCat"/>
      </c:valAx>
      <c:valAx>
        <c:axId val="1687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1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Score'!$E$1</c:f>
              <c:strCache>
                <c:ptCount val="1"/>
                <c:pt idx="0">
                  <c:v>integrityDiff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Score'!$A$2:$A$50</c:f>
              <c:numCache>
                <c:formatCode>General</c:formatCode>
                <c:ptCount val="49"/>
                <c:pt idx="0">
                  <c:v>0.67916666666666703</c:v>
                </c:pt>
                <c:pt idx="1">
                  <c:v>0.99583333333333302</c:v>
                </c:pt>
                <c:pt idx="2">
                  <c:v>0.329166666666667</c:v>
                </c:pt>
                <c:pt idx="3">
                  <c:v>0.68333333333333302</c:v>
                </c:pt>
                <c:pt idx="4">
                  <c:v>0.62916666666666698</c:v>
                </c:pt>
                <c:pt idx="5">
                  <c:v>0.41666666666666702</c:v>
                </c:pt>
                <c:pt idx="6">
                  <c:v>0.47083333333333299</c:v>
                </c:pt>
                <c:pt idx="7">
                  <c:v>0.31666666666666698</c:v>
                </c:pt>
                <c:pt idx="8">
                  <c:v>0.38333333333333303</c:v>
                </c:pt>
                <c:pt idx="9">
                  <c:v>0.90833333333333299</c:v>
                </c:pt>
                <c:pt idx="10">
                  <c:v>0.70416666666666705</c:v>
                </c:pt>
                <c:pt idx="11">
                  <c:v>0.51249999999999996</c:v>
                </c:pt>
                <c:pt idx="12">
                  <c:v>0.170833333333333</c:v>
                </c:pt>
                <c:pt idx="13">
                  <c:v>9.5833333333333298E-2</c:v>
                </c:pt>
                <c:pt idx="14">
                  <c:v>0.48749999999999999</c:v>
                </c:pt>
                <c:pt idx="15">
                  <c:v>0.15833333333333299</c:v>
                </c:pt>
                <c:pt idx="16">
                  <c:v>0.60416666666666696</c:v>
                </c:pt>
                <c:pt idx="17">
                  <c:v>0.49583333333333302</c:v>
                </c:pt>
                <c:pt idx="18">
                  <c:v>0.45833333333333298</c:v>
                </c:pt>
                <c:pt idx="19">
                  <c:v>7.9166666666666705E-2</c:v>
                </c:pt>
                <c:pt idx="20">
                  <c:v>0.16250000000000001</c:v>
                </c:pt>
                <c:pt idx="21">
                  <c:v>0.53749999999999998</c:v>
                </c:pt>
                <c:pt idx="22">
                  <c:v>0.58333333333333304</c:v>
                </c:pt>
                <c:pt idx="23">
                  <c:v>0.41249999999999998</c:v>
                </c:pt>
                <c:pt idx="24">
                  <c:v>0.1</c:v>
                </c:pt>
                <c:pt idx="25">
                  <c:v>0.78749999999999998</c:v>
                </c:pt>
                <c:pt idx="26">
                  <c:v>0.391666666666667</c:v>
                </c:pt>
                <c:pt idx="27">
                  <c:v>0.5</c:v>
                </c:pt>
                <c:pt idx="28">
                  <c:v>0.4375</c:v>
                </c:pt>
                <c:pt idx="29">
                  <c:v>0.5</c:v>
                </c:pt>
                <c:pt idx="30">
                  <c:v>0.25416666666666698</c:v>
                </c:pt>
                <c:pt idx="31">
                  <c:v>0.84166666666666701</c:v>
                </c:pt>
                <c:pt idx="32">
                  <c:v>0.47083333333333299</c:v>
                </c:pt>
                <c:pt idx="33">
                  <c:v>0.52916666666666701</c:v>
                </c:pt>
                <c:pt idx="34">
                  <c:v>0.56666666666666698</c:v>
                </c:pt>
                <c:pt idx="35">
                  <c:v>0.47083333333333299</c:v>
                </c:pt>
                <c:pt idx="36">
                  <c:v>8.3333333333333301E-2</c:v>
                </c:pt>
                <c:pt idx="37">
                  <c:v>0.49583333333333302</c:v>
                </c:pt>
                <c:pt idx="38">
                  <c:v>0.36666666666666697</c:v>
                </c:pt>
                <c:pt idx="39">
                  <c:v>0.46666666666666701</c:v>
                </c:pt>
                <c:pt idx="40">
                  <c:v>0.60833333333333295</c:v>
                </c:pt>
                <c:pt idx="41">
                  <c:v>0.59583333333333299</c:v>
                </c:pt>
                <c:pt idx="42">
                  <c:v>0.94583333333333297</c:v>
                </c:pt>
                <c:pt idx="43">
                  <c:v>0.241666666666667</c:v>
                </c:pt>
                <c:pt idx="44">
                  <c:v>0.295833333333333</c:v>
                </c:pt>
                <c:pt idx="45">
                  <c:v>0.89166666666666705</c:v>
                </c:pt>
                <c:pt idx="46">
                  <c:v>0.55000000000000004</c:v>
                </c:pt>
                <c:pt idx="47">
                  <c:v>0.2</c:v>
                </c:pt>
                <c:pt idx="48">
                  <c:v>0.46250000000000002</c:v>
                </c:pt>
              </c:numCache>
            </c:numRef>
          </c:xVal>
          <c:yVal>
            <c:numRef>
              <c:f>'Survey Score'!$E$2:$E$50</c:f>
              <c:numCache>
                <c:formatCode>General</c:formatCode>
                <c:ptCount val="49"/>
                <c:pt idx="0">
                  <c:v>-5</c:v>
                </c:pt>
                <c:pt idx="1">
                  <c:v>-12</c:v>
                </c:pt>
                <c:pt idx="2">
                  <c:v>-7</c:v>
                </c:pt>
                <c:pt idx="3">
                  <c:v>5</c:v>
                </c:pt>
                <c:pt idx="4">
                  <c:v>-7</c:v>
                </c:pt>
                <c:pt idx="5">
                  <c:v>-2</c:v>
                </c:pt>
                <c:pt idx="6">
                  <c:v>1</c:v>
                </c:pt>
                <c:pt idx="7">
                  <c:v>-5</c:v>
                </c:pt>
                <c:pt idx="8">
                  <c:v>0</c:v>
                </c:pt>
                <c:pt idx="9">
                  <c:v>4</c:v>
                </c:pt>
                <c:pt idx="10">
                  <c:v>-1</c:v>
                </c:pt>
                <c:pt idx="11">
                  <c:v>-3</c:v>
                </c:pt>
                <c:pt idx="12">
                  <c:v>1</c:v>
                </c:pt>
                <c:pt idx="13">
                  <c:v>-6</c:v>
                </c:pt>
                <c:pt idx="14">
                  <c:v>4</c:v>
                </c:pt>
                <c:pt idx="15">
                  <c:v>-2</c:v>
                </c:pt>
                <c:pt idx="16">
                  <c:v>-2</c:v>
                </c:pt>
                <c:pt idx="17">
                  <c:v>9</c:v>
                </c:pt>
                <c:pt idx="18">
                  <c:v>-7</c:v>
                </c:pt>
                <c:pt idx="19">
                  <c:v>-5</c:v>
                </c:pt>
                <c:pt idx="20">
                  <c:v>5</c:v>
                </c:pt>
                <c:pt idx="21">
                  <c:v>-5</c:v>
                </c:pt>
                <c:pt idx="22">
                  <c:v>-3</c:v>
                </c:pt>
                <c:pt idx="23">
                  <c:v>-8</c:v>
                </c:pt>
                <c:pt idx="24">
                  <c:v>0</c:v>
                </c:pt>
                <c:pt idx="25">
                  <c:v>-1</c:v>
                </c:pt>
                <c:pt idx="26">
                  <c:v>-6</c:v>
                </c:pt>
                <c:pt idx="27">
                  <c:v>1</c:v>
                </c:pt>
                <c:pt idx="28">
                  <c:v>-4</c:v>
                </c:pt>
                <c:pt idx="29">
                  <c:v>-11</c:v>
                </c:pt>
                <c:pt idx="30">
                  <c:v>-12</c:v>
                </c:pt>
                <c:pt idx="31">
                  <c:v>-11</c:v>
                </c:pt>
                <c:pt idx="32">
                  <c:v>-11</c:v>
                </c:pt>
                <c:pt idx="33">
                  <c:v>-7</c:v>
                </c:pt>
                <c:pt idx="34">
                  <c:v>-6</c:v>
                </c:pt>
                <c:pt idx="35">
                  <c:v>-9</c:v>
                </c:pt>
                <c:pt idx="36">
                  <c:v>4</c:v>
                </c:pt>
                <c:pt idx="37">
                  <c:v>-11</c:v>
                </c:pt>
                <c:pt idx="38">
                  <c:v>3</c:v>
                </c:pt>
                <c:pt idx="39">
                  <c:v>-6</c:v>
                </c:pt>
                <c:pt idx="40">
                  <c:v>-5</c:v>
                </c:pt>
                <c:pt idx="41">
                  <c:v>4</c:v>
                </c:pt>
                <c:pt idx="42">
                  <c:v>8</c:v>
                </c:pt>
                <c:pt idx="43">
                  <c:v>-10</c:v>
                </c:pt>
                <c:pt idx="44">
                  <c:v>7</c:v>
                </c:pt>
                <c:pt idx="45">
                  <c:v>-1</c:v>
                </c:pt>
                <c:pt idx="46">
                  <c:v>0</c:v>
                </c:pt>
                <c:pt idx="47">
                  <c:v>-7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B-7044-8F25-A5AD40F1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14527"/>
        <c:axId val="1667916159"/>
      </c:scatterChart>
      <c:valAx>
        <c:axId val="16679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16159"/>
        <c:crosses val="autoZero"/>
        <c:crossBetween val="midCat"/>
      </c:valAx>
      <c:valAx>
        <c:axId val="16679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1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against</a:t>
            </a:r>
            <a:r>
              <a:rPr lang="en-US" baseline="0"/>
              <a:t> Understanding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Score'!$F$1</c:f>
              <c:strCache>
                <c:ptCount val="1"/>
                <c:pt idx="0">
                  <c:v>understandingDiff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Score'!$A$2:$A$50</c:f>
              <c:numCache>
                <c:formatCode>General</c:formatCode>
                <c:ptCount val="49"/>
                <c:pt idx="0">
                  <c:v>0.67916666666666703</c:v>
                </c:pt>
                <c:pt idx="1">
                  <c:v>0.99583333333333302</c:v>
                </c:pt>
                <c:pt idx="2">
                  <c:v>0.329166666666667</c:v>
                </c:pt>
                <c:pt idx="3">
                  <c:v>0.68333333333333302</c:v>
                </c:pt>
                <c:pt idx="4">
                  <c:v>0.62916666666666698</c:v>
                </c:pt>
                <c:pt idx="5">
                  <c:v>0.41666666666666702</c:v>
                </c:pt>
                <c:pt idx="6">
                  <c:v>0.47083333333333299</c:v>
                </c:pt>
                <c:pt idx="7">
                  <c:v>0.31666666666666698</c:v>
                </c:pt>
                <c:pt idx="8">
                  <c:v>0.38333333333333303</c:v>
                </c:pt>
                <c:pt idx="9">
                  <c:v>0.90833333333333299</c:v>
                </c:pt>
                <c:pt idx="10">
                  <c:v>0.70416666666666705</c:v>
                </c:pt>
                <c:pt idx="11">
                  <c:v>0.51249999999999996</c:v>
                </c:pt>
                <c:pt idx="12">
                  <c:v>0.170833333333333</c:v>
                </c:pt>
                <c:pt idx="13">
                  <c:v>9.5833333333333298E-2</c:v>
                </c:pt>
                <c:pt idx="14">
                  <c:v>0.48749999999999999</c:v>
                </c:pt>
                <c:pt idx="15">
                  <c:v>0.15833333333333299</c:v>
                </c:pt>
                <c:pt idx="16">
                  <c:v>0.60416666666666696</c:v>
                </c:pt>
                <c:pt idx="17">
                  <c:v>0.49583333333333302</c:v>
                </c:pt>
                <c:pt idx="18">
                  <c:v>0.45833333333333298</c:v>
                </c:pt>
                <c:pt idx="19">
                  <c:v>7.9166666666666705E-2</c:v>
                </c:pt>
                <c:pt idx="20">
                  <c:v>0.16250000000000001</c:v>
                </c:pt>
                <c:pt idx="21">
                  <c:v>0.53749999999999998</c:v>
                </c:pt>
                <c:pt idx="22">
                  <c:v>0.58333333333333304</c:v>
                </c:pt>
                <c:pt idx="23">
                  <c:v>0.41249999999999998</c:v>
                </c:pt>
                <c:pt idx="24">
                  <c:v>0.1</c:v>
                </c:pt>
                <c:pt idx="25">
                  <c:v>0.78749999999999998</c:v>
                </c:pt>
                <c:pt idx="26">
                  <c:v>0.391666666666667</c:v>
                </c:pt>
                <c:pt idx="27">
                  <c:v>0.5</c:v>
                </c:pt>
                <c:pt idx="28">
                  <c:v>0.4375</c:v>
                </c:pt>
                <c:pt idx="29">
                  <c:v>0.5</c:v>
                </c:pt>
                <c:pt idx="30">
                  <c:v>0.25416666666666698</c:v>
                </c:pt>
                <c:pt idx="31">
                  <c:v>0.84166666666666701</c:v>
                </c:pt>
                <c:pt idx="32">
                  <c:v>0.47083333333333299</c:v>
                </c:pt>
                <c:pt idx="33">
                  <c:v>0.52916666666666701</c:v>
                </c:pt>
                <c:pt idx="34">
                  <c:v>0.56666666666666698</c:v>
                </c:pt>
                <c:pt idx="35">
                  <c:v>0.47083333333333299</c:v>
                </c:pt>
                <c:pt idx="36">
                  <c:v>8.3333333333333301E-2</c:v>
                </c:pt>
                <c:pt idx="37">
                  <c:v>0.49583333333333302</c:v>
                </c:pt>
                <c:pt idx="38">
                  <c:v>0.36666666666666697</c:v>
                </c:pt>
                <c:pt idx="39">
                  <c:v>0.46666666666666701</c:v>
                </c:pt>
                <c:pt idx="40">
                  <c:v>0.60833333333333295</c:v>
                </c:pt>
                <c:pt idx="41">
                  <c:v>0.59583333333333299</c:v>
                </c:pt>
                <c:pt idx="42">
                  <c:v>0.94583333333333297</c:v>
                </c:pt>
                <c:pt idx="43">
                  <c:v>0.241666666666667</c:v>
                </c:pt>
                <c:pt idx="44">
                  <c:v>0.295833333333333</c:v>
                </c:pt>
                <c:pt idx="45">
                  <c:v>0.89166666666666705</c:v>
                </c:pt>
                <c:pt idx="46">
                  <c:v>0.55000000000000004</c:v>
                </c:pt>
                <c:pt idx="47">
                  <c:v>0.2</c:v>
                </c:pt>
                <c:pt idx="48">
                  <c:v>0.46250000000000002</c:v>
                </c:pt>
              </c:numCache>
            </c:numRef>
          </c:xVal>
          <c:yVal>
            <c:numRef>
              <c:f>'Survey Score'!$F$2:$F$50</c:f>
              <c:numCache>
                <c:formatCode>General</c:formatCode>
                <c:ptCount val="49"/>
                <c:pt idx="0">
                  <c:v>10</c:v>
                </c:pt>
                <c:pt idx="1">
                  <c:v>-10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-5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12</c:v>
                </c:pt>
                <c:pt idx="18">
                  <c:v>1</c:v>
                </c:pt>
                <c:pt idx="19">
                  <c:v>7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-1</c:v>
                </c:pt>
                <c:pt idx="24">
                  <c:v>9</c:v>
                </c:pt>
                <c:pt idx="25">
                  <c:v>12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6</c:v>
                </c:pt>
                <c:pt idx="31">
                  <c:v>12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9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9</c:v>
                </c:pt>
                <c:pt idx="40">
                  <c:v>-2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11</c:v>
                </c:pt>
                <c:pt idx="45">
                  <c:v>4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A-B143-BF29-D1268E9C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75551"/>
        <c:axId val="1667932031"/>
      </c:scatterChart>
      <c:valAx>
        <c:axId val="16677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32031"/>
        <c:crosses val="autoZero"/>
        <c:crossBetween val="midCat"/>
      </c:valAx>
      <c:valAx>
        <c:axId val="16679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against 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24004297834869E-2"/>
          <c:y val="0.22128384324292916"/>
          <c:w val="0.90628730917118183"/>
          <c:h val="0.74101418722144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'Survey Score'!$D$1</c:f>
              <c:strCache>
                <c:ptCount val="1"/>
                <c:pt idx="0">
                  <c:v>abilityDiff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Score'!$B$2:$B$50</c:f>
              <c:numCache>
                <c:formatCode>General</c:formatCode>
                <c:ptCount val="49"/>
                <c:pt idx="0">
                  <c:v>3.9065485168426299</c:v>
                </c:pt>
                <c:pt idx="1">
                  <c:v>3.14652014652015</c:v>
                </c:pt>
                <c:pt idx="2">
                  <c:v>0.13371820876891899</c:v>
                </c:pt>
                <c:pt idx="3">
                  <c:v>2.2611111111111102</c:v>
                </c:pt>
                <c:pt idx="4">
                  <c:v>3.3267973856209201</c:v>
                </c:pt>
                <c:pt idx="5">
                  <c:v>-6.5771264367816098</c:v>
                </c:pt>
                <c:pt idx="6">
                  <c:v>-1.6241186993581</c:v>
                </c:pt>
                <c:pt idx="7">
                  <c:v>-1.3039553039553</c:v>
                </c:pt>
                <c:pt idx="8">
                  <c:v>-3.1169584890812501</c:v>
                </c:pt>
                <c:pt idx="9">
                  <c:v>1.17673299101412</c:v>
                </c:pt>
                <c:pt idx="10">
                  <c:v>0.67504629629630097</c:v>
                </c:pt>
                <c:pt idx="11">
                  <c:v>-0.36275610354559301</c:v>
                </c:pt>
                <c:pt idx="12">
                  <c:v>-1.6900183150183099</c:v>
                </c:pt>
                <c:pt idx="13">
                  <c:v>-2.9816003423192101</c:v>
                </c:pt>
                <c:pt idx="14">
                  <c:v>2.34465764429613</c:v>
                </c:pt>
                <c:pt idx="15">
                  <c:v>-1.01845238095238</c:v>
                </c:pt>
                <c:pt idx="16">
                  <c:v>-2.65524357404224</c:v>
                </c:pt>
                <c:pt idx="17">
                  <c:v>0.89670975323149205</c:v>
                </c:pt>
                <c:pt idx="18">
                  <c:v>8.6722222222222207</c:v>
                </c:pt>
                <c:pt idx="19">
                  <c:v>-11.0485762332258</c:v>
                </c:pt>
                <c:pt idx="20">
                  <c:v>-4.25277777777778</c:v>
                </c:pt>
                <c:pt idx="21">
                  <c:v>-2.8092397940224001</c:v>
                </c:pt>
                <c:pt idx="22">
                  <c:v>-2.24420168067227</c:v>
                </c:pt>
                <c:pt idx="23">
                  <c:v>-1.45428571428571</c:v>
                </c:pt>
                <c:pt idx="24">
                  <c:v>-28.8403858403858</c:v>
                </c:pt>
                <c:pt idx="25">
                  <c:v>6.2472807255416001</c:v>
                </c:pt>
                <c:pt idx="26">
                  <c:v>-2.4991173178673201</c:v>
                </c:pt>
                <c:pt idx="27">
                  <c:v>-4.6222720046249499</c:v>
                </c:pt>
                <c:pt idx="28">
                  <c:v>2.3459024635495198</c:v>
                </c:pt>
                <c:pt idx="29">
                  <c:v>1.29533630620588</c:v>
                </c:pt>
                <c:pt idx="30">
                  <c:v>-4.3329892090667999</c:v>
                </c:pt>
                <c:pt idx="31">
                  <c:v>-3.1771885521885501</c:v>
                </c:pt>
                <c:pt idx="32">
                  <c:v>0.80359535201640497</c:v>
                </c:pt>
                <c:pt idx="33">
                  <c:v>0.37952380952380899</c:v>
                </c:pt>
                <c:pt idx="34">
                  <c:v>-1.29500417598304</c:v>
                </c:pt>
                <c:pt idx="35">
                  <c:v>1.46031236628156</c:v>
                </c:pt>
                <c:pt idx="36">
                  <c:v>-0.643713278495881</c:v>
                </c:pt>
                <c:pt idx="37">
                  <c:v>2.6195286195286198</c:v>
                </c:pt>
                <c:pt idx="38">
                  <c:v>2.4207856165722101</c:v>
                </c:pt>
                <c:pt idx="39">
                  <c:v>-6.9643486654356197</c:v>
                </c:pt>
                <c:pt idx="40">
                  <c:v>-1.2009585242343901</c:v>
                </c:pt>
                <c:pt idx="41">
                  <c:v>3.3669255671823102</c:v>
                </c:pt>
                <c:pt idx="42">
                  <c:v>5.7428571428571402</c:v>
                </c:pt>
                <c:pt idx="43">
                  <c:v>-2.9951029748283702</c:v>
                </c:pt>
                <c:pt idx="44">
                  <c:v>-3.7327541827541899</c:v>
                </c:pt>
                <c:pt idx="45">
                  <c:v>3.2767798650151598</c:v>
                </c:pt>
                <c:pt idx="46">
                  <c:v>-7.4571128486404403E-2</c:v>
                </c:pt>
                <c:pt idx="47">
                  <c:v>-1.3388184364655</c:v>
                </c:pt>
                <c:pt idx="48">
                  <c:v>3.7623443223443198</c:v>
                </c:pt>
              </c:numCache>
            </c:numRef>
          </c:xVal>
          <c:yVal>
            <c:numRef>
              <c:f>'Survey Score'!$D$2:$D$50</c:f>
              <c:numCache>
                <c:formatCode>General</c:formatCode>
                <c:ptCount val="49"/>
                <c:pt idx="0">
                  <c:v>11</c:v>
                </c:pt>
                <c:pt idx="1">
                  <c:v>-6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-1</c:v>
                </c:pt>
                <c:pt idx="13">
                  <c:v>3</c:v>
                </c:pt>
                <c:pt idx="14">
                  <c:v>4</c:v>
                </c:pt>
                <c:pt idx="15">
                  <c:v>-10</c:v>
                </c:pt>
                <c:pt idx="16">
                  <c:v>6</c:v>
                </c:pt>
                <c:pt idx="17">
                  <c:v>4</c:v>
                </c:pt>
                <c:pt idx="18">
                  <c:v>-2</c:v>
                </c:pt>
                <c:pt idx="19">
                  <c:v>-5</c:v>
                </c:pt>
                <c:pt idx="20">
                  <c:v>5</c:v>
                </c:pt>
                <c:pt idx="21">
                  <c:v>-2</c:v>
                </c:pt>
                <c:pt idx="22">
                  <c:v>11</c:v>
                </c:pt>
                <c:pt idx="23">
                  <c:v>5</c:v>
                </c:pt>
                <c:pt idx="24">
                  <c:v>1</c:v>
                </c:pt>
                <c:pt idx="25">
                  <c:v>7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-10</c:v>
                </c:pt>
                <c:pt idx="31">
                  <c:v>-6</c:v>
                </c:pt>
                <c:pt idx="32">
                  <c:v>-5</c:v>
                </c:pt>
                <c:pt idx="33">
                  <c:v>-3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-6</c:v>
                </c:pt>
                <c:pt idx="38">
                  <c:v>9</c:v>
                </c:pt>
                <c:pt idx="39">
                  <c:v>-2</c:v>
                </c:pt>
                <c:pt idx="40">
                  <c:v>6</c:v>
                </c:pt>
                <c:pt idx="41">
                  <c:v>-3</c:v>
                </c:pt>
                <c:pt idx="42">
                  <c:v>0</c:v>
                </c:pt>
                <c:pt idx="43">
                  <c:v>-2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C-854D-8D48-5594BB5D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1983"/>
        <c:axId val="1633553615"/>
      </c:scatterChart>
      <c:valAx>
        <c:axId val="16335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3615"/>
        <c:crosses val="autoZero"/>
        <c:crossBetween val="midCat"/>
      </c:valAx>
      <c:valAx>
        <c:axId val="16335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Score'!$E$1</c:f>
              <c:strCache>
                <c:ptCount val="1"/>
                <c:pt idx="0">
                  <c:v>integrityDiff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Score'!$B$2:$B$50</c:f>
              <c:numCache>
                <c:formatCode>General</c:formatCode>
                <c:ptCount val="49"/>
                <c:pt idx="0">
                  <c:v>3.9065485168426299</c:v>
                </c:pt>
                <c:pt idx="1">
                  <c:v>3.14652014652015</c:v>
                </c:pt>
                <c:pt idx="2">
                  <c:v>0.13371820876891899</c:v>
                </c:pt>
                <c:pt idx="3">
                  <c:v>2.2611111111111102</c:v>
                </c:pt>
                <c:pt idx="4">
                  <c:v>3.3267973856209201</c:v>
                </c:pt>
                <c:pt idx="5">
                  <c:v>-6.5771264367816098</c:v>
                </c:pt>
                <c:pt idx="6">
                  <c:v>-1.6241186993581</c:v>
                </c:pt>
                <c:pt idx="7">
                  <c:v>-1.3039553039553</c:v>
                </c:pt>
                <c:pt idx="8">
                  <c:v>-3.1169584890812501</c:v>
                </c:pt>
                <c:pt idx="9">
                  <c:v>1.17673299101412</c:v>
                </c:pt>
                <c:pt idx="10">
                  <c:v>0.67504629629630097</c:v>
                </c:pt>
                <c:pt idx="11">
                  <c:v>-0.36275610354559301</c:v>
                </c:pt>
                <c:pt idx="12">
                  <c:v>-1.6900183150183099</c:v>
                </c:pt>
                <c:pt idx="13">
                  <c:v>-2.9816003423192101</c:v>
                </c:pt>
                <c:pt idx="14">
                  <c:v>2.34465764429613</c:v>
                </c:pt>
                <c:pt idx="15">
                  <c:v>-1.01845238095238</c:v>
                </c:pt>
                <c:pt idx="16">
                  <c:v>-2.65524357404224</c:v>
                </c:pt>
                <c:pt idx="17">
                  <c:v>0.89670975323149205</c:v>
                </c:pt>
                <c:pt idx="18">
                  <c:v>8.6722222222222207</c:v>
                </c:pt>
                <c:pt idx="19">
                  <c:v>-11.0485762332258</c:v>
                </c:pt>
                <c:pt idx="20">
                  <c:v>-4.25277777777778</c:v>
                </c:pt>
                <c:pt idx="21">
                  <c:v>-2.8092397940224001</c:v>
                </c:pt>
                <c:pt idx="22">
                  <c:v>-2.24420168067227</c:v>
                </c:pt>
                <c:pt idx="23">
                  <c:v>-1.45428571428571</c:v>
                </c:pt>
                <c:pt idx="24">
                  <c:v>-28.8403858403858</c:v>
                </c:pt>
                <c:pt idx="25">
                  <c:v>6.2472807255416001</c:v>
                </c:pt>
                <c:pt idx="26">
                  <c:v>-2.4991173178673201</c:v>
                </c:pt>
                <c:pt idx="27">
                  <c:v>-4.6222720046249499</c:v>
                </c:pt>
                <c:pt idx="28">
                  <c:v>2.3459024635495198</c:v>
                </c:pt>
                <c:pt idx="29">
                  <c:v>1.29533630620588</c:v>
                </c:pt>
                <c:pt idx="30">
                  <c:v>-4.3329892090667999</c:v>
                </c:pt>
                <c:pt idx="31">
                  <c:v>-3.1771885521885501</c:v>
                </c:pt>
                <c:pt idx="32">
                  <c:v>0.80359535201640497</c:v>
                </c:pt>
                <c:pt idx="33">
                  <c:v>0.37952380952380899</c:v>
                </c:pt>
                <c:pt idx="34">
                  <c:v>-1.29500417598304</c:v>
                </c:pt>
                <c:pt idx="35">
                  <c:v>1.46031236628156</c:v>
                </c:pt>
                <c:pt idx="36">
                  <c:v>-0.643713278495881</c:v>
                </c:pt>
                <c:pt idx="37">
                  <c:v>2.6195286195286198</c:v>
                </c:pt>
                <c:pt idx="38">
                  <c:v>2.4207856165722101</c:v>
                </c:pt>
                <c:pt idx="39">
                  <c:v>-6.9643486654356197</c:v>
                </c:pt>
                <c:pt idx="40">
                  <c:v>-1.2009585242343901</c:v>
                </c:pt>
                <c:pt idx="41">
                  <c:v>3.3669255671823102</c:v>
                </c:pt>
                <c:pt idx="42">
                  <c:v>5.7428571428571402</c:v>
                </c:pt>
                <c:pt idx="43">
                  <c:v>-2.9951029748283702</c:v>
                </c:pt>
                <c:pt idx="44">
                  <c:v>-3.7327541827541899</c:v>
                </c:pt>
                <c:pt idx="45">
                  <c:v>3.2767798650151598</c:v>
                </c:pt>
                <c:pt idx="46">
                  <c:v>-7.4571128486404403E-2</c:v>
                </c:pt>
                <c:pt idx="47">
                  <c:v>-1.3388184364655</c:v>
                </c:pt>
                <c:pt idx="48">
                  <c:v>3.7623443223443198</c:v>
                </c:pt>
              </c:numCache>
            </c:numRef>
          </c:xVal>
          <c:yVal>
            <c:numRef>
              <c:f>'Survey Score'!$E$2:$E$50</c:f>
              <c:numCache>
                <c:formatCode>General</c:formatCode>
                <c:ptCount val="49"/>
                <c:pt idx="0">
                  <c:v>-5</c:v>
                </c:pt>
                <c:pt idx="1">
                  <c:v>-12</c:v>
                </c:pt>
                <c:pt idx="2">
                  <c:v>-7</c:v>
                </c:pt>
                <c:pt idx="3">
                  <c:v>5</c:v>
                </c:pt>
                <c:pt idx="4">
                  <c:v>-7</c:v>
                </c:pt>
                <c:pt idx="5">
                  <c:v>-2</c:v>
                </c:pt>
                <c:pt idx="6">
                  <c:v>1</c:v>
                </c:pt>
                <c:pt idx="7">
                  <c:v>-5</c:v>
                </c:pt>
                <c:pt idx="8">
                  <c:v>0</c:v>
                </c:pt>
                <c:pt idx="9">
                  <c:v>4</c:v>
                </c:pt>
                <c:pt idx="10">
                  <c:v>-1</c:v>
                </c:pt>
                <c:pt idx="11">
                  <c:v>-3</c:v>
                </c:pt>
                <c:pt idx="12">
                  <c:v>1</c:v>
                </c:pt>
                <c:pt idx="13">
                  <c:v>-6</c:v>
                </c:pt>
                <c:pt idx="14">
                  <c:v>4</c:v>
                </c:pt>
                <c:pt idx="15">
                  <c:v>-2</c:v>
                </c:pt>
                <c:pt idx="16">
                  <c:v>-2</c:v>
                </c:pt>
                <c:pt idx="17">
                  <c:v>9</c:v>
                </c:pt>
                <c:pt idx="18">
                  <c:v>-7</c:v>
                </c:pt>
                <c:pt idx="19">
                  <c:v>-5</c:v>
                </c:pt>
                <c:pt idx="20">
                  <c:v>5</c:v>
                </c:pt>
                <c:pt idx="21">
                  <c:v>-5</c:v>
                </c:pt>
                <c:pt idx="22">
                  <c:v>-3</c:v>
                </c:pt>
                <c:pt idx="23">
                  <c:v>-8</c:v>
                </c:pt>
                <c:pt idx="24">
                  <c:v>0</c:v>
                </c:pt>
                <c:pt idx="25">
                  <c:v>-1</c:v>
                </c:pt>
                <c:pt idx="26">
                  <c:v>-6</c:v>
                </c:pt>
                <c:pt idx="27">
                  <c:v>1</c:v>
                </c:pt>
                <c:pt idx="28">
                  <c:v>-4</c:v>
                </c:pt>
                <c:pt idx="29">
                  <c:v>-11</c:v>
                </c:pt>
                <c:pt idx="30">
                  <c:v>-12</c:v>
                </c:pt>
                <c:pt idx="31">
                  <c:v>-11</c:v>
                </c:pt>
                <c:pt idx="32">
                  <c:v>-11</c:v>
                </c:pt>
                <c:pt idx="33">
                  <c:v>-7</c:v>
                </c:pt>
                <c:pt idx="34">
                  <c:v>-6</c:v>
                </c:pt>
                <c:pt idx="35">
                  <c:v>-9</c:v>
                </c:pt>
                <c:pt idx="36">
                  <c:v>4</c:v>
                </c:pt>
                <c:pt idx="37">
                  <c:v>-11</c:v>
                </c:pt>
                <c:pt idx="38">
                  <c:v>3</c:v>
                </c:pt>
                <c:pt idx="39">
                  <c:v>-6</c:v>
                </c:pt>
                <c:pt idx="40">
                  <c:v>-5</c:v>
                </c:pt>
                <c:pt idx="41">
                  <c:v>4</c:v>
                </c:pt>
                <c:pt idx="42">
                  <c:v>8</c:v>
                </c:pt>
                <c:pt idx="43">
                  <c:v>-10</c:v>
                </c:pt>
                <c:pt idx="44">
                  <c:v>7</c:v>
                </c:pt>
                <c:pt idx="45">
                  <c:v>-1</c:v>
                </c:pt>
                <c:pt idx="46">
                  <c:v>0</c:v>
                </c:pt>
                <c:pt idx="47">
                  <c:v>-7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3-0E4B-8D91-6E12B40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93999"/>
        <c:axId val="1687965727"/>
      </c:scatterChart>
      <c:valAx>
        <c:axId val="16026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5727"/>
        <c:crosses val="autoZero"/>
        <c:crossBetween val="midCat"/>
      </c:valAx>
      <c:valAx>
        <c:axId val="16879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061435F0-8175-FA42-AF83-0EE95DD7333C}">
          <cx:tx>
            <cx:txData>
              <cx:f>_xlchart.v1.0</cx:f>
              <cx:v>age</cx:v>
            </cx:txData>
          </cx:tx>
          <cx:dataPt idx="0"/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Computer Choice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Computer Choice</a:t>
          </a:r>
        </a:p>
      </cx:txPr>
    </cx:title>
    <cx:plotArea>
      <cx:plotAreaRegion>
        <cx:series layoutId="clusteredColumn" uniqueId="{7A3F46C8-B78A-A84B-9D25-315D26E8F726}">
          <cx:tx>
            <cx:txData>
              <cx:f>_xlchart.v1.4</cx:f>
              <cx:v>algorChoice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1</xdr:row>
      <xdr:rowOff>95250</xdr:rowOff>
    </xdr:from>
    <xdr:to>
      <xdr:col>13</xdr:col>
      <xdr:colOff>196850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EEFFA-F77D-1C49-B29E-BA1DBCF3C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16</xdr:row>
      <xdr:rowOff>133350</xdr:rowOff>
    </xdr:from>
    <xdr:to>
      <xdr:col>13</xdr:col>
      <xdr:colOff>247650</xdr:colOff>
      <xdr:row>30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98FAD3-B021-264B-B7C8-46EE60320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5450" y="3384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806450</xdr:colOff>
      <xdr:row>1</xdr:row>
      <xdr:rowOff>190500</xdr:rowOff>
    </xdr:from>
    <xdr:to>
      <xdr:col>18</xdr:col>
      <xdr:colOff>425450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16AF9-B7B4-E245-9425-C2B5873C3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755650</xdr:colOff>
      <xdr:row>17</xdr:row>
      <xdr:rowOff>190500</xdr:rowOff>
    </xdr:from>
    <xdr:to>
      <xdr:col>18</xdr:col>
      <xdr:colOff>469900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ED47B-05B6-C349-A91E-A373BECC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2</xdr:row>
      <xdr:rowOff>50800</xdr:rowOff>
    </xdr:from>
    <xdr:to>
      <xdr:col>13</xdr:col>
      <xdr:colOff>254000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303C9-CA94-364A-8C41-5F184903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19</xdr:row>
      <xdr:rowOff>190500</xdr:rowOff>
    </xdr:from>
    <xdr:to>
      <xdr:col>13</xdr:col>
      <xdr:colOff>158750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66985-EB99-4F45-B9A4-D75805A6B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481540</xdr:colOff>
      <xdr:row>2</xdr:row>
      <xdr:rowOff>25399</xdr:rowOff>
    </xdr:from>
    <xdr:to>
      <xdr:col>19</xdr:col>
      <xdr:colOff>317499</xdr:colOff>
      <xdr:row>16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3DF06E-EC59-9B4D-A8FB-17BA1DAED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6350</xdr:rowOff>
    </xdr:from>
    <xdr:to>
      <xdr:col>19</xdr:col>
      <xdr:colOff>0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4AAEED-A8B0-DE4C-AD04-0F00A3D9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16</xdr:row>
      <xdr:rowOff>38100</xdr:rowOff>
    </xdr:from>
    <xdr:to>
      <xdr:col>18</xdr:col>
      <xdr:colOff>787400</xdr:colOff>
      <xdr:row>28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5018-79E1-EC49-8777-699C7C838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</xdr:row>
      <xdr:rowOff>82550</xdr:rowOff>
    </xdr:from>
    <xdr:to>
      <xdr:col>12</xdr:col>
      <xdr:colOff>469900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E7D80-EF3F-BC47-850C-8326E4D86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1</xdr:row>
      <xdr:rowOff>50800</xdr:rowOff>
    </xdr:from>
    <xdr:to>
      <xdr:col>16</xdr:col>
      <xdr:colOff>584200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F2FA-AF5C-B44F-A5EC-0ED1A067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1</xdr:row>
      <xdr:rowOff>63500</xdr:rowOff>
    </xdr:from>
    <xdr:to>
      <xdr:col>22</xdr:col>
      <xdr:colOff>228600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398BF-1F64-4B44-8D95-DFE57926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584200</xdr:colOff>
      <xdr:row>1</xdr:row>
      <xdr:rowOff>139700</xdr:rowOff>
    </xdr:from>
    <xdr:to>
      <xdr:col>27</xdr:col>
      <xdr:colOff>812800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88EE7-BD05-E447-BE67-BB5511986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656167</xdr:colOff>
      <xdr:row>16</xdr:row>
      <xdr:rowOff>60677</xdr:rowOff>
    </xdr:from>
    <xdr:to>
      <xdr:col>15</xdr:col>
      <xdr:colOff>64912</xdr:colOff>
      <xdr:row>28</xdr:row>
      <xdr:rowOff>47977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F813D-BF92-3B4D-8C0B-8F67C674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127000</xdr:colOff>
      <xdr:row>17</xdr:row>
      <xdr:rowOff>50800</xdr:rowOff>
    </xdr:from>
    <xdr:to>
      <xdr:col>22</xdr:col>
      <xdr:colOff>152400</xdr:colOff>
      <xdr:row>29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48ACD0-8E84-9B40-948D-713448D5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812800</xdr:colOff>
      <xdr:row>16</xdr:row>
      <xdr:rowOff>190500</xdr:rowOff>
    </xdr:from>
    <xdr:to>
      <xdr:col>28</xdr:col>
      <xdr:colOff>190500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F76187-4924-4943-B38A-F255F2DA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146050</xdr:colOff>
      <xdr:row>34</xdr:row>
      <xdr:rowOff>44450</xdr:rowOff>
    </xdr:from>
    <xdr:to>
      <xdr:col>19</xdr:col>
      <xdr:colOff>546100</xdr:colOff>
      <xdr:row>49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33A3F3-74EB-F340-A169-51ADACCA1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</xdr:row>
      <xdr:rowOff>165100</xdr:rowOff>
    </xdr:from>
    <xdr:to>
      <xdr:col>11</xdr:col>
      <xdr:colOff>546100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2B8C7-36E8-4C49-B91E-6817191D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781050</xdr:colOff>
      <xdr:row>6</xdr:row>
      <xdr:rowOff>12700</xdr:rowOff>
    </xdr:from>
    <xdr:to>
      <xdr:col>20</xdr:col>
      <xdr:colOff>152400</xdr:colOff>
      <xdr:row>30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19E6E6-2DBB-C24B-AD04-BBA2F3AE8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3150" y="1231900"/>
              <a:ext cx="6800850" cy="491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8</xdr:row>
      <xdr:rowOff>88900</xdr:rowOff>
    </xdr:from>
    <xdr:to>
      <xdr:col>12</xdr:col>
      <xdr:colOff>69850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03FD4-2693-4743-8106-2BD0F1AC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5</xdr:row>
      <xdr:rowOff>127000</xdr:rowOff>
    </xdr:from>
    <xdr:to>
      <xdr:col>11</xdr:col>
      <xdr:colOff>571500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D4562-B4C4-3B4B-A90D-FD4A4B117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9</xdr:row>
      <xdr:rowOff>50800</xdr:rowOff>
    </xdr:from>
    <xdr:to>
      <xdr:col>10</xdr:col>
      <xdr:colOff>603250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3407D-2AB8-0A4C-AC9A-C93A5659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19050</xdr:rowOff>
    </xdr:from>
    <xdr:to>
      <xdr:col>21</xdr:col>
      <xdr:colOff>469900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B00C2-8D82-0446-A555-2CB4B39B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26865</xdr:colOff>
      <xdr:row>2</xdr:row>
      <xdr:rowOff>177802</xdr:rowOff>
    </xdr:from>
    <xdr:to>
      <xdr:col>13</xdr:col>
      <xdr:colOff>109416</xdr:colOff>
      <xdr:row>19</xdr:row>
      <xdr:rowOff>110043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E0BD1-E3B1-A949-AC01-320EF689B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110229</xdr:colOff>
      <xdr:row>21</xdr:row>
      <xdr:rowOff>19539</xdr:rowOff>
    </xdr:from>
    <xdr:to>
      <xdr:col>13</xdr:col>
      <xdr:colOff>726179</xdr:colOff>
      <xdr:row>34</xdr:row>
      <xdr:rowOff>167704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17451-3FC4-8A45-899E-48A2203F2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38</xdr:row>
      <xdr:rowOff>63500</xdr:rowOff>
    </xdr:from>
    <xdr:to>
      <xdr:col>13</xdr:col>
      <xdr:colOff>546100</xdr:colOff>
      <xdr:row>52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EA450-5FF1-6546-89C3-29429C12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381001</xdr:colOff>
      <xdr:row>1</xdr:row>
      <xdr:rowOff>176823</xdr:rowOff>
    </xdr:from>
    <xdr:to>
      <xdr:col>24</xdr:col>
      <xdr:colOff>293077</xdr:colOff>
      <xdr:row>23</xdr:row>
      <xdr:rowOff>156308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A4DD6-6F67-1540-9E5E-E735CE334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0"/>
  <sheetViews>
    <sheetView topLeftCell="AY1" workbookViewId="0">
      <selection activeCell="U45" sqref="U45"/>
    </sheetView>
  </sheetViews>
  <sheetFormatPr baseColWidth="10" defaultRowHeight="16" x14ac:dyDescent="0.2"/>
  <cols>
    <col min="1" max="1" width="25.5" bestFit="1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131</v>
      </c>
    </row>
    <row r="2" spans="1:59" x14ac:dyDescent="0.2">
      <c r="A2" t="s">
        <v>58</v>
      </c>
      <c r="B2">
        <v>0.32083</v>
      </c>
      <c r="C2">
        <v>3.7235</v>
      </c>
      <c r="D2">
        <v>10.283099999999999</v>
      </c>
      <c r="E2">
        <v>3.1640899949723398</v>
      </c>
      <c r="F2">
        <v>0</v>
      </c>
      <c r="G2">
        <v>0.58621000000000001</v>
      </c>
      <c r="H2">
        <v>0.66102000000000005</v>
      </c>
      <c r="I2">
        <v>0.73529</v>
      </c>
      <c r="J2">
        <v>0.72726999999999997</v>
      </c>
      <c r="K2">
        <v>0.60214999999999996</v>
      </c>
      <c r="L2">
        <v>0.69662999999999997</v>
      </c>
      <c r="M2">
        <v>0.78652</v>
      </c>
      <c r="N2">
        <v>0.71909999999999996</v>
      </c>
      <c r="O2">
        <v>6</v>
      </c>
      <c r="P2">
        <v>-7.4534161490683204E-2</v>
      </c>
      <c r="Q2">
        <v>0.9</v>
      </c>
      <c r="R2">
        <v>0.58436999999999995</v>
      </c>
      <c r="S2">
        <v>0.7</v>
      </c>
      <c r="T2">
        <v>1.6813</v>
      </c>
      <c r="U2">
        <v>3.3464</v>
      </c>
      <c r="V2">
        <v>2.2242000000000002</v>
      </c>
      <c r="W2">
        <v>2.2408999999999999</v>
      </c>
      <c r="X2">
        <v>-1.6660999999999999E-2</v>
      </c>
      <c r="Y2">
        <v>12.7777777777778</v>
      </c>
      <c r="Z2">
        <v>-14.2916666666667</v>
      </c>
      <c r="AA2">
        <v>11.4705882352941</v>
      </c>
      <c r="AB2">
        <v>-11.692307692307701</v>
      </c>
      <c r="AC2">
        <v>0.48485</v>
      </c>
      <c r="AD2">
        <v>0.53846000000000005</v>
      </c>
      <c r="AE2">
        <v>0.81481000000000003</v>
      </c>
      <c r="AF2">
        <v>0.58823999999999999</v>
      </c>
      <c r="AG2">
        <v>0.75</v>
      </c>
      <c r="AH2">
        <v>0.25</v>
      </c>
      <c r="AI2">
        <v>0.65</v>
      </c>
      <c r="AJ2">
        <v>0.35</v>
      </c>
      <c r="AK2">
        <v>0.36728</v>
      </c>
      <c r="AL2" t="s">
        <v>59</v>
      </c>
      <c r="AM2">
        <v>27</v>
      </c>
      <c r="AN2">
        <v>6</v>
      </c>
      <c r="AO2">
        <v>6</v>
      </c>
      <c r="AP2">
        <v>7</v>
      </c>
      <c r="AQ2">
        <v>7</v>
      </c>
      <c r="AR2">
        <v>7</v>
      </c>
      <c r="AS2">
        <v>2</v>
      </c>
      <c r="AT2">
        <v>3</v>
      </c>
      <c r="AU2">
        <v>3</v>
      </c>
      <c r="AV2">
        <v>3</v>
      </c>
      <c r="AW2">
        <v>7</v>
      </c>
      <c r="AX2">
        <v>7</v>
      </c>
      <c r="AY2">
        <v>5</v>
      </c>
      <c r="AZ2">
        <v>7</v>
      </c>
      <c r="BA2">
        <v>27</v>
      </c>
      <c r="BB2">
        <v>11</v>
      </c>
      <c r="BC2">
        <v>26</v>
      </c>
      <c r="BD2">
        <v>11</v>
      </c>
      <c r="BE2">
        <v>-5</v>
      </c>
      <c r="BF2">
        <v>10</v>
      </c>
      <c r="BG2">
        <v>24.9583333333333</v>
      </c>
    </row>
    <row r="3" spans="1:59" x14ac:dyDescent="0.2">
      <c r="A3" t="s">
        <v>60</v>
      </c>
      <c r="B3">
        <v>4.1666999999999997E-3</v>
      </c>
      <c r="C3">
        <v>1.8684000000000001</v>
      </c>
      <c r="D3">
        <v>3.3382000000000001</v>
      </c>
      <c r="E3">
        <v>-2.4587545787545801</v>
      </c>
      <c r="F3">
        <v>77</v>
      </c>
      <c r="G3">
        <v>0.9899</v>
      </c>
      <c r="H3">
        <v>1</v>
      </c>
      <c r="I3">
        <v>1</v>
      </c>
      <c r="J3">
        <v>1</v>
      </c>
      <c r="K3">
        <v>0.67762999999999995</v>
      </c>
      <c r="L3">
        <v>0.77907000000000004</v>
      </c>
      <c r="M3">
        <v>0.76315999999999995</v>
      </c>
      <c r="N3">
        <v>0.90476000000000001</v>
      </c>
      <c r="O3">
        <v>13</v>
      </c>
      <c r="P3">
        <v>-3.9999999999999897E-2</v>
      </c>
      <c r="Q3">
        <v>1</v>
      </c>
      <c r="R3">
        <v>0.80937000000000003</v>
      </c>
      <c r="S3">
        <v>0.76388999999999996</v>
      </c>
      <c r="T3">
        <v>2.2225999999999999</v>
      </c>
      <c r="U3">
        <v>4.0266000000000002</v>
      </c>
      <c r="V3">
        <v>1.8729</v>
      </c>
      <c r="W3">
        <v>1.623</v>
      </c>
      <c r="X3">
        <v>0.24995999999999999</v>
      </c>
      <c r="Y3">
        <v>4.3846153846153904</v>
      </c>
      <c r="Z3">
        <v>-1.7619047619047601</v>
      </c>
      <c r="AA3">
        <v>3.8</v>
      </c>
      <c r="AB3">
        <v>0.8</v>
      </c>
      <c r="AC3">
        <v>1</v>
      </c>
      <c r="AD3">
        <v>1</v>
      </c>
      <c r="AE3">
        <v>0.96667000000000003</v>
      </c>
      <c r="AF3">
        <v>0.9375</v>
      </c>
      <c r="AG3">
        <v>0.73333000000000004</v>
      </c>
      <c r="AH3">
        <v>0.26667000000000002</v>
      </c>
      <c r="AI3">
        <v>0.66666999999999998</v>
      </c>
      <c r="AJ3">
        <v>0.33333000000000002</v>
      </c>
      <c r="AK3">
        <v>1.3487</v>
      </c>
      <c r="AL3" t="s">
        <v>59</v>
      </c>
      <c r="AM3">
        <v>52</v>
      </c>
      <c r="AN3">
        <v>9</v>
      </c>
      <c r="AO3">
        <v>2</v>
      </c>
      <c r="AP3">
        <v>4</v>
      </c>
      <c r="AQ3">
        <v>2</v>
      </c>
      <c r="AR3">
        <v>2</v>
      </c>
      <c r="AS3">
        <v>1</v>
      </c>
      <c r="AT3">
        <v>1</v>
      </c>
      <c r="AU3">
        <v>1</v>
      </c>
      <c r="AV3">
        <v>1</v>
      </c>
      <c r="AW3">
        <v>2</v>
      </c>
      <c r="AX3">
        <v>1</v>
      </c>
      <c r="AY3">
        <v>2</v>
      </c>
      <c r="AZ3">
        <v>1</v>
      </c>
      <c r="BA3">
        <v>10</v>
      </c>
      <c r="BB3">
        <v>4</v>
      </c>
      <c r="BC3">
        <v>6</v>
      </c>
      <c r="BD3">
        <v>-6</v>
      </c>
      <c r="BE3">
        <v>-12</v>
      </c>
      <c r="BF3">
        <v>-10</v>
      </c>
      <c r="BG3">
        <v>4.0861111111111104</v>
      </c>
    </row>
    <row r="4" spans="1:59" x14ac:dyDescent="0.2">
      <c r="A4" t="s">
        <v>61</v>
      </c>
      <c r="B4">
        <v>0.67083000000000004</v>
      </c>
      <c r="C4">
        <v>0.14757999999999999</v>
      </c>
      <c r="D4">
        <v>6.3361000000000001</v>
      </c>
      <c r="E4">
        <v>1.97251345134614</v>
      </c>
      <c r="F4">
        <v>26</v>
      </c>
      <c r="G4">
        <v>0.37680999999999998</v>
      </c>
      <c r="H4">
        <v>0.29508000000000001</v>
      </c>
      <c r="I4">
        <v>0.34615000000000001</v>
      </c>
      <c r="J4">
        <v>0.29310000000000003</v>
      </c>
      <c r="K4">
        <v>0.63724999999999998</v>
      </c>
      <c r="L4">
        <v>0.57303000000000004</v>
      </c>
      <c r="M4">
        <v>0.625</v>
      </c>
      <c r="N4">
        <v>0.65432000000000001</v>
      </c>
      <c r="O4">
        <v>12</v>
      </c>
      <c r="P4">
        <v>-6.5610859728506804E-2</v>
      </c>
      <c r="Q4">
        <v>0.6</v>
      </c>
      <c r="R4">
        <v>0.35937999999999998</v>
      </c>
      <c r="S4">
        <v>0.62222</v>
      </c>
      <c r="T4">
        <v>1.9742</v>
      </c>
      <c r="U4">
        <v>4.5660999999999996</v>
      </c>
      <c r="V4">
        <v>0.98560999999999999</v>
      </c>
      <c r="W4">
        <v>1.1403000000000001</v>
      </c>
      <c r="X4">
        <v>-0.15465999999999999</v>
      </c>
      <c r="Y4">
        <v>-2.9230769230769198</v>
      </c>
      <c r="Z4">
        <v>-35.470588235294102</v>
      </c>
      <c r="AA4">
        <v>-2.5862068965517202</v>
      </c>
      <c r="AB4">
        <v>-35</v>
      </c>
      <c r="AC4">
        <v>0.28125</v>
      </c>
      <c r="AD4">
        <v>0.45455000000000001</v>
      </c>
      <c r="AE4">
        <v>0.21875</v>
      </c>
      <c r="AF4">
        <v>0.30769000000000002</v>
      </c>
      <c r="AG4">
        <v>0.78332999999999997</v>
      </c>
      <c r="AH4">
        <v>0.21667</v>
      </c>
      <c r="AI4">
        <v>0.61667000000000005</v>
      </c>
      <c r="AJ4">
        <v>0.38333</v>
      </c>
      <c r="AK4">
        <v>7.6321E-2</v>
      </c>
      <c r="AL4" t="s">
        <v>62</v>
      </c>
      <c r="AM4">
        <v>28</v>
      </c>
      <c r="AN4">
        <v>8</v>
      </c>
      <c r="AO4">
        <v>4</v>
      </c>
      <c r="AP4">
        <v>5</v>
      </c>
      <c r="AQ4">
        <v>5</v>
      </c>
      <c r="AR4">
        <v>7</v>
      </c>
      <c r="AS4">
        <v>2</v>
      </c>
      <c r="AT4">
        <v>2</v>
      </c>
      <c r="AU4">
        <v>2</v>
      </c>
      <c r="AV4">
        <v>3</v>
      </c>
      <c r="AW4">
        <v>6</v>
      </c>
      <c r="AX4">
        <v>6</v>
      </c>
      <c r="AY4">
        <v>5</v>
      </c>
      <c r="AZ4">
        <v>6</v>
      </c>
      <c r="BA4">
        <v>21</v>
      </c>
      <c r="BB4">
        <v>9</v>
      </c>
      <c r="BC4">
        <v>23</v>
      </c>
      <c r="BD4">
        <v>5</v>
      </c>
      <c r="BE4">
        <v>-7</v>
      </c>
      <c r="BF4">
        <v>7</v>
      </c>
      <c r="BG4">
        <v>27.238888888888901</v>
      </c>
    </row>
    <row r="5" spans="1:59" x14ac:dyDescent="0.2">
      <c r="A5" s="1" t="s">
        <v>63</v>
      </c>
      <c r="B5">
        <v>0.31667000000000001</v>
      </c>
      <c r="C5">
        <v>2.7545999999999999</v>
      </c>
      <c r="D5">
        <v>2.9222999999999999</v>
      </c>
      <c r="E5">
        <v>-8.81666666666667</v>
      </c>
      <c r="F5">
        <v>115</v>
      </c>
      <c r="G5">
        <v>0.69118000000000002</v>
      </c>
      <c r="H5">
        <v>0.72580999999999996</v>
      </c>
      <c r="I5">
        <v>0.66666999999999998</v>
      </c>
      <c r="J5">
        <v>0.64285999999999999</v>
      </c>
      <c r="K5">
        <v>0.66666999999999998</v>
      </c>
      <c r="L5">
        <v>0.69662999999999997</v>
      </c>
      <c r="M5">
        <v>0.71950999999999998</v>
      </c>
      <c r="N5">
        <v>0.82142999999999999</v>
      </c>
      <c r="O5">
        <v>10</v>
      </c>
      <c r="P5">
        <v>-5.6818181818182297E-3</v>
      </c>
      <c r="Q5">
        <v>0.85</v>
      </c>
      <c r="R5">
        <v>0.59375</v>
      </c>
      <c r="S5">
        <v>0.72221999999999997</v>
      </c>
      <c r="T5">
        <v>1.4273</v>
      </c>
      <c r="U5">
        <v>2.9605000000000001</v>
      </c>
      <c r="V5">
        <v>0.16070999999999999</v>
      </c>
      <c r="W5">
        <v>0.22059000000000001</v>
      </c>
      <c r="X5">
        <v>-5.9873999999999997E-2</v>
      </c>
      <c r="Y5">
        <v>1.3611111111111101</v>
      </c>
      <c r="Z5">
        <v>-3</v>
      </c>
      <c r="AA5">
        <v>1.2</v>
      </c>
      <c r="AB5">
        <v>-0.9</v>
      </c>
      <c r="AC5">
        <v>0.59375</v>
      </c>
      <c r="AD5">
        <v>0.5</v>
      </c>
      <c r="AE5">
        <v>0.76</v>
      </c>
      <c r="AF5">
        <v>0.75</v>
      </c>
      <c r="AG5">
        <v>0.71667000000000003</v>
      </c>
      <c r="AH5">
        <v>0.28333000000000003</v>
      </c>
      <c r="AI5">
        <v>0.68332999999999999</v>
      </c>
      <c r="AJ5">
        <v>0.31667000000000001</v>
      </c>
      <c r="AK5">
        <v>0.50102999999999998</v>
      </c>
      <c r="AL5" t="s">
        <v>59</v>
      </c>
      <c r="AM5">
        <v>22</v>
      </c>
      <c r="AN5">
        <v>9</v>
      </c>
      <c r="AO5">
        <v>5</v>
      </c>
      <c r="AP5">
        <v>2</v>
      </c>
      <c r="AQ5">
        <v>5</v>
      </c>
      <c r="AR5">
        <v>5</v>
      </c>
      <c r="AS5">
        <v>3</v>
      </c>
      <c r="AT5">
        <v>6</v>
      </c>
      <c r="AU5">
        <v>6</v>
      </c>
      <c r="AV5">
        <v>6</v>
      </c>
      <c r="AW5">
        <v>1</v>
      </c>
      <c r="AX5">
        <v>5</v>
      </c>
      <c r="AY5">
        <v>5</v>
      </c>
      <c r="AZ5">
        <v>5</v>
      </c>
      <c r="BA5">
        <v>17</v>
      </c>
      <c r="BB5">
        <v>21</v>
      </c>
      <c r="BC5">
        <v>16</v>
      </c>
      <c r="BD5">
        <v>1</v>
      </c>
      <c r="BE5">
        <v>5</v>
      </c>
      <c r="BF5">
        <v>0</v>
      </c>
      <c r="BG5">
        <v>23.7694444444444</v>
      </c>
    </row>
    <row r="6" spans="1:59" x14ac:dyDescent="0.2">
      <c r="A6" t="s">
        <v>64</v>
      </c>
      <c r="B6">
        <v>0.37082999999999999</v>
      </c>
      <c r="C6">
        <v>2.8289</v>
      </c>
      <c r="D6">
        <v>5.6787000000000001</v>
      </c>
      <c r="E6">
        <v>2.1166704229584599</v>
      </c>
      <c r="F6">
        <v>85</v>
      </c>
      <c r="G6">
        <v>0.75861999999999996</v>
      </c>
      <c r="H6">
        <v>0.625</v>
      </c>
      <c r="I6">
        <v>0.63793</v>
      </c>
      <c r="J6">
        <v>0.5</v>
      </c>
      <c r="K6">
        <v>0.54944999999999999</v>
      </c>
      <c r="L6">
        <v>0.60577000000000003</v>
      </c>
      <c r="M6">
        <v>0.71794999999999998</v>
      </c>
      <c r="N6">
        <v>0.66666999999999998</v>
      </c>
      <c r="O6">
        <v>12</v>
      </c>
      <c r="P6">
        <v>-2.3569023569023601E-2</v>
      </c>
      <c r="Q6">
        <v>0.57499999999999996</v>
      </c>
      <c r="R6">
        <v>0.59062000000000003</v>
      </c>
      <c r="S6">
        <v>0.63056000000000001</v>
      </c>
      <c r="T6">
        <v>2.2408999999999999</v>
      </c>
      <c r="U6">
        <v>4.1519000000000004</v>
      </c>
      <c r="V6">
        <v>2.8584999999999998</v>
      </c>
      <c r="W6">
        <v>4.0743</v>
      </c>
      <c r="X6">
        <v>-1.2158</v>
      </c>
      <c r="Y6">
        <v>0.88235294117647101</v>
      </c>
      <c r="Z6">
        <v>-14.1111111111111</v>
      </c>
      <c r="AA6">
        <v>0</v>
      </c>
      <c r="AB6">
        <v>-11.6666666666667</v>
      </c>
      <c r="AC6">
        <v>0.47826000000000002</v>
      </c>
      <c r="AD6">
        <v>0.61538000000000004</v>
      </c>
      <c r="AE6">
        <v>0.71428999999999998</v>
      </c>
      <c r="AF6">
        <v>0.6</v>
      </c>
      <c r="AG6">
        <v>0.61667000000000005</v>
      </c>
      <c r="AH6">
        <v>0.36667</v>
      </c>
      <c r="AI6">
        <v>0.78332999999999997</v>
      </c>
      <c r="AJ6">
        <v>0.23333000000000001</v>
      </c>
      <c r="AK6">
        <v>0.74597999999999998</v>
      </c>
      <c r="AL6" t="s">
        <v>62</v>
      </c>
      <c r="AM6">
        <v>22</v>
      </c>
      <c r="AN6">
        <v>2</v>
      </c>
      <c r="AO6">
        <v>7</v>
      </c>
      <c r="AP6">
        <v>7</v>
      </c>
      <c r="AQ6">
        <v>5</v>
      </c>
      <c r="AR6">
        <v>6</v>
      </c>
      <c r="AS6">
        <v>1</v>
      </c>
      <c r="AT6">
        <v>2</v>
      </c>
      <c r="AU6">
        <v>2</v>
      </c>
      <c r="AV6">
        <v>4</v>
      </c>
      <c r="AW6">
        <v>5</v>
      </c>
      <c r="AX6">
        <v>7</v>
      </c>
      <c r="AY6">
        <v>6</v>
      </c>
      <c r="AZ6">
        <v>7</v>
      </c>
      <c r="BA6">
        <v>25</v>
      </c>
      <c r="BB6">
        <v>9</v>
      </c>
      <c r="BC6">
        <v>25</v>
      </c>
      <c r="BD6">
        <v>9</v>
      </c>
      <c r="BE6">
        <v>-7</v>
      </c>
      <c r="BF6">
        <v>9</v>
      </c>
      <c r="BG6">
        <v>16.505555555555599</v>
      </c>
    </row>
    <row r="7" spans="1:59" x14ac:dyDescent="0.2">
      <c r="A7" s="1" t="s">
        <v>65</v>
      </c>
      <c r="B7">
        <v>0.58333000000000002</v>
      </c>
      <c r="C7">
        <v>2.0139999999999998</v>
      </c>
      <c r="D7">
        <v>7.6210000000000004</v>
      </c>
      <c r="E7">
        <v>9.68264367816092</v>
      </c>
      <c r="F7">
        <v>34</v>
      </c>
      <c r="G7">
        <v>0.39683000000000002</v>
      </c>
      <c r="H7">
        <v>0.35483999999999999</v>
      </c>
      <c r="I7">
        <v>0.41538000000000003</v>
      </c>
      <c r="J7">
        <v>0.52</v>
      </c>
      <c r="K7">
        <v>0.36264000000000002</v>
      </c>
      <c r="L7">
        <v>0.47871999999999998</v>
      </c>
      <c r="M7">
        <v>0.47826000000000002</v>
      </c>
      <c r="N7">
        <v>0.51807000000000003</v>
      </c>
      <c r="O7">
        <v>14</v>
      </c>
      <c r="P7">
        <v>-0.2</v>
      </c>
      <c r="Q7">
        <v>0.5</v>
      </c>
      <c r="R7">
        <v>0.43437999999999999</v>
      </c>
      <c r="S7">
        <v>0.45833000000000002</v>
      </c>
      <c r="T7">
        <v>2.3233000000000001</v>
      </c>
      <c r="U7">
        <v>4.3452999999999999</v>
      </c>
      <c r="V7">
        <v>5.3333000000000004</v>
      </c>
      <c r="W7">
        <v>1.1493</v>
      </c>
      <c r="X7">
        <v>4.1840999999999999</v>
      </c>
      <c r="Y7">
        <v>7.5862068965517198</v>
      </c>
      <c r="Z7">
        <v>-40.9</v>
      </c>
      <c r="AA7">
        <v>10.48</v>
      </c>
      <c r="AB7">
        <v>-44.5833333333333</v>
      </c>
      <c r="AC7">
        <v>0.375</v>
      </c>
      <c r="AD7">
        <v>0.4375</v>
      </c>
      <c r="AE7">
        <v>0.45455000000000001</v>
      </c>
      <c r="AF7">
        <v>0.42857000000000001</v>
      </c>
      <c r="AG7">
        <v>0.65</v>
      </c>
      <c r="AH7">
        <v>0.36667</v>
      </c>
      <c r="AI7">
        <v>0.75</v>
      </c>
      <c r="AJ7">
        <v>0.23333000000000001</v>
      </c>
      <c r="AK7">
        <v>0.23882</v>
      </c>
      <c r="AL7" t="s">
        <v>62</v>
      </c>
      <c r="AM7">
        <v>20</v>
      </c>
      <c r="AN7">
        <v>4</v>
      </c>
      <c r="AO7">
        <v>4</v>
      </c>
      <c r="AP7">
        <v>5</v>
      </c>
      <c r="AQ7">
        <v>6</v>
      </c>
      <c r="AR7">
        <v>5</v>
      </c>
      <c r="AS7">
        <v>3</v>
      </c>
      <c r="AT7">
        <v>4</v>
      </c>
      <c r="AU7">
        <v>4</v>
      </c>
      <c r="AV7">
        <v>3</v>
      </c>
      <c r="AW7">
        <v>5</v>
      </c>
      <c r="AX7">
        <v>5</v>
      </c>
      <c r="AY7">
        <v>6</v>
      </c>
      <c r="AZ7">
        <v>5</v>
      </c>
      <c r="BA7">
        <v>20</v>
      </c>
      <c r="BB7">
        <v>14</v>
      </c>
      <c r="BC7">
        <v>21</v>
      </c>
      <c r="BD7">
        <v>4</v>
      </c>
      <c r="BE7">
        <v>-2</v>
      </c>
      <c r="BF7">
        <v>5</v>
      </c>
      <c r="BG7">
        <v>36.133333333333297</v>
      </c>
    </row>
    <row r="8" spans="1:59" x14ac:dyDescent="0.2">
      <c r="A8" t="s">
        <v>66</v>
      </c>
      <c r="B8">
        <v>0.52917000000000003</v>
      </c>
      <c r="C8">
        <v>5.7538999999999998</v>
      </c>
      <c r="D8">
        <v>8.0859000000000005</v>
      </c>
      <c r="E8">
        <v>-3.2766494791118599</v>
      </c>
      <c r="F8">
        <v>24</v>
      </c>
      <c r="G8">
        <v>0.57377</v>
      </c>
      <c r="H8">
        <v>0.42187999999999998</v>
      </c>
      <c r="I8">
        <v>0.48387000000000002</v>
      </c>
      <c r="J8">
        <v>0.39623000000000003</v>
      </c>
      <c r="K8">
        <v>0.625</v>
      </c>
      <c r="L8">
        <v>0.84043000000000001</v>
      </c>
      <c r="M8">
        <v>0.86207</v>
      </c>
      <c r="N8">
        <v>0.92771000000000003</v>
      </c>
      <c r="O8">
        <v>15</v>
      </c>
      <c r="P8">
        <v>2.5000000000000001E-2</v>
      </c>
      <c r="Q8">
        <v>0.25</v>
      </c>
      <c r="R8">
        <v>0.50938000000000005</v>
      </c>
      <c r="S8">
        <v>0.80832999999999999</v>
      </c>
      <c r="T8">
        <v>2.198</v>
      </c>
      <c r="U8">
        <v>4.2691999999999997</v>
      </c>
      <c r="V8">
        <v>0.61850000000000005</v>
      </c>
      <c r="W8">
        <v>0.65774999999999995</v>
      </c>
      <c r="X8">
        <v>-3.9257E-2</v>
      </c>
      <c r="Y8">
        <v>3.5116279069767402</v>
      </c>
      <c r="Z8">
        <v>-8.2352941176470598</v>
      </c>
      <c r="AA8">
        <v>4.2941176470588198</v>
      </c>
      <c r="AB8">
        <v>-9.0769230769230802</v>
      </c>
      <c r="AC8">
        <v>0.5</v>
      </c>
      <c r="AD8">
        <v>0.66666999999999998</v>
      </c>
      <c r="AE8">
        <v>0.47221999999999997</v>
      </c>
      <c r="AF8">
        <v>0.33333000000000002</v>
      </c>
      <c r="AG8">
        <v>0.65</v>
      </c>
      <c r="AH8">
        <v>0.35</v>
      </c>
      <c r="AI8">
        <v>0.75</v>
      </c>
      <c r="AJ8">
        <v>0.25</v>
      </c>
      <c r="AK8">
        <v>1.1944999999999999</v>
      </c>
      <c r="AL8" t="s">
        <v>62</v>
      </c>
      <c r="AM8">
        <v>22</v>
      </c>
      <c r="AN8">
        <v>6</v>
      </c>
      <c r="AO8">
        <v>5</v>
      </c>
      <c r="AP8">
        <v>6</v>
      </c>
      <c r="AQ8">
        <v>5</v>
      </c>
      <c r="AR8">
        <v>5</v>
      </c>
      <c r="AS8">
        <v>3</v>
      </c>
      <c r="AT8">
        <v>3</v>
      </c>
      <c r="AU8">
        <v>5</v>
      </c>
      <c r="AV8">
        <v>6</v>
      </c>
      <c r="AW8">
        <v>6</v>
      </c>
      <c r="AX8">
        <v>7</v>
      </c>
      <c r="AY8">
        <v>7</v>
      </c>
      <c r="AZ8">
        <v>7</v>
      </c>
      <c r="BA8">
        <v>21</v>
      </c>
      <c r="BB8">
        <v>17</v>
      </c>
      <c r="BC8">
        <v>27</v>
      </c>
      <c r="BD8">
        <v>5</v>
      </c>
      <c r="BE8">
        <v>1</v>
      </c>
      <c r="BF8">
        <v>11</v>
      </c>
      <c r="BG8">
        <v>14.824999999999999</v>
      </c>
    </row>
    <row r="9" spans="1:59" x14ac:dyDescent="0.2">
      <c r="A9" t="s">
        <v>67</v>
      </c>
      <c r="B9">
        <v>0.68332999999999999</v>
      </c>
      <c r="C9">
        <v>5.7576999999999998</v>
      </c>
      <c r="D9">
        <v>8.6801999999999992</v>
      </c>
      <c r="E9">
        <v>11.215821215821199</v>
      </c>
      <c r="F9">
        <v>4</v>
      </c>
      <c r="G9">
        <v>0.38462000000000002</v>
      </c>
      <c r="H9">
        <v>0.34426000000000001</v>
      </c>
      <c r="I9">
        <v>0.16980999999999999</v>
      </c>
      <c r="J9">
        <v>0.34426000000000001</v>
      </c>
      <c r="K9">
        <v>0.58511000000000002</v>
      </c>
      <c r="L9">
        <v>0.75531999999999999</v>
      </c>
      <c r="M9">
        <v>0.80723</v>
      </c>
      <c r="N9">
        <v>0.89888000000000001</v>
      </c>
      <c r="O9">
        <v>8</v>
      </c>
      <c r="P9">
        <v>-9.71428571428571E-2</v>
      </c>
      <c r="Q9">
        <v>0.375</v>
      </c>
      <c r="R9">
        <v>0.37812000000000001</v>
      </c>
      <c r="S9">
        <v>0.75832999999999995</v>
      </c>
      <c r="T9">
        <v>1.9434</v>
      </c>
      <c r="U9">
        <v>3.6892</v>
      </c>
      <c r="V9">
        <v>0.61029</v>
      </c>
      <c r="W9">
        <v>0.98214000000000001</v>
      </c>
      <c r="X9">
        <v>-0.37185000000000001</v>
      </c>
      <c r="Y9">
        <v>3.2564102564102599</v>
      </c>
      <c r="Z9">
        <v>-6.1904761904761898</v>
      </c>
      <c r="AA9">
        <v>3.7878787878787898</v>
      </c>
      <c r="AB9">
        <v>-6.9629629629629601</v>
      </c>
      <c r="AC9">
        <v>0.1875</v>
      </c>
      <c r="AD9">
        <v>0.6</v>
      </c>
      <c r="AE9">
        <v>0.55171999999999999</v>
      </c>
      <c r="AF9">
        <v>0</v>
      </c>
      <c r="AG9">
        <v>0.68332999999999999</v>
      </c>
      <c r="AH9">
        <v>0.31667000000000001</v>
      </c>
      <c r="AI9">
        <v>0.71667000000000003</v>
      </c>
      <c r="AJ9">
        <v>0.28333000000000003</v>
      </c>
      <c r="AK9">
        <v>1.2773000000000001</v>
      </c>
      <c r="AL9" t="s">
        <v>62</v>
      </c>
      <c r="AM9">
        <v>26</v>
      </c>
      <c r="AN9">
        <v>3</v>
      </c>
      <c r="AO9">
        <v>3</v>
      </c>
      <c r="AP9">
        <v>5</v>
      </c>
      <c r="AQ9">
        <v>5</v>
      </c>
      <c r="AR9">
        <v>4</v>
      </c>
      <c r="AS9">
        <v>2</v>
      </c>
      <c r="AT9">
        <v>3</v>
      </c>
      <c r="AU9">
        <v>3</v>
      </c>
      <c r="AV9">
        <v>3</v>
      </c>
      <c r="AW9">
        <v>4</v>
      </c>
      <c r="AX9">
        <v>5</v>
      </c>
      <c r="AY9">
        <v>3</v>
      </c>
      <c r="AZ9">
        <v>5</v>
      </c>
      <c r="BA9">
        <v>17</v>
      </c>
      <c r="BB9">
        <v>11</v>
      </c>
      <c r="BC9">
        <v>17</v>
      </c>
      <c r="BD9">
        <v>1</v>
      </c>
      <c r="BE9">
        <v>-5</v>
      </c>
      <c r="BF9">
        <v>1</v>
      </c>
      <c r="BG9">
        <v>17.377777777777801</v>
      </c>
    </row>
    <row r="10" spans="1:59" x14ac:dyDescent="0.2">
      <c r="A10" t="s">
        <v>68</v>
      </c>
      <c r="B10">
        <v>0.61667000000000005</v>
      </c>
      <c r="C10">
        <v>2.0091999999999999</v>
      </c>
      <c r="D10">
        <v>5.7827999999999999</v>
      </c>
      <c r="E10">
        <v>3.0562261060982299</v>
      </c>
      <c r="F10">
        <v>0</v>
      </c>
      <c r="G10">
        <v>0.46773999999999999</v>
      </c>
      <c r="H10">
        <v>0.42254000000000003</v>
      </c>
      <c r="I10">
        <v>0.375</v>
      </c>
      <c r="J10">
        <v>0.23529</v>
      </c>
      <c r="K10">
        <v>0.56521999999999994</v>
      </c>
      <c r="L10">
        <v>0.65347</v>
      </c>
      <c r="M10">
        <v>0.71428999999999998</v>
      </c>
      <c r="N10">
        <v>0.78947000000000001</v>
      </c>
      <c r="O10">
        <v>11</v>
      </c>
      <c r="P10">
        <v>-0.11607142857142901</v>
      </c>
      <c r="Q10">
        <v>0.42499999999999999</v>
      </c>
      <c r="R10">
        <v>0.42187999999999998</v>
      </c>
      <c r="S10">
        <v>0.67500000000000004</v>
      </c>
      <c r="T10">
        <v>2.0082</v>
      </c>
      <c r="U10">
        <v>3.9293</v>
      </c>
      <c r="V10">
        <v>0.40132000000000001</v>
      </c>
      <c r="W10">
        <v>1.5</v>
      </c>
      <c r="X10">
        <v>-1.0987</v>
      </c>
      <c r="Y10">
        <v>4.8529411764705896</v>
      </c>
      <c r="Z10">
        <v>-7.7692307692307701</v>
      </c>
      <c r="AA10">
        <v>6</v>
      </c>
      <c r="AB10">
        <v>-9.7391304347826093</v>
      </c>
      <c r="AC10">
        <v>0.39285999999999999</v>
      </c>
      <c r="AD10">
        <v>0.35714000000000001</v>
      </c>
      <c r="AE10">
        <v>0.48648999999999998</v>
      </c>
      <c r="AF10">
        <v>0.36364000000000002</v>
      </c>
      <c r="AG10">
        <v>0.65</v>
      </c>
      <c r="AH10">
        <v>0.35</v>
      </c>
      <c r="AI10">
        <v>0.75</v>
      </c>
      <c r="AJ10">
        <v>0.25</v>
      </c>
      <c r="AK10">
        <v>0.63880999999999999</v>
      </c>
      <c r="AL10" t="s">
        <v>62</v>
      </c>
      <c r="AM10">
        <v>31</v>
      </c>
      <c r="AN10">
        <v>5</v>
      </c>
      <c r="AO10">
        <v>3</v>
      </c>
      <c r="AP10">
        <v>5</v>
      </c>
      <c r="AQ10">
        <v>5</v>
      </c>
      <c r="AR10">
        <v>6</v>
      </c>
      <c r="AS10">
        <v>4</v>
      </c>
      <c r="AT10">
        <v>3</v>
      </c>
      <c r="AU10">
        <v>4</v>
      </c>
      <c r="AV10">
        <v>5</v>
      </c>
      <c r="AW10">
        <v>5</v>
      </c>
      <c r="AX10">
        <v>6</v>
      </c>
      <c r="AY10">
        <v>5</v>
      </c>
      <c r="AZ10">
        <v>5</v>
      </c>
      <c r="BA10">
        <v>19</v>
      </c>
      <c r="BB10">
        <v>16</v>
      </c>
      <c r="BC10">
        <v>21</v>
      </c>
      <c r="BD10">
        <v>3</v>
      </c>
      <c r="BE10">
        <v>0</v>
      </c>
      <c r="BF10">
        <v>5</v>
      </c>
      <c r="BG10">
        <v>12.4416666666667</v>
      </c>
    </row>
    <row r="11" spans="1:59" x14ac:dyDescent="0.2">
      <c r="A11" t="s">
        <v>69</v>
      </c>
      <c r="B11">
        <v>9.1666999999999998E-2</v>
      </c>
      <c r="C11">
        <v>2.4154</v>
      </c>
      <c r="D11">
        <v>8.8687000000000005</v>
      </c>
      <c r="E11">
        <v>12.8305198973042</v>
      </c>
      <c r="F11">
        <v>1</v>
      </c>
      <c r="G11">
        <v>0.85914999999999997</v>
      </c>
      <c r="H11">
        <v>0.93650999999999995</v>
      </c>
      <c r="I11">
        <v>0.90385000000000004</v>
      </c>
      <c r="J11">
        <v>0.94443999999999995</v>
      </c>
      <c r="K11">
        <v>0.69</v>
      </c>
      <c r="L11">
        <v>0.71738999999999997</v>
      </c>
      <c r="M11">
        <v>0.77381</v>
      </c>
      <c r="N11">
        <v>0.79762</v>
      </c>
      <c r="O11">
        <v>15</v>
      </c>
      <c r="P11">
        <v>0.142389525368249</v>
      </c>
      <c r="Q11">
        <v>0.92500000000000004</v>
      </c>
      <c r="R11">
        <v>0.75624999999999998</v>
      </c>
      <c r="S11">
        <v>0.74167000000000005</v>
      </c>
      <c r="T11">
        <v>2.8605</v>
      </c>
      <c r="U11">
        <v>4.8753000000000002</v>
      </c>
      <c r="V11">
        <v>0.14337</v>
      </c>
      <c r="W11">
        <v>0.24690999999999999</v>
      </c>
      <c r="X11">
        <v>-0.10353999999999999</v>
      </c>
      <c r="Y11">
        <v>6.8780487804878101</v>
      </c>
      <c r="Z11">
        <v>-9.1</v>
      </c>
      <c r="AA11">
        <v>6.2750000000000004</v>
      </c>
      <c r="AB11">
        <v>-8.5263157894736903</v>
      </c>
      <c r="AC11">
        <v>0.96667000000000003</v>
      </c>
      <c r="AD11">
        <v>1</v>
      </c>
      <c r="AE11">
        <v>0.81481000000000003</v>
      </c>
      <c r="AF11">
        <v>0.78571000000000002</v>
      </c>
      <c r="AG11">
        <v>0.73333000000000004</v>
      </c>
      <c r="AH11">
        <v>0.25</v>
      </c>
      <c r="AI11">
        <v>0.66666999999999998</v>
      </c>
      <c r="AJ11">
        <v>0.35</v>
      </c>
      <c r="AK11">
        <v>0.83777000000000001</v>
      </c>
      <c r="AL11" t="s">
        <v>62</v>
      </c>
      <c r="AM11">
        <v>31</v>
      </c>
      <c r="AN11">
        <v>9</v>
      </c>
      <c r="AO11">
        <v>4</v>
      </c>
      <c r="AP11">
        <v>5</v>
      </c>
      <c r="AQ11">
        <v>5</v>
      </c>
      <c r="AR11">
        <v>4</v>
      </c>
      <c r="AS11">
        <v>6</v>
      </c>
      <c r="AT11">
        <v>6</v>
      </c>
      <c r="AU11">
        <v>5</v>
      </c>
      <c r="AV11">
        <v>3</v>
      </c>
      <c r="AW11">
        <v>5</v>
      </c>
      <c r="AX11">
        <v>5</v>
      </c>
      <c r="AY11">
        <v>6</v>
      </c>
      <c r="AZ11">
        <v>6</v>
      </c>
      <c r="BA11">
        <v>18</v>
      </c>
      <c r="BB11">
        <v>20</v>
      </c>
      <c r="BC11">
        <v>22</v>
      </c>
      <c r="BD11">
        <v>2</v>
      </c>
      <c r="BE11">
        <v>4</v>
      </c>
      <c r="BF11">
        <v>6</v>
      </c>
      <c r="BG11">
        <v>20.2</v>
      </c>
    </row>
    <row r="12" spans="1:59" x14ac:dyDescent="0.2">
      <c r="A12" s="1" t="s">
        <v>70</v>
      </c>
      <c r="B12">
        <v>0.29582999999999998</v>
      </c>
      <c r="C12">
        <v>2.706</v>
      </c>
      <c r="D12">
        <v>6.5255000000000001</v>
      </c>
      <c r="E12">
        <v>2.1270833333333301</v>
      </c>
      <c r="F12">
        <v>5</v>
      </c>
      <c r="G12">
        <v>0.82540000000000002</v>
      </c>
      <c r="H12">
        <v>0.59258999999999995</v>
      </c>
      <c r="I12">
        <v>0.71875</v>
      </c>
      <c r="J12">
        <v>0.66102000000000005</v>
      </c>
      <c r="K12">
        <v>0.48387000000000002</v>
      </c>
      <c r="L12">
        <v>0.61538000000000004</v>
      </c>
      <c r="M12">
        <v>0.65217000000000003</v>
      </c>
      <c r="N12">
        <v>0.65476000000000001</v>
      </c>
      <c r="O12">
        <v>13</v>
      </c>
      <c r="P12">
        <v>0.146829810901001</v>
      </c>
      <c r="Q12">
        <v>0.52500000000000002</v>
      </c>
      <c r="R12">
        <v>0.64686999999999995</v>
      </c>
      <c r="S12">
        <v>0.6</v>
      </c>
      <c r="T12">
        <v>1.6132</v>
      </c>
      <c r="U12">
        <v>3.4434999999999998</v>
      </c>
      <c r="V12">
        <v>1.2806999999999999</v>
      </c>
      <c r="W12">
        <v>1.8106</v>
      </c>
      <c r="X12">
        <v>-0.52990000000000004</v>
      </c>
      <c r="Y12">
        <v>9.46875</v>
      </c>
      <c r="Z12">
        <v>-29.185185185185201</v>
      </c>
      <c r="AA12">
        <v>8.1388888888888893</v>
      </c>
      <c r="AB12">
        <v>-29.84</v>
      </c>
      <c r="AC12">
        <v>0.72</v>
      </c>
      <c r="AD12">
        <v>0.5</v>
      </c>
      <c r="AE12">
        <v>0.73077000000000003</v>
      </c>
      <c r="AF12">
        <v>0.66666999999999998</v>
      </c>
      <c r="AG12">
        <v>0.68332999999999999</v>
      </c>
      <c r="AH12">
        <v>0.33333000000000002</v>
      </c>
      <c r="AI12">
        <v>0.71667000000000003</v>
      </c>
      <c r="AJ12">
        <v>0.26667000000000002</v>
      </c>
      <c r="AK12">
        <v>0.46037</v>
      </c>
      <c r="AL12" t="s">
        <v>62</v>
      </c>
      <c r="AM12">
        <v>19</v>
      </c>
      <c r="AN12">
        <v>8</v>
      </c>
      <c r="AO12">
        <v>6</v>
      </c>
      <c r="AP12">
        <v>6</v>
      </c>
      <c r="AQ12">
        <v>5</v>
      </c>
      <c r="AR12">
        <v>2</v>
      </c>
      <c r="AS12">
        <v>3</v>
      </c>
      <c r="AT12">
        <v>3</v>
      </c>
      <c r="AU12">
        <v>5</v>
      </c>
      <c r="AV12">
        <v>4</v>
      </c>
      <c r="AW12">
        <v>6</v>
      </c>
      <c r="AX12">
        <v>5</v>
      </c>
      <c r="AY12">
        <v>5</v>
      </c>
      <c r="AZ12">
        <v>6</v>
      </c>
      <c r="BA12">
        <v>19</v>
      </c>
      <c r="BB12">
        <v>15</v>
      </c>
      <c r="BC12">
        <v>22</v>
      </c>
      <c r="BD12">
        <v>3</v>
      </c>
      <c r="BE12">
        <v>-1</v>
      </c>
      <c r="BF12">
        <v>6</v>
      </c>
      <c r="BG12">
        <v>19.713888888888899</v>
      </c>
    </row>
    <row r="13" spans="1:59" x14ac:dyDescent="0.2">
      <c r="A13" s="1" t="s">
        <v>71</v>
      </c>
      <c r="B13">
        <v>0.48749999999999999</v>
      </c>
      <c r="C13">
        <v>3.8081999999999998</v>
      </c>
      <c r="D13">
        <v>5.0583999999999998</v>
      </c>
      <c r="E13">
        <v>-4.8041375291375301</v>
      </c>
      <c r="F13">
        <v>205</v>
      </c>
      <c r="G13">
        <v>0.49180000000000001</v>
      </c>
      <c r="H13">
        <v>0.50793999999999995</v>
      </c>
      <c r="I13">
        <v>0.55171999999999999</v>
      </c>
      <c r="J13">
        <v>0.5</v>
      </c>
      <c r="K13">
        <v>0.67391000000000001</v>
      </c>
      <c r="L13">
        <v>0.76841999999999999</v>
      </c>
      <c r="M13">
        <v>0.81608999999999998</v>
      </c>
      <c r="N13">
        <v>0.88371999999999995</v>
      </c>
      <c r="O13">
        <v>14</v>
      </c>
      <c r="P13">
        <v>6.9444444444444503E-2</v>
      </c>
      <c r="Q13">
        <v>0.35</v>
      </c>
      <c r="R13">
        <v>0.52500000000000002</v>
      </c>
      <c r="S13">
        <v>0.78332999999999997</v>
      </c>
      <c r="T13">
        <v>1.7377</v>
      </c>
      <c r="U13">
        <v>4.7259000000000002</v>
      </c>
      <c r="V13">
        <v>7.0769000000000002</v>
      </c>
      <c r="W13">
        <v>8.7471999999999994</v>
      </c>
      <c r="X13">
        <v>-1.6702999999999999</v>
      </c>
      <c r="Y13">
        <v>-7.4999999999999997E-2</v>
      </c>
      <c r="Z13">
        <v>-70.368421052631604</v>
      </c>
      <c r="AA13">
        <v>-2.5641025641025599E-2</v>
      </c>
      <c r="AB13">
        <v>-70.681818181818201</v>
      </c>
      <c r="AC13">
        <v>0.54839000000000004</v>
      </c>
      <c r="AD13">
        <v>0.64285999999999999</v>
      </c>
      <c r="AE13">
        <v>0.46666999999999997</v>
      </c>
      <c r="AF13">
        <v>0.61538000000000004</v>
      </c>
      <c r="AG13">
        <v>0.71667000000000003</v>
      </c>
      <c r="AH13">
        <v>0.3</v>
      </c>
      <c r="AI13">
        <v>0.68332999999999999</v>
      </c>
      <c r="AJ13">
        <v>0.3</v>
      </c>
      <c r="AK13">
        <v>0.78657999999999995</v>
      </c>
      <c r="AL13" t="s">
        <v>59</v>
      </c>
      <c r="AM13">
        <v>26</v>
      </c>
      <c r="AN13">
        <v>8</v>
      </c>
      <c r="AO13">
        <v>4</v>
      </c>
      <c r="AP13">
        <v>6</v>
      </c>
      <c r="AQ13">
        <v>7</v>
      </c>
      <c r="AR13">
        <v>7</v>
      </c>
      <c r="AS13">
        <v>3</v>
      </c>
      <c r="AT13">
        <v>3</v>
      </c>
      <c r="AU13">
        <v>3</v>
      </c>
      <c r="AV13">
        <v>4</v>
      </c>
      <c r="AW13">
        <v>6</v>
      </c>
      <c r="AX13">
        <v>5</v>
      </c>
      <c r="AY13">
        <v>7</v>
      </c>
      <c r="AZ13">
        <v>7</v>
      </c>
      <c r="BA13">
        <v>24</v>
      </c>
      <c r="BB13">
        <v>13</v>
      </c>
      <c r="BC13">
        <v>25</v>
      </c>
      <c r="BD13">
        <v>8</v>
      </c>
      <c r="BE13">
        <v>-3</v>
      </c>
      <c r="BF13">
        <v>9</v>
      </c>
      <c r="BG13">
        <v>37.713888888888903</v>
      </c>
    </row>
    <row r="14" spans="1:59" x14ac:dyDescent="0.2">
      <c r="A14" s="1" t="s">
        <v>72</v>
      </c>
      <c r="B14">
        <v>0.82916999999999996</v>
      </c>
      <c r="C14">
        <v>2.6431</v>
      </c>
      <c r="D14">
        <v>5.8916000000000004</v>
      </c>
      <c r="E14">
        <v>0.20802808302808501</v>
      </c>
      <c r="F14">
        <v>47</v>
      </c>
      <c r="G14">
        <v>0.21332999999999999</v>
      </c>
      <c r="H14">
        <v>0.17646999999999999</v>
      </c>
      <c r="I14">
        <v>0.15789</v>
      </c>
      <c r="J14">
        <v>0.12281</v>
      </c>
      <c r="K14">
        <v>0.60177000000000003</v>
      </c>
      <c r="L14">
        <v>0.66666999999999998</v>
      </c>
      <c r="M14">
        <v>0.60758999999999996</v>
      </c>
      <c r="N14">
        <v>0.77778000000000003</v>
      </c>
      <c r="O14">
        <v>7</v>
      </c>
      <c r="P14">
        <v>-0.125</v>
      </c>
      <c r="Q14">
        <v>0.125</v>
      </c>
      <c r="R14">
        <v>0.3</v>
      </c>
      <c r="S14">
        <v>0.66110999999999998</v>
      </c>
      <c r="T14">
        <v>1.8939999999999999</v>
      </c>
      <c r="U14">
        <v>3.9434999999999998</v>
      </c>
      <c r="V14">
        <v>0.24751999999999999</v>
      </c>
      <c r="W14">
        <v>5.7915000000000001E-2</v>
      </c>
      <c r="X14">
        <v>0.18961</v>
      </c>
      <c r="Y14">
        <v>4.3333333333333304</v>
      </c>
      <c r="Z14">
        <v>-5.2916666666666696</v>
      </c>
      <c r="AA14">
        <v>5.0769230769230802</v>
      </c>
      <c r="AB14">
        <v>-6.2380952380952399</v>
      </c>
      <c r="AC14">
        <v>9.0909000000000004E-2</v>
      </c>
      <c r="AD14">
        <v>0.27272999999999997</v>
      </c>
      <c r="AE14">
        <v>8.6957000000000007E-2</v>
      </c>
      <c r="AF14">
        <v>0.2</v>
      </c>
      <c r="AG14">
        <v>0.73333000000000004</v>
      </c>
      <c r="AH14">
        <v>0.26667000000000002</v>
      </c>
      <c r="AI14">
        <v>0.66666999999999998</v>
      </c>
      <c r="AJ14">
        <v>0.33333000000000002</v>
      </c>
      <c r="AK14">
        <v>0.48674000000000001</v>
      </c>
      <c r="AL14" t="s">
        <v>62</v>
      </c>
      <c r="AM14">
        <v>37</v>
      </c>
      <c r="AN14">
        <v>5</v>
      </c>
      <c r="AO14">
        <v>4</v>
      </c>
      <c r="AP14">
        <v>4</v>
      </c>
      <c r="AQ14">
        <v>5</v>
      </c>
      <c r="AR14">
        <v>2</v>
      </c>
      <c r="AS14">
        <v>5</v>
      </c>
      <c r="AT14">
        <v>5</v>
      </c>
      <c r="AU14">
        <v>3</v>
      </c>
      <c r="AV14">
        <v>4</v>
      </c>
      <c r="AW14">
        <v>6</v>
      </c>
      <c r="AX14">
        <v>6</v>
      </c>
      <c r="AY14">
        <v>5</v>
      </c>
      <c r="AZ14">
        <v>6</v>
      </c>
      <c r="BA14">
        <v>15</v>
      </c>
      <c r="BB14">
        <v>17</v>
      </c>
      <c r="BC14">
        <v>23</v>
      </c>
      <c r="BD14">
        <v>-1</v>
      </c>
      <c r="BE14">
        <v>1</v>
      </c>
      <c r="BF14">
        <v>7</v>
      </c>
      <c r="BG14">
        <v>10.755555555555601</v>
      </c>
    </row>
    <row r="15" spans="1:59" x14ac:dyDescent="0.2">
      <c r="A15" s="1" t="s">
        <v>73</v>
      </c>
      <c r="B15">
        <v>0.90417000000000003</v>
      </c>
      <c r="C15">
        <v>3.4296000000000002</v>
      </c>
      <c r="D15">
        <v>10.263</v>
      </c>
      <c r="E15">
        <v>-5.4673696436212502</v>
      </c>
      <c r="F15">
        <v>0</v>
      </c>
      <c r="G15">
        <v>9.8361000000000004E-2</v>
      </c>
      <c r="H15">
        <v>0.15151999999999999</v>
      </c>
      <c r="I15">
        <v>0.10909000000000001</v>
      </c>
      <c r="J15">
        <v>1.7240999999999999E-2</v>
      </c>
      <c r="K15">
        <v>0.64834999999999998</v>
      </c>
      <c r="L15">
        <v>0.73912999999999995</v>
      </c>
      <c r="M15">
        <v>0.80459999999999998</v>
      </c>
      <c r="N15">
        <v>0.81111</v>
      </c>
      <c r="O15">
        <v>8</v>
      </c>
      <c r="P15">
        <v>-0.16666666666666699</v>
      </c>
      <c r="Q15">
        <v>0.47499999999999998</v>
      </c>
      <c r="R15">
        <v>0.20311999999999999</v>
      </c>
      <c r="S15">
        <v>0.75</v>
      </c>
      <c r="T15">
        <v>2.4996</v>
      </c>
      <c r="U15">
        <v>4.5734000000000004</v>
      </c>
      <c r="V15">
        <v>1.9286000000000001</v>
      </c>
      <c r="W15">
        <v>1.4964</v>
      </c>
      <c r="X15">
        <v>0.43219000000000002</v>
      </c>
      <c r="Y15">
        <v>9.8780487804878092</v>
      </c>
      <c r="Z15">
        <v>-4.5</v>
      </c>
      <c r="AA15">
        <v>10.026315789473699</v>
      </c>
      <c r="AB15">
        <v>-7.3333333333333304</v>
      </c>
      <c r="AC15">
        <v>7.4074000000000001E-2</v>
      </c>
      <c r="AD15">
        <v>0.21429000000000001</v>
      </c>
      <c r="AE15">
        <v>0.15625</v>
      </c>
      <c r="AF15">
        <v>8.3333000000000004E-2</v>
      </c>
      <c r="AG15">
        <v>0.65</v>
      </c>
      <c r="AH15">
        <v>0.33333000000000002</v>
      </c>
      <c r="AI15">
        <v>0.75</v>
      </c>
      <c r="AJ15">
        <v>0.26667000000000002</v>
      </c>
      <c r="AK15">
        <v>0.64681999999999995</v>
      </c>
      <c r="AL15" t="s">
        <v>59</v>
      </c>
      <c r="AM15">
        <v>58</v>
      </c>
      <c r="AN15">
        <v>6</v>
      </c>
      <c r="AO15">
        <v>5</v>
      </c>
      <c r="AP15">
        <v>5</v>
      </c>
      <c r="AQ15">
        <v>3</v>
      </c>
      <c r="AR15">
        <v>6</v>
      </c>
      <c r="AS15">
        <v>2</v>
      </c>
      <c r="AT15">
        <v>2</v>
      </c>
      <c r="AU15">
        <v>3</v>
      </c>
      <c r="AV15">
        <v>3</v>
      </c>
      <c r="AW15">
        <v>1</v>
      </c>
      <c r="AX15">
        <v>2</v>
      </c>
      <c r="AY15">
        <v>5</v>
      </c>
      <c r="AZ15">
        <v>3</v>
      </c>
      <c r="BA15">
        <v>19</v>
      </c>
      <c r="BB15">
        <v>10</v>
      </c>
      <c r="BC15">
        <v>11</v>
      </c>
      <c r="BD15">
        <v>3</v>
      </c>
      <c r="BE15">
        <v>-6</v>
      </c>
      <c r="BF15">
        <v>-5</v>
      </c>
      <c r="BG15">
        <v>18.25</v>
      </c>
    </row>
    <row r="16" spans="1:59" x14ac:dyDescent="0.2">
      <c r="A16" t="s">
        <v>74</v>
      </c>
      <c r="B16">
        <v>0.51249999999999996</v>
      </c>
      <c r="C16">
        <v>1.9805999999999999</v>
      </c>
      <c r="D16">
        <v>8.3994</v>
      </c>
      <c r="E16">
        <v>-9.5507817327895204</v>
      </c>
      <c r="F16">
        <v>7</v>
      </c>
      <c r="G16">
        <v>0.49231000000000003</v>
      </c>
      <c r="H16">
        <v>0.49180000000000001</v>
      </c>
      <c r="I16">
        <v>0.51019999999999999</v>
      </c>
      <c r="J16">
        <v>0.46154000000000001</v>
      </c>
      <c r="K16">
        <v>0.61224000000000001</v>
      </c>
      <c r="L16">
        <v>0.64285999999999999</v>
      </c>
      <c r="M16">
        <v>0.57333000000000001</v>
      </c>
      <c r="N16">
        <v>0.73033999999999999</v>
      </c>
      <c r="O16">
        <v>15</v>
      </c>
      <c r="P16">
        <v>-7.7864293659621803E-2</v>
      </c>
      <c r="Q16">
        <v>0.5</v>
      </c>
      <c r="R16">
        <v>0.49062</v>
      </c>
      <c r="S16">
        <v>0.64166999999999996</v>
      </c>
      <c r="T16">
        <v>2.8721999999999999</v>
      </c>
      <c r="U16">
        <v>5.4283000000000001</v>
      </c>
      <c r="V16">
        <v>2.2542</v>
      </c>
      <c r="W16">
        <v>1.3388</v>
      </c>
      <c r="X16">
        <v>0.91544000000000003</v>
      </c>
      <c r="Y16">
        <v>9.7241379310344804</v>
      </c>
      <c r="Z16">
        <v>-22.9677419354839</v>
      </c>
      <c r="AA16">
        <v>7.3055555555555598</v>
      </c>
      <c r="AB16">
        <v>-23.0416666666667</v>
      </c>
      <c r="AC16">
        <v>0.61111000000000004</v>
      </c>
      <c r="AD16">
        <v>0.4</v>
      </c>
      <c r="AE16">
        <v>0.48</v>
      </c>
      <c r="AF16">
        <v>0.38462000000000002</v>
      </c>
      <c r="AG16">
        <v>0.76666999999999996</v>
      </c>
      <c r="AH16">
        <v>0.23333000000000001</v>
      </c>
      <c r="AI16">
        <v>0.63332999999999995</v>
      </c>
      <c r="AJ16">
        <v>0.36667</v>
      </c>
      <c r="AK16">
        <v>0.23526</v>
      </c>
      <c r="AL16" t="s">
        <v>59</v>
      </c>
      <c r="AM16">
        <v>21</v>
      </c>
      <c r="AN16">
        <v>9</v>
      </c>
      <c r="AO16">
        <v>4</v>
      </c>
      <c r="AP16">
        <v>5</v>
      </c>
      <c r="AQ16">
        <v>7</v>
      </c>
      <c r="AR16">
        <v>4</v>
      </c>
      <c r="AS16">
        <v>5</v>
      </c>
      <c r="AT16">
        <v>6</v>
      </c>
      <c r="AU16">
        <v>3</v>
      </c>
      <c r="AV16">
        <v>6</v>
      </c>
      <c r="AW16">
        <v>5</v>
      </c>
      <c r="AX16">
        <v>5</v>
      </c>
      <c r="AY16">
        <v>5</v>
      </c>
      <c r="AZ16">
        <v>6</v>
      </c>
      <c r="BA16">
        <v>20</v>
      </c>
      <c r="BB16">
        <v>20</v>
      </c>
      <c r="BC16">
        <v>21</v>
      </c>
      <c r="BD16">
        <v>4</v>
      </c>
      <c r="BE16">
        <v>4</v>
      </c>
      <c r="BF16">
        <v>5</v>
      </c>
      <c r="BG16">
        <v>21.030555555555601</v>
      </c>
    </row>
    <row r="17" spans="1:59" x14ac:dyDescent="0.2">
      <c r="A17" t="s">
        <v>75</v>
      </c>
      <c r="B17">
        <v>0.84167000000000003</v>
      </c>
      <c r="C17">
        <v>3.1503999999999999</v>
      </c>
      <c r="D17">
        <v>9.1601999999999997</v>
      </c>
      <c r="E17">
        <v>16.555952380952402</v>
      </c>
      <c r="F17">
        <v>76</v>
      </c>
      <c r="G17">
        <v>8.3333000000000004E-2</v>
      </c>
      <c r="H17">
        <v>0.14516000000000001</v>
      </c>
      <c r="I17">
        <v>0.19355</v>
      </c>
      <c r="J17">
        <v>0.21429000000000001</v>
      </c>
      <c r="K17">
        <v>0.58065</v>
      </c>
      <c r="L17">
        <v>0.66666999999999998</v>
      </c>
      <c r="M17">
        <v>0.60440000000000005</v>
      </c>
      <c r="N17">
        <v>0.78312999999999999</v>
      </c>
      <c r="O17">
        <v>9</v>
      </c>
      <c r="P17">
        <v>-0.107655502392345</v>
      </c>
      <c r="Q17">
        <v>0.32500000000000001</v>
      </c>
      <c r="R17">
        <v>0.26562000000000002</v>
      </c>
      <c r="S17">
        <v>0.65556000000000003</v>
      </c>
      <c r="T17">
        <v>2.8452999999999999</v>
      </c>
      <c r="U17">
        <v>4.4518000000000004</v>
      </c>
      <c r="V17">
        <v>2.8060999999999998</v>
      </c>
      <c r="W17">
        <v>0.30153000000000002</v>
      </c>
      <c r="X17">
        <v>2.5045999999999999</v>
      </c>
      <c r="Y17">
        <v>8.3666666666666707</v>
      </c>
      <c r="Z17">
        <v>-19.266666666666701</v>
      </c>
      <c r="AA17">
        <v>10.214285714285699</v>
      </c>
      <c r="AB17">
        <v>-18.4375</v>
      </c>
      <c r="AC17">
        <v>0.28571000000000002</v>
      </c>
      <c r="AD17">
        <v>0.15384999999999999</v>
      </c>
      <c r="AE17">
        <v>0.24138000000000001</v>
      </c>
      <c r="AF17">
        <v>9.0909000000000004E-2</v>
      </c>
      <c r="AG17">
        <v>0.68332999999999999</v>
      </c>
      <c r="AH17">
        <v>0.31667000000000001</v>
      </c>
      <c r="AI17">
        <v>0.71667000000000003</v>
      </c>
      <c r="AJ17">
        <v>0.28333000000000003</v>
      </c>
      <c r="AK17">
        <v>0.53580000000000005</v>
      </c>
      <c r="AL17" t="s">
        <v>59</v>
      </c>
      <c r="AM17">
        <v>25</v>
      </c>
      <c r="AN17">
        <v>3</v>
      </c>
      <c r="AO17">
        <v>1</v>
      </c>
      <c r="AP17">
        <v>1</v>
      </c>
      <c r="AQ17">
        <v>1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6</v>
      </c>
      <c r="AX17">
        <v>7</v>
      </c>
      <c r="AY17">
        <v>6</v>
      </c>
      <c r="AZ17">
        <v>6</v>
      </c>
      <c r="BA17">
        <v>6</v>
      </c>
      <c r="BB17">
        <v>14</v>
      </c>
      <c r="BC17">
        <v>25</v>
      </c>
      <c r="BD17">
        <v>-10</v>
      </c>
      <c r="BE17">
        <v>-2</v>
      </c>
      <c r="BF17">
        <v>9</v>
      </c>
      <c r="BG17">
        <v>25.6055555555556</v>
      </c>
    </row>
    <row r="18" spans="1:59" x14ac:dyDescent="0.2">
      <c r="A18" t="s">
        <v>76</v>
      </c>
      <c r="B18">
        <v>0.39583000000000002</v>
      </c>
      <c r="C18">
        <v>0.10377</v>
      </c>
      <c r="D18">
        <v>0.31258999999999998</v>
      </c>
      <c r="E18">
        <v>-21.151799792511699</v>
      </c>
      <c r="F18">
        <v>202</v>
      </c>
      <c r="G18">
        <v>0.65573999999999999</v>
      </c>
      <c r="H18">
        <v>0.58658999999999994</v>
      </c>
      <c r="I18" t="s">
        <v>77</v>
      </c>
      <c r="J18" t="s">
        <v>77</v>
      </c>
      <c r="K18">
        <v>0.58696000000000004</v>
      </c>
      <c r="L18">
        <v>0.60075000000000001</v>
      </c>
      <c r="M18" t="s">
        <v>77</v>
      </c>
      <c r="N18" t="s">
        <v>77</v>
      </c>
      <c r="O18">
        <v>15</v>
      </c>
      <c r="P18">
        <v>1.55728587319244E-2</v>
      </c>
      <c r="Q18">
        <v>0.52500000000000002</v>
      </c>
      <c r="R18">
        <v>0.57499999999999996</v>
      </c>
      <c r="S18">
        <v>0.59721999999999997</v>
      </c>
      <c r="T18">
        <v>1.8869</v>
      </c>
      <c r="U18">
        <v>3.3083</v>
      </c>
      <c r="V18">
        <v>6.1365999999999996</v>
      </c>
      <c r="W18">
        <v>8.9290000000000003</v>
      </c>
      <c r="X18">
        <v>-2.7924000000000002</v>
      </c>
      <c r="Y18">
        <v>-6.67741935483871</v>
      </c>
      <c r="Z18">
        <v>-40.655172413793103</v>
      </c>
      <c r="AA18">
        <v>0.48484848484848497</v>
      </c>
      <c r="AB18">
        <v>-36.148148148148103</v>
      </c>
      <c r="AC18">
        <v>0.72414000000000001</v>
      </c>
      <c r="AD18">
        <v>0.47059000000000001</v>
      </c>
      <c r="AE18">
        <v>0.57691999999999999</v>
      </c>
      <c r="AF18">
        <v>0.85714000000000001</v>
      </c>
      <c r="AG18">
        <v>0.66666999999999998</v>
      </c>
      <c r="AH18">
        <v>0.33333000000000002</v>
      </c>
      <c r="AI18">
        <v>0.73333000000000004</v>
      </c>
      <c r="AJ18">
        <v>0.26667000000000002</v>
      </c>
      <c r="AK18">
        <v>0.17480000000000001</v>
      </c>
      <c r="AL18" t="s">
        <v>62</v>
      </c>
      <c r="AM18">
        <v>47</v>
      </c>
      <c r="AN18">
        <v>4</v>
      </c>
      <c r="AO18">
        <v>5</v>
      </c>
      <c r="AP18">
        <v>5</v>
      </c>
      <c r="AQ18">
        <v>5</v>
      </c>
      <c r="AR18">
        <v>7</v>
      </c>
      <c r="AS18">
        <v>2</v>
      </c>
      <c r="AT18">
        <v>4</v>
      </c>
      <c r="AU18">
        <v>4</v>
      </c>
      <c r="AV18">
        <v>4</v>
      </c>
      <c r="AW18">
        <v>6</v>
      </c>
      <c r="AX18">
        <v>5</v>
      </c>
      <c r="AY18">
        <v>5</v>
      </c>
      <c r="AZ18">
        <v>6</v>
      </c>
      <c r="BA18">
        <v>22</v>
      </c>
      <c r="BB18">
        <v>14</v>
      </c>
      <c r="BC18">
        <v>22</v>
      </c>
      <c r="BD18">
        <v>6</v>
      </c>
      <c r="BE18">
        <v>-2</v>
      </c>
      <c r="BF18">
        <v>6</v>
      </c>
      <c r="BG18">
        <v>47.586111111111101</v>
      </c>
    </row>
    <row r="19" spans="1:59" x14ac:dyDescent="0.2">
      <c r="A19" t="s">
        <v>78</v>
      </c>
      <c r="B19">
        <v>0.50417000000000001</v>
      </c>
      <c r="C19">
        <v>1.2033</v>
      </c>
      <c r="D19">
        <v>0.90722000000000003</v>
      </c>
      <c r="E19">
        <v>0.29075597336466802</v>
      </c>
      <c r="F19">
        <v>33</v>
      </c>
      <c r="G19">
        <v>0.45588000000000001</v>
      </c>
      <c r="H19">
        <v>0.55384999999999995</v>
      </c>
      <c r="I19">
        <v>0.46154000000000001</v>
      </c>
      <c r="J19">
        <v>0.50909000000000004</v>
      </c>
      <c r="K19">
        <v>0.65625</v>
      </c>
      <c r="L19">
        <v>0.61224000000000001</v>
      </c>
      <c r="M19">
        <v>0.66249999999999998</v>
      </c>
      <c r="N19">
        <v>0.73255999999999999</v>
      </c>
      <c r="O19">
        <v>14</v>
      </c>
      <c r="P19">
        <v>7.1428571428571397E-2</v>
      </c>
      <c r="Q19">
        <v>0.55000000000000004</v>
      </c>
      <c r="R19">
        <v>0.49062</v>
      </c>
      <c r="S19">
        <v>0.66388999999999998</v>
      </c>
      <c r="T19">
        <v>4.2039</v>
      </c>
      <c r="U19">
        <v>6.5101000000000004</v>
      </c>
      <c r="V19">
        <v>0.11731999999999999</v>
      </c>
      <c r="W19">
        <v>0.38673999999999997</v>
      </c>
      <c r="X19">
        <v>-0.26941999999999999</v>
      </c>
      <c r="Y19">
        <v>3.4054054054054101</v>
      </c>
      <c r="Z19">
        <v>-0.39130434782608697</v>
      </c>
      <c r="AA19">
        <v>3.1666666666666701</v>
      </c>
      <c r="AB19">
        <v>0.266666666666667</v>
      </c>
      <c r="AC19">
        <v>0.29630000000000001</v>
      </c>
      <c r="AD19">
        <v>0.53846000000000005</v>
      </c>
      <c r="AE19">
        <v>0.57142999999999999</v>
      </c>
      <c r="AF19">
        <v>0.30769000000000002</v>
      </c>
      <c r="AG19">
        <v>0.66666999999999998</v>
      </c>
      <c r="AH19">
        <v>0.33333000000000002</v>
      </c>
      <c r="AI19">
        <v>0.73333000000000004</v>
      </c>
      <c r="AJ19">
        <v>0.26667000000000002</v>
      </c>
      <c r="AK19">
        <v>0.24734</v>
      </c>
      <c r="AL19" t="s">
        <v>59</v>
      </c>
      <c r="AM19">
        <v>39</v>
      </c>
      <c r="AN19">
        <v>6</v>
      </c>
      <c r="AO19">
        <v>4</v>
      </c>
      <c r="AP19">
        <v>5</v>
      </c>
      <c r="AQ19">
        <v>5</v>
      </c>
      <c r="AR19">
        <v>6</v>
      </c>
      <c r="AS19">
        <v>7</v>
      </c>
      <c r="AT19">
        <v>7</v>
      </c>
      <c r="AU19">
        <v>7</v>
      </c>
      <c r="AV19">
        <v>4</v>
      </c>
      <c r="AW19">
        <v>7</v>
      </c>
      <c r="AX19">
        <v>7</v>
      </c>
      <c r="AY19">
        <v>7</v>
      </c>
      <c r="AZ19">
        <v>7</v>
      </c>
      <c r="BA19">
        <v>20</v>
      </c>
      <c r="BB19">
        <v>25</v>
      </c>
      <c r="BC19">
        <v>28</v>
      </c>
      <c r="BD19">
        <v>4</v>
      </c>
      <c r="BE19">
        <v>9</v>
      </c>
      <c r="BF19">
        <v>12</v>
      </c>
      <c r="BG19">
        <v>19.658333333333299</v>
      </c>
    </row>
    <row r="20" spans="1:59" x14ac:dyDescent="0.2">
      <c r="A20" t="s">
        <v>79</v>
      </c>
      <c r="B20">
        <v>0.54166999999999998</v>
      </c>
      <c r="C20">
        <v>2.6478999999999999</v>
      </c>
      <c r="D20">
        <v>11.133699999999999</v>
      </c>
      <c r="E20">
        <v>7.5333333333333297</v>
      </c>
      <c r="F20">
        <v>2</v>
      </c>
      <c r="G20">
        <v>0.46875</v>
      </c>
      <c r="H20">
        <v>0.49231000000000003</v>
      </c>
      <c r="I20">
        <v>0.44444</v>
      </c>
      <c r="J20">
        <v>0.42104999999999998</v>
      </c>
      <c r="K20">
        <v>0.75531999999999999</v>
      </c>
      <c r="L20">
        <v>0.65263000000000004</v>
      </c>
      <c r="M20">
        <v>0.70369999999999999</v>
      </c>
      <c r="N20">
        <v>0.83333000000000002</v>
      </c>
      <c r="O20">
        <v>11</v>
      </c>
      <c r="P20">
        <v>-9.8214285714285698E-2</v>
      </c>
      <c r="Q20">
        <v>0.57499999999999996</v>
      </c>
      <c r="R20">
        <v>0.45937</v>
      </c>
      <c r="S20">
        <v>0.73611000000000004</v>
      </c>
      <c r="T20">
        <v>1.6201000000000001</v>
      </c>
      <c r="U20">
        <v>4.0427</v>
      </c>
      <c r="V20">
        <v>2.6294</v>
      </c>
      <c r="W20">
        <v>2.6789000000000001</v>
      </c>
      <c r="X20">
        <v>-4.9535999999999997E-2</v>
      </c>
      <c r="Y20">
        <v>6.4722222222222197</v>
      </c>
      <c r="Z20">
        <v>-19.875</v>
      </c>
      <c r="AA20">
        <v>5.3250000000000002</v>
      </c>
      <c r="AB20">
        <v>-12.35</v>
      </c>
      <c r="AC20">
        <v>0.41176000000000001</v>
      </c>
      <c r="AD20">
        <v>0.66666999999999998</v>
      </c>
      <c r="AE20">
        <v>0.44828000000000001</v>
      </c>
      <c r="AF20">
        <v>0.6</v>
      </c>
      <c r="AG20">
        <v>0.71667000000000003</v>
      </c>
      <c r="AH20">
        <v>0.28333000000000003</v>
      </c>
      <c r="AI20">
        <v>0.68332999999999999</v>
      </c>
      <c r="AJ20">
        <v>0.31667000000000001</v>
      </c>
      <c r="AK20">
        <v>0.82931999999999995</v>
      </c>
      <c r="AL20" t="s">
        <v>59</v>
      </c>
      <c r="AM20">
        <v>21</v>
      </c>
      <c r="AN20">
        <v>9</v>
      </c>
      <c r="AO20">
        <v>4</v>
      </c>
      <c r="AP20">
        <v>5</v>
      </c>
      <c r="AQ20">
        <v>4</v>
      </c>
      <c r="AR20">
        <v>1</v>
      </c>
      <c r="AS20">
        <v>1</v>
      </c>
      <c r="AT20">
        <v>2</v>
      </c>
      <c r="AU20">
        <v>3</v>
      </c>
      <c r="AV20">
        <v>3</v>
      </c>
      <c r="AW20">
        <v>4</v>
      </c>
      <c r="AX20">
        <v>5</v>
      </c>
      <c r="AY20">
        <v>3</v>
      </c>
      <c r="AZ20">
        <v>5</v>
      </c>
      <c r="BA20">
        <v>14</v>
      </c>
      <c r="BB20">
        <v>9</v>
      </c>
      <c r="BC20">
        <v>17</v>
      </c>
      <c r="BD20">
        <v>-2</v>
      </c>
      <c r="BE20">
        <v>-7</v>
      </c>
      <c r="BF20">
        <v>1</v>
      </c>
      <c r="BG20">
        <v>24.8333333333333</v>
      </c>
    </row>
    <row r="21" spans="1:59" x14ac:dyDescent="0.2">
      <c r="A21" t="s">
        <v>80</v>
      </c>
      <c r="B21">
        <v>0.92083000000000004</v>
      </c>
      <c r="C21">
        <v>1.1025</v>
      </c>
      <c r="D21">
        <v>6.1811999999999996</v>
      </c>
      <c r="E21">
        <v>-5.4536578240693903</v>
      </c>
      <c r="F21">
        <v>2</v>
      </c>
      <c r="G21">
        <v>5.9700999999999997E-2</v>
      </c>
      <c r="H21">
        <v>7.1429000000000006E-2</v>
      </c>
      <c r="I21">
        <v>7.1429000000000006E-2</v>
      </c>
      <c r="J21">
        <v>0.12766</v>
      </c>
      <c r="K21">
        <v>0.59048</v>
      </c>
      <c r="L21">
        <v>0.63749999999999996</v>
      </c>
      <c r="M21">
        <v>0.64078000000000002</v>
      </c>
      <c r="N21">
        <v>0.69443999999999995</v>
      </c>
      <c r="O21">
        <v>15</v>
      </c>
      <c r="P21">
        <v>-7.3260073260073194E-2</v>
      </c>
      <c r="Q21">
        <v>0.27500000000000002</v>
      </c>
      <c r="R21">
        <v>0.21249999999999999</v>
      </c>
      <c r="S21">
        <v>0.63610999999999995</v>
      </c>
      <c r="T21">
        <v>2.3306</v>
      </c>
      <c r="U21">
        <v>4.3023999999999996</v>
      </c>
      <c r="V21">
        <v>0.36709000000000003</v>
      </c>
      <c r="W21">
        <v>3.4020999999999999</v>
      </c>
      <c r="X21">
        <v>-3.0350000000000001</v>
      </c>
      <c r="Y21">
        <v>4.60606060606061</v>
      </c>
      <c r="Z21">
        <v>-7.1851851851851896</v>
      </c>
      <c r="AA21">
        <v>7.32258064516129</v>
      </c>
      <c r="AB21">
        <v>-15.517241379310301</v>
      </c>
      <c r="AC21">
        <v>3.3333000000000002E-2</v>
      </c>
      <c r="AD21">
        <v>0.15384999999999999</v>
      </c>
      <c r="AE21">
        <v>3.2258000000000002E-2</v>
      </c>
      <c r="AF21">
        <v>0.18182000000000001</v>
      </c>
      <c r="AG21">
        <v>0.7</v>
      </c>
      <c r="AH21">
        <v>0.3</v>
      </c>
      <c r="AI21">
        <v>0.7</v>
      </c>
      <c r="AJ21">
        <v>0.3</v>
      </c>
      <c r="AK21">
        <v>0.36886999999999998</v>
      </c>
      <c r="AL21" t="s">
        <v>62</v>
      </c>
      <c r="AM21">
        <v>21</v>
      </c>
      <c r="AN21">
        <v>9</v>
      </c>
      <c r="AO21">
        <v>2</v>
      </c>
      <c r="AP21">
        <v>4</v>
      </c>
      <c r="AQ21">
        <v>2</v>
      </c>
      <c r="AR21">
        <v>3</v>
      </c>
      <c r="AS21">
        <v>2</v>
      </c>
      <c r="AT21">
        <v>2</v>
      </c>
      <c r="AU21">
        <v>4</v>
      </c>
      <c r="AV21">
        <v>3</v>
      </c>
      <c r="AW21">
        <v>5</v>
      </c>
      <c r="AX21">
        <v>6</v>
      </c>
      <c r="AY21">
        <v>7</v>
      </c>
      <c r="AZ21">
        <v>5</v>
      </c>
      <c r="BA21">
        <v>11</v>
      </c>
      <c r="BB21">
        <v>11</v>
      </c>
      <c r="BC21">
        <v>23</v>
      </c>
      <c r="BD21">
        <v>-5</v>
      </c>
      <c r="BE21">
        <v>-5</v>
      </c>
      <c r="BF21">
        <v>7</v>
      </c>
      <c r="BG21">
        <v>13.594444444444401</v>
      </c>
    </row>
    <row r="22" spans="1:59" x14ac:dyDescent="0.2">
      <c r="A22" t="s">
        <v>81</v>
      </c>
      <c r="B22">
        <v>0.83750000000000002</v>
      </c>
      <c r="C22">
        <v>0.82191000000000003</v>
      </c>
      <c r="D22">
        <v>8.5052000000000003</v>
      </c>
      <c r="E22">
        <v>-8.06388888888889</v>
      </c>
      <c r="F22">
        <v>0</v>
      </c>
      <c r="G22">
        <v>0.24637999999999999</v>
      </c>
      <c r="H22">
        <v>0.20635000000000001</v>
      </c>
      <c r="I22">
        <v>5.8824000000000001E-2</v>
      </c>
      <c r="J22">
        <v>0.10526000000000001</v>
      </c>
      <c r="K22">
        <v>0.82352999999999998</v>
      </c>
      <c r="L22">
        <v>0.75861999999999996</v>
      </c>
      <c r="M22">
        <v>0.83528999999999998</v>
      </c>
      <c r="N22">
        <v>0.83721000000000001</v>
      </c>
      <c r="O22">
        <v>14</v>
      </c>
      <c r="P22">
        <v>1.8315018315018299E-2</v>
      </c>
      <c r="Q22">
        <v>0.27500000000000002</v>
      </c>
      <c r="R22">
        <v>0.27500000000000002</v>
      </c>
      <c r="S22">
        <v>0.81389</v>
      </c>
      <c r="T22">
        <v>1.8048999999999999</v>
      </c>
      <c r="U22">
        <v>3.7610999999999999</v>
      </c>
      <c r="V22">
        <v>2.3231999999999999</v>
      </c>
      <c r="W22">
        <v>0.97701000000000005</v>
      </c>
      <c r="X22">
        <v>1.3462000000000001</v>
      </c>
      <c r="Y22">
        <v>10.4722222222222</v>
      </c>
      <c r="Z22">
        <v>-11.125</v>
      </c>
      <c r="AA22">
        <v>13.45</v>
      </c>
      <c r="AB22">
        <v>-12.4</v>
      </c>
      <c r="AC22">
        <v>0.13793</v>
      </c>
      <c r="AD22">
        <v>0.21429000000000001</v>
      </c>
      <c r="AE22">
        <v>0.16667000000000001</v>
      </c>
      <c r="AF22">
        <v>0</v>
      </c>
      <c r="AG22">
        <v>0.7</v>
      </c>
      <c r="AH22">
        <v>0.3</v>
      </c>
      <c r="AI22">
        <v>0.7</v>
      </c>
      <c r="AJ22">
        <v>0.3</v>
      </c>
      <c r="AK22">
        <v>8.6861999999999995E-2</v>
      </c>
      <c r="AL22" t="s">
        <v>59</v>
      </c>
      <c r="AM22">
        <v>27</v>
      </c>
      <c r="AN22">
        <v>8</v>
      </c>
      <c r="AO22">
        <v>5</v>
      </c>
      <c r="AP22">
        <v>6</v>
      </c>
      <c r="AQ22">
        <v>5</v>
      </c>
      <c r="AR22">
        <v>5</v>
      </c>
      <c r="AS22">
        <v>5</v>
      </c>
      <c r="AT22">
        <v>7</v>
      </c>
      <c r="AU22">
        <v>3</v>
      </c>
      <c r="AV22">
        <v>6</v>
      </c>
      <c r="AW22">
        <v>5</v>
      </c>
      <c r="AX22">
        <v>6</v>
      </c>
      <c r="AY22">
        <v>7</v>
      </c>
      <c r="AZ22">
        <v>6</v>
      </c>
      <c r="BA22">
        <v>21</v>
      </c>
      <c r="BB22">
        <v>21</v>
      </c>
      <c r="BC22">
        <v>24</v>
      </c>
      <c r="BD22">
        <v>5</v>
      </c>
      <c r="BE22">
        <v>5</v>
      </c>
      <c r="BF22">
        <v>8</v>
      </c>
      <c r="BG22">
        <v>15.2361111111111</v>
      </c>
    </row>
    <row r="23" spans="1:59" x14ac:dyDescent="0.2">
      <c r="A23" t="s">
        <v>82</v>
      </c>
      <c r="B23">
        <v>0.46250000000000002</v>
      </c>
      <c r="C23">
        <v>2.7393999999999998</v>
      </c>
      <c r="D23">
        <v>8.0305999999999997</v>
      </c>
      <c r="E23">
        <v>-2.2845224823485699</v>
      </c>
      <c r="F23">
        <v>6</v>
      </c>
      <c r="G23">
        <v>0.62712000000000001</v>
      </c>
      <c r="H23">
        <v>0.57377</v>
      </c>
      <c r="I23">
        <v>0.46666999999999997</v>
      </c>
      <c r="J23">
        <v>0.48332999999999998</v>
      </c>
      <c r="K23">
        <v>0.56989000000000001</v>
      </c>
      <c r="L23">
        <v>0.52688000000000001</v>
      </c>
      <c r="M23">
        <v>0.66666999999999998</v>
      </c>
      <c r="N23">
        <v>0.66666999999999998</v>
      </c>
      <c r="O23">
        <v>5</v>
      </c>
      <c r="P23">
        <v>-8.1201334816462703E-2</v>
      </c>
      <c r="Q23">
        <v>0.5</v>
      </c>
      <c r="R23">
        <v>0.53125</v>
      </c>
      <c r="S23">
        <v>0.60555999999999999</v>
      </c>
      <c r="T23">
        <v>2.1347</v>
      </c>
      <c r="U23">
        <v>3.9723999999999999</v>
      </c>
      <c r="V23">
        <v>1.1000000000000001</v>
      </c>
      <c r="W23">
        <v>0.75294000000000005</v>
      </c>
      <c r="X23">
        <v>0.34705999999999998</v>
      </c>
      <c r="Y23">
        <v>3.22857142857143</v>
      </c>
      <c r="Z23">
        <v>-11.0769230769231</v>
      </c>
      <c r="AA23">
        <v>4.0277777777777803</v>
      </c>
      <c r="AB23">
        <v>-13.086956521739101</v>
      </c>
      <c r="AC23">
        <v>0.4</v>
      </c>
      <c r="AD23">
        <v>0.41666999999999998</v>
      </c>
      <c r="AE23">
        <v>0.66666999999999998</v>
      </c>
      <c r="AF23">
        <v>0.55556000000000005</v>
      </c>
      <c r="AG23">
        <v>0.68332999999999999</v>
      </c>
      <c r="AH23">
        <v>0.3</v>
      </c>
      <c r="AI23">
        <v>0.71667000000000003</v>
      </c>
      <c r="AJ23">
        <v>0.3</v>
      </c>
      <c r="AK23">
        <v>0.31648999999999999</v>
      </c>
      <c r="AL23" t="s">
        <v>59</v>
      </c>
      <c r="AM23">
        <v>20</v>
      </c>
      <c r="AN23">
        <v>8</v>
      </c>
      <c r="AO23">
        <v>2</v>
      </c>
      <c r="AP23">
        <v>2</v>
      </c>
      <c r="AQ23">
        <v>5</v>
      </c>
      <c r="AR23">
        <v>5</v>
      </c>
      <c r="AS23">
        <v>3</v>
      </c>
      <c r="AT23">
        <v>3</v>
      </c>
      <c r="AU23">
        <v>2</v>
      </c>
      <c r="AV23">
        <v>3</v>
      </c>
      <c r="AW23">
        <v>4</v>
      </c>
      <c r="AX23">
        <v>5</v>
      </c>
      <c r="AY23">
        <v>3</v>
      </c>
      <c r="AZ23">
        <v>6</v>
      </c>
      <c r="BA23">
        <v>14</v>
      </c>
      <c r="BB23">
        <v>11</v>
      </c>
      <c r="BC23">
        <v>18</v>
      </c>
      <c r="BD23">
        <v>-2</v>
      </c>
      <c r="BE23">
        <v>-5</v>
      </c>
      <c r="BF23">
        <v>2</v>
      </c>
      <c r="BG23">
        <v>24.7222222222222</v>
      </c>
    </row>
    <row r="24" spans="1:59" x14ac:dyDescent="0.2">
      <c r="A24" t="s">
        <v>83</v>
      </c>
      <c r="B24">
        <v>0.41666999999999998</v>
      </c>
      <c r="C24">
        <v>2.9137</v>
      </c>
      <c r="D24">
        <v>7.0122</v>
      </c>
      <c r="E24">
        <v>2.2202844214608999</v>
      </c>
      <c r="F24">
        <v>24</v>
      </c>
      <c r="G24">
        <v>0.64178999999999997</v>
      </c>
      <c r="H24">
        <v>0.51851999999999998</v>
      </c>
      <c r="I24">
        <v>0.61765000000000003</v>
      </c>
      <c r="J24">
        <v>0.52941000000000005</v>
      </c>
      <c r="K24">
        <v>0.60204000000000002</v>
      </c>
      <c r="L24">
        <v>0.69767000000000001</v>
      </c>
      <c r="M24">
        <v>0.63917999999999997</v>
      </c>
      <c r="N24">
        <v>0.75949</v>
      </c>
      <c r="O24">
        <v>11</v>
      </c>
      <c r="P24">
        <v>-4.7003525264394802E-2</v>
      </c>
      <c r="Q24">
        <v>0.67500000000000004</v>
      </c>
      <c r="R24">
        <v>0.54063000000000005</v>
      </c>
      <c r="S24">
        <v>0.66944000000000004</v>
      </c>
      <c r="T24">
        <v>1.5502</v>
      </c>
      <c r="U24">
        <v>3.4394999999999998</v>
      </c>
      <c r="V24">
        <v>0.59499999999999997</v>
      </c>
      <c r="W24">
        <v>0.65625</v>
      </c>
      <c r="X24">
        <v>-6.1249999999999999E-2</v>
      </c>
      <c r="Y24">
        <v>3.54285714285714</v>
      </c>
      <c r="Z24">
        <v>-12.36</v>
      </c>
      <c r="AA24">
        <v>3.6470588235294099</v>
      </c>
      <c r="AB24">
        <v>-14.5</v>
      </c>
      <c r="AC24">
        <v>0.6</v>
      </c>
      <c r="AD24">
        <v>0.85714000000000001</v>
      </c>
      <c r="AE24">
        <v>0.60714000000000001</v>
      </c>
      <c r="AF24">
        <v>0.54544999999999999</v>
      </c>
      <c r="AG24">
        <v>0.76666999999999996</v>
      </c>
      <c r="AH24">
        <v>0.23333000000000001</v>
      </c>
      <c r="AI24">
        <v>0.63332999999999995</v>
      </c>
      <c r="AJ24">
        <v>0.36667</v>
      </c>
      <c r="AK24">
        <v>0.41217999999999999</v>
      </c>
      <c r="AL24" t="s">
        <v>59</v>
      </c>
      <c r="AM24">
        <v>31</v>
      </c>
      <c r="AN24">
        <v>3</v>
      </c>
      <c r="AO24">
        <v>6</v>
      </c>
      <c r="AP24">
        <v>7</v>
      </c>
      <c r="AQ24">
        <v>7</v>
      </c>
      <c r="AR24">
        <v>7</v>
      </c>
      <c r="AS24">
        <v>2</v>
      </c>
      <c r="AT24">
        <v>2</v>
      </c>
      <c r="AU24">
        <v>3</v>
      </c>
      <c r="AV24">
        <v>6</v>
      </c>
      <c r="AW24">
        <v>7</v>
      </c>
      <c r="AX24">
        <v>6</v>
      </c>
      <c r="AY24">
        <v>3</v>
      </c>
      <c r="AZ24">
        <v>7</v>
      </c>
      <c r="BA24">
        <v>27</v>
      </c>
      <c r="BB24">
        <v>13</v>
      </c>
      <c r="BC24">
        <v>23</v>
      </c>
      <c r="BD24">
        <v>11</v>
      </c>
      <c r="BE24">
        <v>-3</v>
      </c>
      <c r="BF24">
        <v>7</v>
      </c>
      <c r="BG24">
        <v>29.883333333333301</v>
      </c>
    </row>
    <row r="25" spans="1:59" x14ac:dyDescent="0.2">
      <c r="A25" t="s">
        <v>84</v>
      </c>
      <c r="B25">
        <v>0.58750000000000002</v>
      </c>
      <c r="C25">
        <v>2.6934999999999998</v>
      </c>
      <c r="D25">
        <v>6.4076000000000004</v>
      </c>
      <c r="E25">
        <v>3.48285714285714</v>
      </c>
      <c r="F25">
        <v>0</v>
      </c>
      <c r="G25">
        <v>0.39062000000000002</v>
      </c>
      <c r="H25">
        <v>0.47692000000000001</v>
      </c>
      <c r="I25">
        <v>0.44230999999999998</v>
      </c>
      <c r="J25">
        <v>0.33898</v>
      </c>
      <c r="K25">
        <v>0.64834999999999998</v>
      </c>
      <c r="L25">
        <v>0.66</v>
      </c>
      <c r="M25">
        <v>0.69135999999999997</v>
      </c>
      <c r="N25">
        <v>0.78408999999999995</v>
      </c>
      <c r="O25">
        <v>14</v>
      </c>
      <c r="P25">
        <v>-9.7643097643097601E-2</v>
      </c>
      <c r="Q25">
        <v>0.42499999999999999</v>
      </c>
      <c r="R25">
        <v>0.44374999999999998</v>
      </c>
      <c r="S25">
        <v>0.69443999999999995</v>
      </c>
      <c r="T25">
        <v>6.6158000000000001</v>
      </c>
      <c r="U25">
        <v>3.6335000000000002</v>
      </c>
      <c r="V25">
        <v>0.37735999999999997</v>
      </c>
      <c r="W25">
        <v>0.57711000000000001</v>
      </c>
      <c r="X25">
        <v>-0.19975999999999999</v>
      </c>
      <c r="Y25">
        <v>4.8857142857142897</v>
      </c>
      <c r="Z25">
        <v>-8.16</v>
      </c>
      <c r="AA25">
        <v>5.2666666666666702</v>
      </c>
      <c r="AB25">
        <v>-9.2333333333333307</v>
      </c>
      <c r="AC25">
        <v>0.42308000000000001</v>
      </c>
      <c r="AD25">
        <v>0.52941000000000005</v>
      </c>
      <c r="AE25">
        <v>0.55556000000000005</v>
      </c>
      <c r="AF25">
        <v>0.27272999999999997</v>
      </c>
      <c r="AG25">
        <v>0.66666999999999998</v>
      </c>
      <c r="AH25">
        <v>0.33333000000000002</v>
      </c>
      <c r="AI25">
        <v>0.73333000000000004</v>
      </c>
      <c r="AJ25">
        <v>0.26667000000000002</v>
      </c>
      <c r="AK25">
        <v>0.64207999999999998</v>
      </c>
      <c r="AL25" t="s">
        <v>62</v>
      </c>
      <c r="AM25">
        <v>21</v>
      </c>
      <c r="AN25">
        <v>9</v>
      </c>
      <c r="AO25">
        <v>5</v>
      </c>
      <c r="AP25">
        <v>5</v>
      </c>
      <c r="AQ25">
        <v>5</v>
      </c>
      <c r="AR25">
        <v>6</v>
      </c>
      <c r="AS25">
        <v>1</v>
      </c>
      <c r="AT25">
        <v>2</v>
      </c>
      <c r="AU25">
        <v>3</v>
      </c>
      <c r="AV25">
        <v>2</v>
      </c>
      <c r="AW25">
        <v>3</v>
      </c>
      <c r="AX25">
        <v>4</v>
      </c>
      <c r="AY25">
        <v>4</v>
      </c>
      <c r="AZ25">
        <v>4</v>
      </c>
      <c r="BA25">
        <v>21</v>
      </c>
      <c r="BB25">
        <v>8</v>
      </c>
      <c r="BC25">
        <v>15</v>
      </c>
      <c r="BD25">
        <v>5</v>
      </c>
      <c r="BE25">
        <v>-8</v>
      </c>
      <c r="BF25">
        <v>-1</v>
      </c>
      <c r="BG25">
        <v>11.324999999999999</v>
      </c>
    </row>
    <row r="26" spans="1:59" x14ac:dyDescent="0.2">
      <c r="A26" t="s">
        <v>85</v>
      </c>
      <c r="B26">
        <v>0.9</v>
      </c>
      <c r="C26">
        <v>5.5423999999999998</v>
      </c>
      <c r="D26">
        <v>9.6638999999999999</v>
      </c>
      <c r="E26">
        <v>21.612082438169399</v>
      </c>
      <c r="F26">
        <v>10</v>
      </c>
      <c r="G26">
        <v>0.13333</v>
      </c>
      <c r="H26">
        <v>5.0847000000000003E-2</v>
      </c>
      <c r="I26">
        <v>0.15625</v>
      </c>
      <c r="J26">
        <v>5.2631999999999998E-2</v>
      </c>
      <c r="K26">
        <v>0.48958000000000002</v>
      </c>
      <c r="L26">
        <v>0.67708000000000002</v>
      </c>
      <c r="M26">
        <v>0.79310000000000003</v>
      </c>
      <c r="N26">
        <v>0.80247000000000002</v>
      </c>
      <c r="O26">
        <v>13</v>
      </c>
      <c r="P26">
        <v>-0.111607142857143</v>
      </c>
      <c r="Q26">
        <v>0.45</v>
      </c>
      <c r="R26">
        <v>0.20624999999999999</v>
      </c>
      <c r="S26">
        <v>0.68332999999999999</v>
      </c>
      <c r="T26">
        <v>2.1471</v>
      </c>
      <c r="U26">
        <v>4.5444000000000004</v>
      </c>
      <c r="V26">
        <v>1.3332999999999999</v>
      </c>
      <c r="W26">
        <v>2.8767999999999998</v>
      </c>
      <c r="X26">
        <v>-1.5435000000000001</v>
      </c>
      <c r="Y26">
        <v>-3.5945945945945899</v>
      </c>
      <c r="Z26">
        <v>-3</v>
      </c>
      <c r="AA26">
        <v>4.39393939393939</v>
      </c>
      <c r="AB26">
        <v>-23.851851851851901</v>
      </c>
      <c r="AC26">
        <v>0.1</v>
      </c>
      <c r="AD26">
        <v>0.18182000000000001</v>
      </c>
      <c r="AE26">
        <v>9.375E-2</v>
      </c>
      <c r="AF26">
        <v>0.13333</v>
      </c>
      <c r="AG26">
        <v>0.7</v>
      </c>
      <c r="AH26">
        <v>0.3</v>
      </c>
      <c r="AI26">
        <v>0.7</v>
      </c>
      <c r="AJ26">
        <v>0.3</v>
      </c>
      <c r="AK26">
        <v>0.91929000000000005</v>
      </c>
      <c r="AL26" t="s">
        <v>62</v>
      </c>
      <c r="AM26">
        <v>25</v>
      </c>
      <c r="AN26">
        <v>3</v>
      </c>
      <c r="AO26">
        <v>6</v>
      </c>
      <c r="AP26">
        <v>3</v>
      </c>
      <c r="AQ26">
        <v>5</v>
      </c>
      <c r="AR26">
        <v>3</v>
      </c>
      <c r="AS26">
        <v>2</v>
      </c>
      <c r="AT26">
        <v>5</v>
      </c>
      <c r="AU26">
        <v>3</v>
      </c>
      <c r="AV26">
        <v>6</v>
      </c>
      <c r="AW26">
        <v>5</v>
      </c>
      <c r="AX26">
        <v>6</v>
      </c>
      <c r="AY26">
        <v>7</v>
      </c>
      <c r="AZ26">
        <v>7</v>
      </c>
      <c r="BA26">
        <v>17</v>
      </c>
      <c r="BB26">
        <v>16</v>
      </c>
      <c r="BC26">
        <v>25</v>
      </c>
      <c r="BD26">
        <v>1</v>
      </c>
      <c r="BE26">
        <v>0</v>
      </c>
      <c r="BF26">
        <v>9</v>
      </c>
      <c r="BG26">
        <v>28.2083333333333</v>
      </c>
    </row>
    <row r="27" spans="1:59" x14ac:dyDescent="0.2">
      <c r="A27" t="s">
        <v>86</v>
      </c>
      <c r="B27">
        <v>0.21249999999999999</v>
      </c>
      <c r="C27">
        <v>3.7227999999999999</v>
      </c>
      <c r="D27">
        <v>4.1959999999999997</v>
      </c>
      <c r="E27">
        <v>-3.3066248283639599</v>
      </c>
      <c r="F27">
        <v>19</v>
      </c>
      <c r="G27">
        <v>0.73016000000000003</v>
      </c>
      <c r="H27">
        <v>0.8</v>
      </c>
      <c r="I27">
        <v>0.78571000000000002</v>
      </c>
      <c r="J27">
        <v>0.84211000000000003</v>
      </c>
      <c r="K27">
        <v>0.61702000000000001</v>
      </c>
      <c r="L27">
        <v>0.57955000000000001</v>
      </c>
      <c r="M27">
        <v>0.60416999999999998</v>
      </c>
      <c r="N27">
        <v>0.81706999999999996</v>
      </c>
      <c r="O27">
        <v>15</v>
      </c>
      <c r="P27">
        <v>-4.1128084606345497E-2</v>
      </c>
      <c r="Q27">
        <v>0.67500000000000004</v>
      </c>
      <c r="R27">
        <v>0.69374999999999998</v>
      </c>
      <c r="S27">
        <v>0.65</v>
      </c>
      <c r="T27">
        <v>3.7869999999999999</v>
      </c>
      <c r="U27">
        <v>6.8018999999999998</v>
      </c>
      <c r="V27">
        <v>1.7951999999999999</v>
      </c>
      <c r="W27">
        <v>0.59458999999999995</v>
      </c>
      <c r="X27">
        <v>1.2005999999999999</v>
      </c>
      <c r="Y27">
        <v>3.7948717948717898</v>
      </c>
      <c r="Z27">
        <v>-4</v>
      </c>
      <c r="AA27">
        <v>2.2432432432432399</v>
      </c>
      <c r="AB27">
        <v>0.69565217391304401</v>
      </c>
      <c r="AC27">
        <v>0.90476000000000001</v>
      </c>
      <c r="AD27">
        <v>0.71428999999999998</v>
      </c>
      <c r="AE27">
        <v>0.74194000000000004</v>
      </c>
      <c r="AF27">
        <v>0.84614999999999996</v>
      </c>
      <c r="AG27">
        <v>0.68332999999999999</v>
      </c>
      <c r="AH27">
        <v>0.31667000000000001</v>
      </c>
      <c r="AI27">
        <v>0.71667000000000003</v>
      </c>
      <c r="AJ27">
        <v>0.28333000000000003</v>
      </c>
      <c r="AK27">
        <v>0.56093999999999999</v>
      </c>
      <c r="AL27" t="s">
        <v>59</v>
      </c>
      <c r="AM27">
        <v>25</v>
      </c>
      <c r="AN27">
        <v>5</v>
      </c>
      <c r="AO27">
        <v>5</v>
      </c>
      <c r="AP27">
        <v>6</v>
      </c>
      <c r="AQ27">
        <v>7</v>
      </c>
      <c r="AR27">
        <v>5</v>
      </c>
      <c r="AS27">
        <v>3</v>
      </c>
      <c r="AT27">
        <v>5</v>
      </c>
      <c r="AU27">
        <v>5</v>
      </c>
      <c r="AV27">
        <v>2</v>
      </c>
      <c r="AW27">
        <v>7</v>
      </c>
      <c r="AX27">
        <v>7</v>
      </c>
      <c r="AY27">
        <v>7</v>
      </c>
      <c r="AZ27">
        <v>7</v>
      </c>
      <c r="BA27">
        <v>23</v>
      </c>
      <c r="BB27">
        <v>15</v>
      </c>
      <c r="BC27">
        <v>28</v>
      </c>
      <c r="BD27">
        <v>7</v>
      </c>
      <c r="BE27">
        <v>-1</v>
      </c>
      <c r="BF27">
        <v>12</v>
      </c>
      <c r="BG27">
        <v>19.483333333333299</v>
      </c>
    </row>
    <row r="28" spans="1:59" x14ac:dyDescent="0.2">
      <c r="A28" t="s">
        <v>87</v>
      </c>
      <c r="B28">
        <v>0.60833000000000004</v>
      </c>
      <c r="C28">
        <v>4.5743</v>
      </c>
      <c r="D28">
        <v>7.3419999999999996</v>
      </c>
      <c r="E28">
        <v>-6.3132198819698804</v>
      </c>
      <c r="F28">
        <v>18</v>
      </c>
      <c r="G28">
        <v>0.34375</v>
      </c>
      <c r="H28">
        <v>0.39062000000000002</v>
      </c>
      <c r="I28">
        <v>0.43332999999999999</v>
      </c>
      <c r="J28">
        <v>0.40384999999999999</v>
      </c>
      <c r="K28">
        <v>0.50538000000000005</v>
      </c>
      <c r="L28">
        <v>0.72043000000000001</v>
      </c>
      <c r="M28">
        <v>0.70833000000000002</v>
      </c>
      <c r="N28">
        <v>0.71794999999999998</v>
      </c>
      <c r="O28">
        <v>7</v>
      </c>
      <c r="P28">
        <v>4.52488687782805E-2</v>
      </c>
      <c r="Q28">
        <v>0.4</v>
      </c>
      <c r="R28">
        <v>0.43437999999999999</v>
      </c>
      <c r="S28">
        <v>0.66110999999999998</v>
      </c>
      <c r="T28">
        <v>8.27</v>
      </c>
      <c r="U28">
        <v>4.2853000000000003</v>
      </c>
      <c r="V28">
        <v>2.1484000000000001</v>
      </c>
      <c r="W28">
        <v>0.47316999999999998</v>
      </c>
      <c r="X28">
        <v>1.6752</v>
      </c>
      <c r="Y28">
        <v>5.0285714285714302</v>
      </c>
      <c r="Z28">
        <v>-31.346153846153801</v>
      </c>
      <c r="AA28">
        <v>6.28125</v>
      </c>
      <c r="AB28">
        <v>-32.592592592592602</v>
      </c>
      <c r="AC28">
        <v>0.44828000000000001</v>
      </c>
      <c r="AD28">
        <v>0.25</v>
      </c>
      <c r="AE28">
        <v>0.63636000000000004</v>
      </c>
      <c r="AF28">
        <v>0.2</v>
      </c>
      <c r="AG28">
        <v>0.66666999999999998</v>
      </c>
      <c r="AH28">
        <v>0.31667000000000001</v>
      </c>
      <c r="AI28">
        <v>0.73333000000000004</v>
      </c>
      <c r="AJ28">
        <v>0.28333000000000003</v>
      </c>
      <c r="AK28">
        <v>0.54969999999999997</v>
      </c>
      <c r="AL28" t="s">
        <v>59</v>
      </c>
      <c r="AM28">
        <v>34</v>
      </c>
      <c r="AN28">
        <v>9</v>
      </c>
      <c r="AO28">
        <v>5</v>
      </c>
      <c r="AP28">
        <v>5</v>
      </c>
      <c r="AQ28">
        <v>6</v>
      </c>
      <c r="AR28">
        <v>3</v>
      </c>
      <c r="AS28">
        <v>2</v>
      </c>
      <c r="AT28">
        <v>4</v>
      </c>
      <c r="AU28">
        <v>2</v>
      </c>
      <c r="AV28">
        <v>2</v>
      </c>
      <c r="AW28">
        <v>6</v>
      </c>
      <c r="AX28">
        <v>5</v>
      </c>
      <c r="AY28">
        <v>5</v>
      </c>
      <c r="AZ28">
        <v>5</v>
      </c>
      <c r="BA28">
        <v>19</v>
      </c>
      <c r="BB28">
        <v>10</v>
      </c>
      <c r="BC28">
        <v>21</v>
      </c>
      <c r="BD28">
        <v>3</v>
      </c>
      <c r="BE28">
        <v>-6</v>
      </c>
      <c r="BF28">
        <v>5</v>
      </c>
      <c r="BG28">
        <v>29.802777777777798</v>
      </c>
    </row>
    <row r="29" spans="1:59" x14ac:dyDescent="0.2">
      <c r="A29" t="s">
        <v>88</v>
      </c>
      <c r="B29">
        <v>0.5</v>
      </c>
      <c r="C29">
        <v>2.6488</v>
      </c>
      <c r="D29">
        <v>1.9896</v>
      </c>
      <c r="E29">
        <v>4.9751409163173896</v>
      </c>
      <c r="F29">
        <v>179</v>
      </c>
      <c r="G29">
        <v>0.54688000000000003</v>
      </c>
      <c r="H29">
        <v>0.55932000000000004</v>
      </c>
      <c r="I29">
        <v>0.51785999999999999</v>
      </c>
      <c r="J29">
        <v>0.37705</v>
      </c>
      <c r="K29">
        <v>0.74724999999999997</v>
      </c>
      <c r="L29">
        <v>0.79774999999999996</v>
      </c>
      <c r="M29">
        <v>0.85714000000000001</v>
      </c>
      <c r="N29">
        <v>0.80898999999999999</v>
      </c>
      <c r="O29">
        <v>14</v>
      </c>
      <c r="P29">
        <v>0</v>
      </c>
      <c r="Q29">
        <v>0.5</v>
      </c>
      <c r="R29">
        <v>0.50312999999999997</v>
      </c>
      <c r="S29">
        <v>0.80278000000000005</v>
      </c>
      <c r="T29">
        <v>2.2309000000000001</v>
      </c>
      <c r="U29">
        <v>4.0719000000000003</v>
      </c>
      <c r="V29">
        <v>0.56354000000000004</v>
      </c>
      <c r="W29">
        <v>0.63127999999999995</v>
      </c>
      <c r="X29">
        <v>-6.7749000000000004E-2</v>
      </c>
      <c r="Y29">
        <v>-0.13636363636363599</v>
      </c>
      <c r="Z29">
        <v>0.23529411764705899</v>
      </c>
      <c r="AA29">
        <v>-3.5675675675675702</v>
      </c>
      <c r="AB29">
        <v>-7.8181818181818201</v>
      </c>
      <c r="AC29">
        <v>0.48148000000000002</v>
      </c>
      <c r="AD29">
        <v>0.35714000000000001</v>
      </c>
      <c r="AE29">
        <v>0.46666999999999997</v>
      </c>
      <c r="AF29">
        <v>0.63636000000000004</v>
      </c>
      <c r="AG29">
        <v>0.65</v>
      </c>
      <c r="AH29">
        <v>0.33333000000000002</v>
      </c>
      <c r="AI29">
        <v>0.75</v>
      </c>
      <c r="AJ29">
        <v>0.26667000000000002</v>
      </c>
      <c r="AK29">
        <v>0.39338000000000001</v>
      </c>
      <c r="AL29" t="s">
        <v>59</v>
      </c>
      <c r="AM29">
        <v>40</v>
      </c>
      <c r="AN29">
        <v>9</v>
      </c>
      <c r="AO29">
        <v>3</v>
      </c>
      <c r="AP29">
        <v>3</v>
      </c>
      <c r="AQ29">
        <v>5</v>
      </c>
      <c r="AR29">
        <v>7</v>
      </c>
      <c r="AS29">
        <v>5</v>
      </c>
      <c r="AT29">
        <v>3</v>
      </c>
      <c r="AU29">
        <v>6</v>
      </c>
      <c r="AV29">
        <v>3</v>
      </c>
      <c r="AW29">
        <v>6</v>
      </c>
      <c r="AX29">
        <v>5</v>
      </c>
      <c r="AY29">
        <v>5</v>
      </c>
      <c r="AZ29">
        <v>5</v>
      </c>
      <c r="BA29">
        <v>18</v>
      </c>
      <c r="BB29">
        <v>17</v>
      </c>
      <c r="BC29">
        <v>21</v>
      </c>
      <c r="BD29">
        <v>2</v>
      </c>
      <c r="BE29">
        <v>1</v>
      </c>
      <c r="BF29">
        <v>5</v>
      </c>
      <c r="BG29">
        <v>27.225000000000001</v>
      </c>
    </row>
    <row r="30" spans="1:59" x14ac:dyDescent="0.2">
      <c r="A30" t="s">
        <v>89</v>
      </c>
      <c r="B30">
        <v>0.5625</v>
      </c>
      <c r="C30">
        <v>1.4665999999999999</v>
      </c>
      <c r="D30">
        <v>4.8807</v>
      </c>
      <c r="E30">
        <v>-1.2542735042735</v>
      </c>
      <c r="F30">
        <v>66</v>
      </c>
      <c r="G30">
        <v>0.32835999999999999</v>
      </c>
      <c r="H30">
        <v>0.44775999999999999</v>
      </c>
      <c r="I30">
        <v>0.5</v>
      </c>
      <c r="J30">
        <v>0.5</v>
      </c>
      <c r="K30">
        <v>0.58162999999999998</v>
      </c>
      <c r="L30">
        <v>0.78217999999999999</v>
      </c>
      <c r="M30">
        <v>0.69879999999999998</v>
      </c>
      <c r="N30">
        <v>0.79486999999999997</v>
      </c>
      <c r="O30">
        <v>10</v>
      </c>
      <c r="P30">
        <v>-1.67464114832536E-2</v>
      </c>
      <c r="Q30">
        <v>0.7</v>
      </c>
      <c r="R30">
        <v>0.42812</v>
      </c>
      <c r="S30">
        <v>0.71111000000000002</v>
      </c>
      <c r="T30">
        <v>2.0379</v>
      </c>
      <c r="U30">
        <v>3.9933999999999998</v>
      </c>
      <c r="V30">
        <v>0.86060999999999999</v>
      </c>
      <c r="W30">
        <v>1.0615000000000001</v>
      </c>
      <c r="X30">
        <v>-0.20093</v>
      </c>
      <c r="Y30">
        <v>9.8055555555555607</v>
      </c>
      <c r="Z30">
        <v>-3.5833333333333299</v>
      </c>
      <c r="AA30">
        <v>5.7352941176470598</v>
      </c>
      <c r="AB30">
        <v>-5.3076923076923102</v>
      </c>
      <c r="AC30">
        <v>0.32</v>
      </c>
      <c r="AD30">
        <v>0.5</v>
      </c>
      <c r="AE30">
        <v>0.40740999999999999</v>
      </c>
      <c r="AF30">
        <v>0.5</v>
      </c>
      <c r="AG30">
        <v>0.66666999999999998</v>
      </c>
      <c r="AH30">
        <v>0.33333000000000002</v>
      </c>
      <c r="AI30">
        <v>0.73333000000000004</v>
      </c>
      <c r="AJ30">
        <v>0.26667000000000002</v>
      </c>
      <c r="AK30">
        <v>0.49068000000000001</v>
      </c>
      <c r="AL30" t="s">
        <v>62</v>
      </c>
      <c r="AM30">
        <v>22</v>
      </c>
      <c r="AN30">
        <v>8</v>
      </c>
      <c r="AO30">
        <v>5</v>
      </c>
      <c r="AP30">
        <v>4</v>
      </c>
      <c r="AQ30">
        <v>5</v>
      </c>
      <c r="AR30">
        <v>5</v>
      </c>
      <c r="AS30">
        <v>2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5</v>
      </c>
      <c r="AZ30">
        <v>5</v>
      </c>
      <c r="BA30">
        <v>19</v>
      </c>
      <c r="BB30">
        <v>12</v>
      </c>
      <c r="BC30">
        <v>17</v>
      </c>
      <c r="BD30">
        <v>3</v>
      </c>
      <c r="BE30">
        <v>-4</v>
      </c>
      <c r="BF30">
        <v>1</v>
      </c>
      <c r="BG30">
        <v>6.0333333333333297</v>
      </c>
    </row>
    <row r="31" spans="1:59" x14ac:dyDescent="0.2">
      <c r="A31" t="s">
        <v>90</v>
      </c>
      <c r="B31">
        <v>0.5</v>
      </c>
      <c r="C31">
        <v>2.6181999999999999</v>
      </c>
      <c r="D31">
        <v>9.5869</v>
      </c>
      <c r="E31">
        <v>9.9108898348028802</v>
      </c>
      <c r="F31">
        <v>4</v>
      </c>
      <c r="G31">
        <v>0.50666999999999995</v>
      </c>
      <c r="H31">
        <v>0.55556000000000005</v>
      </c>
      <c r="I31">
        <v>0.47692000000000001</v>
      </c>
      <c r="J31">
        <v>0.45651999999999998</v>
      </c>
      <c r="K31">
        <v>0.73636000000000001</v>
      </c>
      <c r="L31">
        <v>0.6</v>
      </c>
      <c r="M31">
        <v>0.77778000000000003</v>
      </c>
      <c r="N31">
        <v>0.875</v>
      </c>
      <c r="O31">
        <v>11</v>
      </c>
      <c r="P31">
        <v>-7.4162679425837305E-2</v>
      </c>
      <c r="Q31">
        <v>0.3</v>
      </c>
      <c r="R31">
        <v>0.52812000000000003</v>
      </c>
      <c r="S31">
        <v>0.74722</v>
      </c>
      <c r="T31">
        <v>1.7285999999999999</v>
      </c>
      <c r="U31">
        <v>3.5015999999999998</v>
      </c>
      <c r="V31">
        <v>2.9005999999999998</v>
      </c>
      <c r="W31">
        <v>1.8994</v>
      </c>
      <c r="X31">
        <v>1.0011000000000001</v>
      </c>
      <c r="Y31">
        <v>12.282051282051301</v>
      </c>
      <c r="Z31">
        <v>-9</v>
      </c>
      <c r="AA31">
        <v>14.6388888888889</v>
      </c>
      <c r="AB31">
        <v>-5.3478260869565197</v>
      </c>
      <c r="AC31">
        <v>0.62963000000000002</v>
      </c>
      <c r="AD31">
        <v>0.61538000000000004</v>
      </c>
      <c r="AE31">
        <v>0.25806000000000001</v>
      </c>
      <c r="AF31">
        <v>0.5</v>
      </c>
      <c r="AG31">
        <v>0.66666999999999998</v>
      </c>
      <c r="AH31">
        <v>0.31667000000000001</v>
      </c>
      <c r="AI31">
        <v>0.73333000000000004</v>
      </c>
      <c r="AJ31">
        <v>0.28333000000000003</v>
      </c>
      <c r="AK31">
        <v>0.54290000000000005</v>
      </c>
      <c r="AL31" t="s">
        <v>62</v>
      </c>
      <c r="AM31">
        <v>32</v>
      </c>
      <c r="AN31">
        <v>9</v>
      </c>
      <c r="AO31">
        <v>3</v>
      </c>
      <c r="AP31">
        <v>3</v>
      </c>
      <c r="AQ31">
        <v>6</v>
      </c>
      <c r="AR31">
        <v>7</v>
      </c>
      <c r="AS31">
        <v>2</v>
      </c>
      <c r="AT31">
        <v>1</v>
      </c>
      <c r="AU31">
        <v>1</v>
      </c>
      <c r="AV31">
        <v>1</v>
      </c>
      <c r="AW31">
        <v>7</v>
      </c>
      <c r="AX31">
        <v>7</v>
      </c>
      <c r="AY31">
        <v>4</v>
      </c>
      <c r="AZ31">
        <v>6</v>
      </c>
      <c r="BA31">
        <v>19</v>
      </c>
      <c r="BB31">
        <v>5</v>
      </c>
      <c r="BC31">
        <v>24</v>
      </c>
      <c r="BD31">
        <v>3</v>
      </c>
      <c r="BE31">
        <v>-11</v>
      </c>
      <c r="BF31">
        <v>8</v>
      </c>
      <c r="BG31">
        <v>24.033333333333299</v>
      </c>
    </row>
    <row r="32" spans="1:59" x14ac:dyDescent="0.2">
      <c r="A32" t="s">
        <v>91</v>
      </c>
      <c r="B32">
        <v>0.74582999999999999</v>
      </c>
      <c r="C32">
        <v>3.1892</v>
      </c>
      <c r="D32">
        <v>5.5449999999999999</v>
      </c>
      <c r="E32">
        <v>8.3806843300377807</v>
      </c>
      <c r="F32">
        <v>180</v>
      </c>
      <c r="G32">
        <v>0.27143</v>
      </c>
      <c r="H32">
        <v>0.30435000000000001</v>
      </c>
      <c r="I32">
        <v>0.2</v>
      </c>
      <c r="J32">
        <v>0.25925999999999999</v>
      </c>
      <c r="K32">
        <v>0.49037999999999998</v>
      </c>
      <c r="L32">
        <v>0.63636000000000004</v>
      </c>
      <c r="M32">
        <v>0.57894999999999996</v>
      </c>
      <c r="N32">
        <v>0.75</v>
      </c>
      <c r="O32">
        <v>4</v>
      </c>
      <c r="P32">
        <v>-7.4527252502780805E-2</v>
      </c>
      <c r="Q32">
        <v>0.52500000000000002</v>
      </c>
      <c r="R32">
        <v>0.30937999999999999</v>
      </c>
      <c r="S32">
        <v>0.60555999999999999</v>
      </c>
      <c r="T32">
        <v>1.7115</v>
      </c>
      <c r="U32">
        <v>3.4018999999999999</v>
      </c>
      <c r="V32">
        <v>0.11667</v>
      </c>
      <c r="W32">
        <v>1.5042</v>
      </c>
      <c r="X32">
        <v>-1.3875</v>
      </c>
      <c r="Y32">
        <v>0.115384615384615</v>
      </c>
      <c r="Z32">
        <v>-0.72727272727272696</v>
      </c>
      <c r="AA32">
        <v>3.2068965517241401</v>
      </c>
      <c r="AB32">
        <v>-1.96875</v>
      </c>
      <c r="AC32">
        <v>0.12903000000000001</v>
      </c>
      <c r="AD32">
        <v>0.38462000000000002</v>
      </c>
      <c r="AE32">
        <v>0.27272999999999997</v>
      </c>
      <c r="AF32">
        <v>0.11765</v>
      </c>
      <c r="AG32">
        <v>0.76666999999999996</v>
      </c>
      <c r="AH32">
        <v>0.25</v>
      </c>
      <c r="AI32">
        <v>0.63332999999999995</v>
      </c>
      <c r="AJ32">
        <v>0.35</v>
      </c>
      <c r="AK32">
        <v>0.54900000000000004</v>
      </c>
      <c r="AL32" t="s">
        <v>59</v>
      </c>
      <c r="AM32">
        <v>32</v>
      </c>
      <c r="AN32">
        <v>9</v>
      </c>
      <c r="AO32">
        <v>1</v>
      </c>
      <c r="AP32">
        <v>1</v>
      </c>
      <c r="AQ32">
        <v>1</v>
      </c>
      <c r="AR32">
        <v>3</v>
      </c>
      <c r="AS32">
        <v>1</v>
      </c>
      <c r="AT32">
        <v>1</v>
      </c>
      <c r="AU32">
        <v>1</v>
      </c>
      <c r="AV32">
        <v>1</v>
      </c>
      <c r="AW32">
        <v>5</v>
      </c>
      <c r="AX32">
        <v>5</v>
      </c>
      <c r="AY32">
        <v>6</v>
      </c>
      <c r="AZ32">
        <v>6</v>
      </c>
      <c r="BA32">
        <v>6</v>
      </c>
      <c r="BB32">
        <v>4</v>
      </c>
      <c r="BC32">
        <v>22</v>
      </c>
      <c r="BD32">
        <v>-10</v>
      </c>
      <c r="BE32">
        <v>-12</v>
      </c>
      <c r="BF32">
        <v>6</v>
      </c>
      <c r="BG32">
        <v>13.783333333333299</v>
      </c>
    </row>
    <row r="33" spans="1:59" x14ac:dyDescent="0.2">
      <c r="A33" t="s">
        <v>92</v>
      </c>
      <c r="B33">
        <v>0.15833</v>
      </c>
      <c r="C33">
        <v>3.1194000000000002</v>
      </c>
      <c r="D33">
        <v>6.7636000000000003</v>
      </c>
      <c r="E33">
        <v>-3.0155723905723901</v>
      </c>
      <c r="F33">
        <v>9</v>
      </c>
      <c r="G33">
        <v>0.85714000000000001</v>
      </c>
      <c r="H33">
        <v>0.79452</v>
      </c>
      <c r="I33">
        <v>0.82352999999999998</v>
      </c>
      <c r="J33">
        <v>0.90566000000000002</v>
      </c>
      <c r="K33">
        <v>0.77083000000000002</v>
      </c>
      <c r="L33">
        <v>0.80179999999999996</v>
      </c>
      <c r="M33">
        <v>0.84211000000000003</v>
      </c>
      <c r="N33">
        <v>0.92208000000000001</v>
      </c>
      <c r="O33">
        <v>13</v>
      </c>
      <c r="P33">
        <v>-3.3936651583710398E-2</v>
      </c>
      <c r="Q33">
        <v>0.6</v>
      </c>
      <c r="R33">
        <v>0.74375000000000002</v>
      </c>
      <c r="S33">
        <v>0.82777999999999996</v>
      </c>
      <c r="T33">
        <v>1.6656</v>
      </c>
      <c r="U33">
        <v>4.1197999999999997</v>
      </c>
      <c r="V33">
        <v>1.7786</v>
      </c>
      <c r="W33">
        <v>3.5815999999999999</v>
      </c>
      <c r="X33">
        <v>-1.8029999999999999</v>
      </c>
      <c r="Y33">
        <v>5.3888888888888902</v>
      </c>
      <c r="Z33">
        <v>-12.5416666666667</v>
      </c>
      <c r="AA33">
        <v>4.51515151515152</v>
      </c>
      <c r="AB33">
        <v>-16.592592592592599</v>
      </c>
      <c r="AC33">
        <v>0.92308000000000001</v>
      </c>
      <c r="AD33">
        <v>0.88888999999999996</v>
      </c>
      <c r="AE33">
        <v>0.85714000000000001</v>
      </c>
      <c r="AF33">
        <v>0.73333000000000004</v>
      </c>
      <c r="AG33">
        <v>0.73333000000000004</v>
      </c>
      <c r="AH33">
        <v>0.26667000000000002</v>
      </c>
      <c r="AI33">
        <v>0.66666999999999998</v>
      </c>
      <c r="AJ33">
        <v>0.33333000000000002</v>
      </c>
      <c r="AK33">
        <v>0.79608999999999996</v>
      </c>
      <c r="AL33" t="s">
        <v>59</v>
      </c>
      <c r="AM33">
        <v>20</v>
      </c>
      <c r="AN33">
        <v>6</v>
      </c>
      <c r="AO33">
        <v>3</v>
      </c>
      <c r="AP33">
        <v>1</v>
      </c>
      <c r="AQ33">
        <v>3</v>
      </c>
      <c r="AR33">
        <v>3</v>
      </c>
      <c r="AS33">
        <v>1</v>
      </c>
      <c r="AT33">
        <v>1</v>
      </c>
      <c r="AU33">
        <v>2</v>
      </c>
      <c r="AV33">
        <v>1</v>
      </c>
      <c r="AW33">
        <v>7</v>
      </c>
      <c r="AX33">
        <v>7</v>
      </c>
      <c r="AY33">
        <v>7</v>
      </c>
      <c r="AZ33">
        <v>7</v>
      </c>
      <c r="BA33">
        <v>10</v>
      </c>
      <c r="BB33">
        <v>5</v>
      </c>
      <c r="BC33">
        <v>28</v>
      </c>
      <c r="BD33">
        <v>-6</v>
      </c>
      <c r="BE33">
        <v>-11</v>
      </c>
      <c r="BF33">
        <v>12</v>
      </c>
      <c r="BG33">
        <v>22.630555555555599</v>
      </c>
    </row>
    <row r="34" spans="1:59" x14ac:dyDescent="0.2">
      <c r="A34" t="s">
        <v>93</v>
      </c>
      <c r="B34">
        <v>0.52917000000000003</v>
      </c>
      <c r="C34">
        <v>1.9722999999999999</v>
      </c>
      <c r="D34">
        <v>8.5509000000000004</v>
      </c>
      <c r="E34">
        <v>3.9010936431989101</v>
      </c>
      <c r="F34">
        <v>2</v>
      </c>
      <c r="G34">
        <v>0.37313000000000002</v>
      </c>
      <c r="H34">
        <v>0.55696000000000001</v>
      </c>
      <c r="I34">
        <v>0.37208999999999998</v>
      </c>
      <c r="J34">
        <v>0.54901999999999995</v>
      </c>
      <c r="K34">
        <v>0.65217000000000003</v>
      </c>
      <c r="L34">
        <v>0.83050999999999997</v>
      </c>
      <c r="M34">
        <v>0.80596999999999996</v>
      </c>
      <c r="N34">
        <v>0.85541999999999996</v>
      </c>
      <c r="O34">
        <v>14</v>
      </c>
      <c r="P34">
        <v>1.33928571428571E-2</v>
      </c>
      <c r="Q34">
        <v>0.45</v>
      </c>
      <c r="R34">
        <v>0.48437999999999998</v>
      </c>
      <c r="S34">
        <v>0.78610999999999998</v>
      </c>
      <c r="T34">
        <v>2.2174</v>
      </c>
      <c r="U34">
        <v>4.4728000000000003</v>
      </c>
      <c r="V34">
        <v>0.97109999999999996</v>
      </c>
      <c r="W34">
        <v>0.10695</v>
      </c>
      <c r="X34">
        <v>0.86414999999999997</v>
      </c>
      <c r="Y34">
        <v>10.228571428571399</v>
      </c>
      <c r="Z34">
        <v>-9.52</v>
      </c>
      <c r="AA34">
        <v>9.7631578947368407</v>
      </c>
      <c r="AB34">
        <v>-9.1818181818181799</v>
      </c>
      <c r="AC34">
        <v>0.44444</v>
      </c>
      <c r="AD34">
        <v>0.27272999999999997</v>
      </c>
      <c r="AE34">
        <v>0.48276000000000002</v>
      </c>
      <c r="AF34">
        <v>0.5</v>
      </c>
      <c r="AG34">
        <v>0.73333000000000004</v>
      </c>
      <c r="AH34">
        <v>0.26667000000000002</v>
      </c>
      <c r="AI34">
        <v>0.66666999999999998</v>
      </c>
      <c r="AJ34">
        <v>0.33333000000000002</v>
      </c>
      <c r="AK34">
        <v>0.49709999999999999</v>
      </c>
      <c r="AL34" t="s">
        <v>59</v>
      </c>
      <c r="AM34">
        <v>27</v>
      </c>
      <c r="AN34">
        <v>3</v>
      </c>
      <c r="AO34">
        <v>3</v>
      </c>
      <c r="AP34">
        <v>3</v>
      </c>
      <c r="AQ34">
        <v>2</v>
      </c>
      <c r="AR34">
        <v>3</v>
      </c>
      <c r="AS34">
        <v>1</v>
      </c>
      <c r="AT34">
        <v>1</v>
      </c>
      <c r="AU34">
        <v>1</v>
      </c>
      <c r="AV34">
        <v>2</v>
      </c>
      <c r="AW34">
        <v>6</v>
      </c>
      <c r="AX34">
        <v>4</v>
      </c>
      <c r="AY34">
        <v>5</v>
      </c>
      <c r="AZ34">
        <v>4</v>
      </c>
      <c r="BA34">
        <v>11</v>
      </c>
      <c r="BB34">
        <v>5</v>
      </c>
      <c r="BC34">
        <v>19</v>
      </c>
      <c r="BD34">
        <v>-5</v>
      </c>
      <c r="BE34">
        <v>-11</v>
      </c>
      <c r="BF34">
        <v>3</v>
      </c>
      <c r="BG34">
        <v>10.3166666666667</v>
      </c>
    </row>
    <row r="35" spans="1:59" x14ac:dyDescent="0.2">
      <c r="A35" t="s">
        <v>94</v>
      </c>
      <c r="B35">
        <v>0.47083000000000003</v>
      </c>
      <c r="C35">
        <v>8.6221999999999994</v>
      </c>
      <c r="D35">
        <v>11.7966</v>
      </c>
      <c r="E35">
        <v>24.1894957983193</v>
      </c>
      <c r="F35">
        <v>2</v>
      </c>
      <c r="G35">
        <v>0.73846000000000001</v>
      </c>
      <c r="H35">
        <v>0.58928999999999998</v>
      </c>
      <c r="I35">
        <v>0.3871</v>
      </c>
      <c r="J35">
        <v>0.38596000000000003</v>
      </c>
      <c r="K35">
        <v>0.67367999999999995</v>
      </c>
      <c r="L35">
        <v>0.65517000000000003</v>
      </c>
      <c r="M35">
        <v>0.87097000000000002</v>
      </c>
      <c r="N35">
        <v>0.87058999999999997</v>
      </c>
      <c r="O35">
        <v>12</v>
      </c>
      <c r="P35">
        <v>2.2857142857142899E-2</v>
      </c>
      <c r="Q35">
        <v>0.6</v>
      </c>
      <c r="R35">
        <v>0.51249999999999996</v>
      </c>
      <c r="S35">
        <v>0.76666999999999996</v>
      </c>
      <c r="T35">
        <v>2.9203000000000001</v>
      </c>
      <c r="U35">
        <v>5.1112000000000002</v>
      </c>
      <c r="V35">
        <v>2.9255</v>
      </c>
      <c r="W35">
        <v>2.5057999999999998</v>
      </c>
      <c r="X35">
        <v>0.41971999999999998</v>
      </c>
      <c r="Y35">
        <v>3.15</v>
      </c>
      <c r="Z35">
        <v>-3.8095238095238102</v>
      </c>
      <c r="AA35">
        <v>2.5</v>
      </c>
      <c r="AB35">
        <v>-4.08</v>
      </c>
      <c r="AC35">
        <v>0.60714000000000001</v>
      </c>
      <c r="AD35">
        <v>0.45455000000000001</v>
      </c>
      <c r="AE35">
        <v>0.51851999999999998</v>
      </c>
      <c r="AF35">
        <v>0.3</v>
      </c>
      <c r="AG35">
        <v>0.7</v>
      </c>
      <c r="AH35">
        <v>0.28333000000000003</v>
      </c>
      <c r="AI35">
        <v>0.7</v>
      </c>
      <c r="AJ35">
        <v>0.31667000000000001</v>
      </c>
      <c r="AK35">
        <v>0.94177999999999995</v>
      </c>
      <c r="AL35" t="s">
        <v>59</v>
      </c>
      <c r="AM35">
        <v>34</v>
      </c>
      <c r="AN35">
        <v>5</v>
      </c>
      <c r="AO35">
        <v>2</v>
      </c>
      <c r="AP35">
        <v>4</v>
      </c>
      <c r="AQ35">
        <v>4</v>
      </c>
      <c r="AR35">
        <v>3</v>
      </c>
      <c r="AS35">
        <v>2</v>
      </c>
      <c r="AT35">
        <v>2</v>
      </c>
      <c r="AU35">
        <v>2</v>
      </c>
      <c r="AV35">
        <v>3</v>
      </c>
      <c r="AW35">
        <v>5</v>
      </c>
      <c r="AX35">
        <v>5</v>
      </c>
      <c r="AY35">
        <v>5</v>
      </c>
      <c r="AZ35">
        <v>5</v>
      </c>
      <c r="BA35">
        <v>13</v>
      </c>
      <c r="BB35">
        <v>9</v>
      </c>
      <c r="BC35">
        <v>20</v>
      </c>
      <c r="BD35">
        <v>-3</v>
      </c>
      <c r="BE35">
        <v>-7</v>
      </c>
      <c r="BF35">
        <v>4</v>
      </c>
      <c r="BG35">
        <v>27.205555555555598</v>
      </c>
    </row>
    <row r="36" spans="1:59" x14ac:dyDescent="0.2">
      <c r="A36" t="s">
        <v>95</v>
      </c>
      <c r="B36">
        <v>0.43332999999999999</v>
      </c>
      <c r="C36">
        <v>0.61604999999999999</v>
      </c>
      <c r="D36">
        <v>2.8451</v>
      </c>
      <c r="E36">
        <v>-1.17777702872252</v>
      </c>
      <c r="F36">
        <v>26</v>
      </c>
      <c r="G36">
        <v>0.51190000000000002</v>
      </c>
      <c r="H36">
        <v>0.38889000000000001</v>
      </c>
      <c r="I36">
        <v>0.63158000000000003</v>
      </c>
      <c r="J36">
        <v>0.70455000000000001</v>
      </c>
      <c r="K36">
        <v>0.53968000000000005</v>
      </c>
      <c r="L36">
        <v>0.55357000000000001</v>
      </c>
      <c r="M36">
        <v>0.65713999999999995</v>
      </c>
      <c r="N36">
        <v>0.69862999999999997</v>
      </c>
      <c r="O36">
        <v>9</v>
      </c>
      <c r="P36">
        <v>7.0505287896592802E-3</v>
      </c>
      <c r="Q36">
        <v>0.7</v>
      </c>
      <c r="R36">
        <v>0.52500000000000002</v>
      </c>
      <c r="S36">
        <v>0.60833000000000004</v>
      </c>
      <c r="T36">
        <v>1.7585</v>
      </c>
      <c r="U36">
        <v>3.9182000000000001</v>
      </c>
      <c r="V36">
        <v>0.11735</v>
      </c>
      <c r="W36">
        <v>4.2682999999999999E-2</v>
      </c>
      <c r="X36">
        <v>7.4663999999999994E-2</v>
      </c>
      <c r="Y36">
        <v>4.2424242424242404</v>
      </c>
      <c r="Z36">
        <v>-1.4814814814814801</v>
      </c>
      <c r="AA36">
        <v>3.2258064516128999</v>
      </c>
      <c r="AB36">
        <v>-3.7931034482758599</v>
      </c>
      <c r="AC36">
        <v>0.69230999999999998</v>
      </c>
      <c r="AD36">
        <v>0.53846000000000005</v>
      </c>
      <c r="AE36">
        <v>0.40740999999999999</v>
      </c>
      <c r="AF36">
        <v>0.78571000000000002</v>
      </c>
      <c r="AG36">
        <v>0.68332999999999999</v>
      </c>
      <c r="AH36">
        <v>0.31667000000000001</v>
      </c>
      <c r="AI36">
        <v>0.71667000000000003</v>
      </c>
      <c r="AJ36">
        <v>0.28333000000000003</v>
      </c>
      <c r="AK36">
        <v>-8.5848999999999995E-4</v>
      </c>
      <c r="AL36" t="s">
        <v>59</v>
      </c>
      <c r="AM36">
        <v>21</v>
      </c>
      <c r="AN36">
        <v>6</v>
      </c>
      <c r="AO36">
        <v>5</v>
      </c>
      <c r="AP36">
        <v>6</v>
      </c>
      <c r="AQ36">
        <v>6</v>
      </c>
      <c r="AR36">
        <v>6</v>
      </c>
      <c r="AS36">
        <v>2</v>
      </c>
      <c r="AT36">
        <v>2</v>
      </c>
      <c r="AU36">
        <v>3</v>
      </c>
      <c r="AV36">
        <v>3</v>
      </c>
      <c r="AW36">
        <v>6</v>
      </c>
      <c r="AX36">
        <v>5</v>
      </c>
      <c r="AY36">
        <v>3</v>
      </c>
      <c r="AZ36">
        <v>5</v>
      </c>
      <c r="BA36">
        <v>23</v>
      </c>
      <c r="BB36">
        <v>10</v>
      </c>
      <c r="BC36">
        <v>19</v>
      </c>
      <c r="BD36">
        <v>7</v>
      </c>
      <c r="BE36">
        <v>-6</v>
      </c>
      <c r="BF36">
        <v>3</v>
      </c>
      <c r="BG36">
        <v>5.4527777777777802</v>
      </c>
    </row>
    <row r="37" spans="1:59" x14ac:dyDescent="0.2">
      <c r="A37" t="s">
        <v>96</v>
      </c>
      <c r="B37">
        <v>0.52917000000000003</v>
      </c>
      <c r="C37">
        <v>8.8902000000000001</v>
      </c>
      <c r="D37">
        <v>11.1631</v>
      </c>
      <c r="E37">
        <v>12.787298530879999</v>
      </c>
      <c r="F37">
        <v>30</v>
      </c>
      <c r="G37">
        <v>0.46551999999999999</v>
      </c>
      <c r="H37">
        <v>0.46773999999999999</v>
      </c>
      <c r="I37">
        <v>0.43939</v>
      </c>
      <c r="J37">
        <v>0.51851999999999998</v>
      </c>
      <c r="K37">
        <v>0.70213000000000003</v>
      </c>
      <c r="L37">
        <v>0.80898999999999999</v>
      </c>
      <c r="M37">
        <v>0.9</v>
      </c>
      <c r="N37">
        <v>0.95401999999999998</v>
      </c>
      <c r="O37">
        <v>14</v>
      </c>
      <c r="P37">
        <v>1.4460511679644E-2</v>
      </c>
      <c r="Q37">
        <v>0.47499999999999998</v>
      </c>
      <c r="R37">
        <v>0.48125000000000001</v>
      </c>
      <c r="S37">
        <v>0.83889000000000002</v>
      </c>
      <c r="T37">
        <v>2.3572000000000002</v>
      </c>
      <c r="U37">
        <v>4.3509000000000002</v>
      </c>
      <c r="V37">
        <v>1.2312000000000001</v>
      </c>
      <c r="W37">
        <v>0.30481000000000003</v>
      </c>
      <c r="X37">
        <v>0.9264</v>
      </c>
      <c r="Y37">
        <v>4.5833333333333304</v>
      </c>
      <c r="Z37">
        <v>-11.8333333333333</v>
      </c>
      <c r="AA37">
        <v>1.2195121951219501</v>
      </c>
      <c r="AB37">
        <v>-13.7368421052632</v>
      </c>
      <c r="AC37">
        <v>0.77273000000000003</v>
      </c>
      <c r="AD37">
        <v>0.78571000000000002</v>
      </c>
      <c r="AE37">
        <v>0.35483999999999999</v>
      </c>
      <c r="AF37">
        <v>0.22222</v>
      </c>
      <c r="AG37">
        <v>0.65</v>
      </c>
      <c r="AH37">
        <v>0.35</v>
      </c>
      <c r="AI37">
        <v>0.75</v>
      </c>
      <c r="AJ37">
        <v>0.25</v>
      </c>
      <c r="AK37">
        <v>1.3070999999999999</v>
      </c>
      <c r="AL37" t="s">
        <v>59</v>
      </c>
      <c r="AM37">
        <v>22</v>
      </c>
      <c r="AN37">
        <v>8</v>
      </c>
      <c r="AO37">
        <v>5</v>
      </c>
      <c r="AP37">
        <v>5</v>
      </c>
      <c r="AQ37">
        <v>6</v>
      </c>
      <c r="AR37">
        <v>5</v>
      </c>
      <c r="AS37">
        <v>2</v>
      </c>
      <c r="AT37">
        <v>2</v>
      </c>
      <c r="AU37">
        <v>2</v>
      </c>
      <c r="AV37">
        <v>1</v>
      </c>
      <c r="AW37">
        <v>7</v>
      </c>
      <c r="AX37">
        <v>6</v>
      </c>
      <c r="AY37">
        <v>5</v>
      </c>
      <c r="AZ37">
        <v>7</v>
      </c>
      <c r="BA37">
        <v>21</v>
      </c>
      <c r="BB37">
        <v>7</v>
      </c>
      <c r="BC37">
        <v>25</v>
      </c>
      <c r="BD37">
        <v>5</v>
      </c>
      <c r="BE37">
        <v>-9</v>
      </c>
      <c r="BF37">
        <v>9</v>
      </c>
      <c r="BG37">
        <v>22.3888888888889</v>
      </c>
    </row>
    <row r="38" spans="1:59" x14ac:dyDescent="0.2">
      <c r="A38" t="s">
        <v>97</v>
      </c>
      <c r="B38">
        <v>0.91666999999999998</v>
      </c>
      <c r="C38">
        <v>2.0979999999999999</v>
      </c>
      <c r="D38">
        <v>14.478199999999999</v>
      </c>
      <c r="E38">
        <v>9.4249902075989098</v>
      </c>
      <c r="F38">
        <v>45</v>
      </c>
      <c r="G38">
        <v>0.20338999999999999</v>
      </c>
      <c r="H38">
        <v>7.6923000000000005E-2</v>
      </c>
      <c r="I38">
        <v>3.5714000000000003E-2</v>
      </c>
      <c r="J38">
        <v>1.6667000000000001E-2</v>
      </c>
      <c r="K38">
        <v>0.68816999999999995</v>
      </c>
      <c r="L38">
        <v>0.72277000000000002</v>
      </c>
      <c r="M38">
        <v>0.68830999999999998</v>
      </c>
      <c r="N38">
        <v>0.82021999999999995</v>
      </c>
      <c r="O38">
        <v>9</v>
      </c>
      <c r="P38">
        <v>2.48868778280542E-2</v>
      </c>
      <c r="Q38">
        <v>0.4</v>
      </c>
      <c r="R38">
        <v>0.2</v>
      </c>
      <c r="S38">
        <v>0.73055999999999999</v>
      </c>
      <c r="T38">
        <v>1.744</v>
      </c>
      <c r="U38">
        <v>3.5076000000000001</v>
      </c>
      <c r="V38">
        <v>0.65</v>
      </c>
      <c r="W38">
        <v>4.4964000000000004</v>
      </c>
      <c r="X38">
        <v>-3.8464</v>
      </c>
      <c r="Y38">
        <v>12.243243243243199</v>
      </c>
      <c r="Z38">
        <v>-27.913043478260899</v>
      </c>
      <c r="AA38">
        <v>11.9</v>
      </c>
      <c r="AB38">
        <v>-28.9</v>
      </c>
      <c r="AC38">
        <v>3.2258000000000002E-2</v>
      </c>
      <c r="AD38">
        <v>0</v>
      </c>
      <c r="AE38">
        <v>0.14815</v>
      </c>
      <c r="AF38">
        <v>8.3333000000000004E-2</v>
      </c>
      <c r="AG38">
        <v>0.68332999999999999</v>
      </c>
      <c r="AH38">
        <v>0.31667000000000001</v>
      </c>
      <c r="AI38">
        <v>0.71667000000000003</v>
      </c>
      <c r="AJ38">
        <v>0.28333000000000003</v>
      </c>
      <c r="AK38">
        <v>0.45088</v>
      </c>
      <c r="AL38" t="s">
        <v>59</v>
      </c>
      <c r="AM38">
        <v>20</v>
      </c>
      <c r="AN38">
        <v>9</v>
      </c>
      <c r="AO38">
        <v>6</v>
      </c>
      <c r="AP38">
        <v>5</v>
      </c>
      <c r="AQ38">
        <v>7</v>
      </c>
      <c r="AR38">
        <v>7</v>
      </c>
      <c r="AS38">
        <v>3</v>
      </c>
      <c r="AT38">
        <v>7</v>
      </c>
      <c r="AU38">
        <v>3</v>
      </c>
      <c r="AV38">
        <v>7</v>
      </c>
      <c r="AW38">
        <v>6</v>
      </c>
      <c r="AX38">
        <v>6</v>
      </c>
      <c r="AY38">
        <v>5</v>
      </c>
      <c r="AZ38">
        <v>6</v>
      </c>
      <c r="BA38">
        <v>25</v>
      </c>
      <c r="BB38">
        <v>20</v>
      </c>
      <c r="BC38">
        <v>23</v>
      </c>
      <c r="BD38">
        <v>9</v>
      </c>
      <c r="BE38">
        <v>4</v>
      </c>
      <c r="BF38">
        <v>7</v>
      </c>
      <c r="BG38">
        <v>34.738888888888901</v>
      </c>
    </row>
    <row r="39" spans="1:59" x14ac:dyDescent="0.2">
      <c r="A39" t="s">
        <v>98</v>
      </c>
      <c r="B39">
        <v>0.50417000000000001</v>
      </c>
      <c r="C39">
        <v>4.4417999999999997</v>
      </c>
      <c r="D39">
        <v>14.447100000000001</v>
      </c>
      <c r="E39">
        <v>2.8156565656565702</v>
      </c>
      <c r="F39">
        <v>4</v>
      </c>
      <c r="G39">
        <v>0.51429000000000002</v>
      </c>
      <c r="H39">
        <v>0.57377</v>
      </c>
      <c r="I39">
        <v>0.49123</v>
      </c>
      <c r="J39">
        <v>0.38462000000000002</v>
      </c>
      <c r="K39">
        <v>0.61616000000000004</v>
      </c>
      <c r="L39">
        <v>0.65881999999999996</v>
      </c>
      <c r="M39">
        <v>0.69318000000000002</v>
      </c>
      <c r="N39">
        <v>0.84091000000000005</v>
      </c>
      <c r="O39">
        <v>10</v>
      </c>
      <c r="P39">
        <v>1.35746606334842E-2</v>
      </c>
      <c r="Q39">
        <v>0.57499999999999996</v>
      </c>
      <c r="R39">
        <v>0.48749999999999999</v>
      </c>
      <c r="S39">
        <v>0.7</v>
      </c>
      <c r="T39">
        <v>1.7337</v>
      </c>
      <c r="U39">
        <v>3.7126999999999999</v>
      </c>
      <c r="V39">
        <v>1.419</v>
      </c>
      <c r="W39">
        <v>2.0994000000000002</v>
      </c>
      <c r="X39">
        <v>-0.68045</v>
      </c>
      <c r="Y39">
        <v>17.0277777777778</v>
      </c>
      <c r="Z39">
        <v>-11.4166666666667</v>
      </c>
      <c r="AA39">
        <v>14.1212121212121</v>
      </c>
      <c r="AB39">
        <v>-11.703703703703701</v>
      </c>
      <c r="AC39">
        <v>0.85714000000000001</v>
      </c>
      <c r="AD39">
        <v>0.78947000000000001</v>
      </c>
      <c r="AE39">
        <v>0.3125</v>
      </c>
      <c r="AF39">
        <v>0.2</v>
      </c>
      <c r="AG39">
        <v>0.65</v>
      </c>
      <c r="AH39">
        <v>0.35</v>
      </c>
      <c r="AI39">
        <v>0.75</v>
      </c>
      <c r="AJ39">
        <v>0.25</v>
      </c>
      <c r="AK39">
        <v>0.86031999999999997</v>
      </c>
      <c r="AL39" t="s">
        <v>59</v>
      </c>
      <c r="AM39">
        <v>25</v>
      </c>
      <c r="AN39">
        <v>8</v>
      </c>
      <c r="AO39">
        <v>2</v>
      </c>
      <c r="AP39">
        <v>3</v>
      </c>
      <c r="AQ39">
        <v>3</v>
      </c>
      <c r="AR39">
        <v>2</v>
      </c>
      <c r="AS39">
        <v>1</v>
      </c>
      <c r="AT39">
        <v>1</v>
      </c>
      <c r="AU39">
        <v>2</v>
      </c>
      <c r="AV39">
        <v>1</v>
      </c>
      <c r="AW39">
        <v>5</v>
      </c>
      <c r="AX39">
        <v>6</v>
      </c>
      <c r="AY39">
        <v>5</v>
      </c>
      <c r="AZ39">
        <v>5</v>
      </c>
      <c r="BA39">
        <v>10</v>
      </c>
      <c r="BB39">
        <v>5</v>
      </c>
      <c r="BC39">
        <v>21</v>
      </c>
      <c r="BD39">
        <v>-6</v>
      </c>
      <c r="BE39">
        <v>-11</v>
      </c>
      <c r="BF39">
        <v>5</v>
      </c>
      <c r="BG39">
        <v>18.350000000000001</v>
      </c>
    </row>
    <row r="40" spans="1:59" x14ac:dyDescent="0.2">
      <c r="A40" t="s">
        <v>99</v>
      </c>
      <c r="B40">
        <v>0.63332999999999995</v>
      </c>
      <c r="C40">
        <v>16.822099999999999</v>
      </c>
      <c r="D40">
        <v>17.539899999999999</v>
      </c>
      <c r="E40">
        <v>14.523142466288901</v>
      </c>
      <c r="F40">
        <v>180</v>
      </c>
      <c r="G40">
        <v>0.41666999999999998</v>
      </c>
      <c r="H40">
        <v>0.35</v>
      </c>
      <c r="I40" t="s">
        <v>77</v>
      </c>
      <c r="J40" t="s">
        <v>77</v>
      </c>
      <c r="K40">
        <v>0.53846000000000005</v>
      </c>
      <c r="L40">
        <v>0.86989000000000005</v>
      </c>
      <c r="M40" t="s">
        <v>77</v>
      </c>
      <c r="N40" t="s">
        <v>77</v>
      </c>
      <c r="O40">
        <v>15</v>
      </c>
      <c r="P40">
        <v>-7.8976640711902094E-2</v>
      </c>
      <c r="Q40">
        <v>0.52500000000000002</v>
      </c>
      <c r="R40">
        <v>0.39687</v>
      </c>
      <c r="S40">
        <v>0.78610999999999998</v>
      </c>
      <c r="T40">
        <v>1.4063000000000001</v>
      </c>
      <c r="U40">
        <v>2.9186999999999999</v>
      </c>
      <c r="V40">
        <v>0.70945999999999998</v>
      </c>
      <c r="W40">
        <v>0.51887000000000005</v>
      </c>
      <c r="X40">
        <v>0.19059000000000001</v>
      </c>
      <c r="Y40">
        <v>2.6046511627907001</v>
      </c>
      <c r="Z40">
        <v>-11.764705882352899</v>
      </c>
      <c r="AA40">
        <v>3.6285714285714299</v>
      </c>
      <c r="AB40">
        <v>-8.32</v>
      </c>
      <c r="AC40">
        <v>0.33333000000000002</v>
      </c>
      <c r="AD40">
        <v>0.5</v>
      </c>
      <c r="AE40">
        <v>0.2069</v>
      </c>
      <c r="AF40">
        <v>0.46154000000000001</v>
      </c>
      <c r="AG40">
        <v>0.7</v>
      </c>
      <c r="AH40">
        <v>0.3</v>
      </c>
      <c r="AI40">
        <v>0.7</v>
      </c>
      <c r="AJ40">
        <v>0.3</v>
      </c>
      <c r="AK40">
        <v>1.7551000000000001</v>
      </c>
      <c r="AL40" t="s">
        <v>59</v>
      </c>
      <c r="AM40">
        <v>22</v>
      </c>
      <c r="AN40">
        <v>9</v>
      </c>
      <c r="AO40">
        <v>6</v>
      </c>
      <c r="AP40">
        <v>6</v>
      </c>
      <c r="AQ40">
        <v>6</v>
      </c>
      <c r="AR40">
        <v>7</v>
      </c>
      <c r="AS40">
        <v>3</v>
      </c>
      <c r="AT40">
        <v>3</v>
      </c>
      <c r="AU40">
        <v>6</v>
      </c>
      <c r="AV40">
        <v>7</v>
      </c>
      <c r="AW40">
        <v>6</v>
      </c>
      <c r="AX40">
        <v>6</v>
      </c>
      <c r="AY40">
        <v>6</v>
      </c>
      <c r="AZ40">
        <v>6</v>
      </c>
      <c r="BA40">
        <v>25</v>
      </c>
      <c r="BB40">
        <v>19</v>
      </c>
      <c r="BC40">
        <v>24</v>
      </c>
      <c r="BD40">
        <v>9</v>
      </c>
      <c r="BE40">
        <v>3</v>
      </c>
      <c r="BF40">
        <v>8</v>
      </c>
      <c r="BG40">
        <v>35.25</v>
      </c>
    </row>
    <row r="41" spans="1:59" x14ac:dyDescent="0.2">
      <c r="A41" t="s">
        <v>100</v>
      </c>
      <c r="B41">
        <v>0.53332999999999997</v>
      </c>
      <c r="C41">
        <v>7.2202999999999999</v>
      </c>
      <c r="D41">
        <v>5.8334999999999999</v>
      </c>
      <c r="E41">
        <v>-5.4790582507973804</v>
      </c>
      <c r="F41">
        <v>89</v>
      </c>
      <c r="G41">
        <v>0.47170000000000001</v>
      </c>
      <c r="H41">
        <v>0.44614999999999999</v>
      </c>
      <c r="I41">
        <v>0.46268999999999999</v>
      </c>
      <c r="J41">
        <v>0.49091000000000001</v>
      </c>
      <c r="K41">
        <v>0.58889000000000002</v>
      </c>
      <c r="L41">
        <v>0.64834999999999998</v>
      </c>
      <c r="M41">
        <v>0.79120999999999997</v>
      </c>
      <c r="N41">
        <v>0.81818000000000002</v>
      </c>
      <c r="O41">
        <v>15</v>
      </c>
      <c r="P41">
        <v>-0.1</v>
      </c>
      <c r="Q41">
        <v>0.5</v>
      </c>
      <c r="R41">
        <v>0.47499999999999998</v>
      </c>
      <c r="S41">
        <v>0.71111000000000002</v>
      </c>
      <c r="T41">
        <v>3.3631000000000002</v>
      </c>
      <c r="U41">
        <v>3.8620999999999999</v>
      </c>
      <c r="V41">
        <v>13.157</v>
      </c>
      <c r="W41">
        <v>18.148900000000001</v>
      </c>
      <c r="X41">
        <v>-4.992</v>
      </c>
      <c r="Y41">
        <v>1.2972972972973</v>
      </c>
      <c r="Z41">
        <v>-33.434782608695699</v>
      </c>
      <c r="AA41">
        <v>4.5714285714285703</v>
      </c>
      <c r="AB41">
        <v>-37.125</v>
      </c>
      <c r="AC41">
        <v>0.69230999999999998</v>
      </c>
      <c r="AD41">
        <v>0.53332999999999997</v>
      </c>
      <c r="AE41">
        <v>0.45713999999999999</v>
      </c>
      <c r="AF41">
        <v>0.54544999999999999</v>
      </c>
      <c r="AG41">
        <v>0.63332999999999995</v>
      </c>
      <c r="AH41">
        <v>0.36667</v>
      </c>
      <c r="AI41">
        <v>0.76666999999999996</v>
      </c>
      <c r="AJ41">
        <v>0.23333000000000001</v>
      </c>
      <c r="AK41">
        <v>1.0648</v>
      </c>
      <c r="AL41" t="s">
        <v>59</v>
      </c>
      <c r="AM41">
        <v>40</v>
      </c>
      <c r="AN41">
        <v>7</v>
      </c>
      <c r="AO41">
        <v>3</v>
      </c>
      <c r="AP41">
        <v>2</v>
      </c>
      <c r="AQ41">
        <v>5</v>
      </c>
      <c r="AR41">
        <v>4</v>
      </c>
      <c r="AS41">
        <v>1</v>
      </c>
      <c r="AT41">
        <v>1</v>
      </c>
      <c r="AU41">
        <v>3</v>
      </c>
      <c r="AV41">
        <v>5</v>
      </c>
      <c r="AW41">
        <v>7</v>
      </c>
      <c r="AX41">
        <v>6</v>
      </c>
      <c r="AY41">
        <v>6</v>
      </c>
      <c r="AZ41">
        <v>6</v>
      </c>
      <c r="BA41">
        <v>14</v>
      </c>
      <c r="BB41">
        <v>10</v>
      </c>
      <c r="BC41">
        <v>25</v>
      </c>
      <c r="BD41">
        <v>-2</v>
      </c>
      <c r="BE41">
        <v>-6</v>
      </c>
      <c r="BF41">
        <v>9</v>
      </c>
      <c r="BG41">
        <v>27.6055555555556</v>
      </c>
    </row>
    <row r="42" spans="1:59" x14ac:dyDescent="0.2">
      <c r="A42" t="s">
        <v>101</v>
      </c>
      <c r="B42">
        <v>0.39167000000000002</v>
      </c>
      <c r="C42">
        <v>3.6152000000000002</v>
      </c>
      <c r="D42">
        <v>9.8876000000000008</v>
      </c>
      <c r="E42">
        <v>-8.0002612330201103E-2</v>
      </c>
      <c r="F42">
        <v>0</v>
      </c>
      <c r="G42">
        <v>0.52542</v>
      </c>
      <c r="H42">
        <v>0.70689999999999997</v>
      </c>
      <c r="I42">
        <v>0.61667000000000005</v>
      </c>
      <c r="J42">
        <v>0.58730000000000004</v>
      </c>
      <c r="K42">
        <v>0.54639000000000004</v>
      </c>
      <c r="L42">
        <v>0.59770000000000001</v>
      </c>
      <c r="M42">
        <v>0.60465000000000002</v>
      </c>
      <c r="N42">
        <v>0.78888999999999998</v>
      </c>
      <c r="O42">
        <v>13</v>
      </c>
      <c r="P42">
        <v>5.8035714285714302E-2</v>
      </c>
      <c r="Q42">
        <v>0.55000000000000004</v>
      </c>
      <c r="R42">
        <v>0.57188000000000005</v>
      </c>
      <c r="S42">
        <v>0.63332999999999995</v>
      </c>
      <c r="T42">
        <v>2.6004999999999998</v>
      </c>
      <c r="U42">
        <v>5.1608000000000001</v>
      </c>
      <c r="V42">
        <v>0.44390000000000002</v>
      </c>
      <c r="W42">
        <v>1.0323</v>
      </c>
      <c r="X42">
        <v>-0.58835999999999999</v>
      </c>
      <c r="Y42">
        <v>11.454545454545499</v>
      </c>
      <c r="Z42">
        <v>-7.0384615384615401</v>
      </c>
      <c r="AA42">
        <v>10.0689655172414</v>
      </c>
      <c r="AB42">
        <v>-9.625</v>
      </c>
      <c r="AC42">
        <v>0.5</v>
      </c>
      <c r="AD42">
        <v>0.64285999999999999</v>
      </c>
      <c r="AE42">
        <v>0.57142999999999999</v>
      </c>
      <c r="AF42">
        <v>0.45455000000000001</v>
      </c>
      <c r="AG42">
        <v>0.65</v>
      </c>
      <c r="AH42">
        <v>0.36667</v>
      </c>
      <c r="AI42">
        <v>0.75</v>
      </c>
      <c r="AJ42">
        <v>0.23333000000000001</v>
      </c>
      <c r="AK42">
        <v>0.63751000000000002</v>
      </c>
      <c r="AL42" t="s">
        <v>62</v>
      </c>
      <c r="AM42">
        <v>43</v>
      </c>
      <c r="AN42">
        <v>9</v>
      </c>
      <c r="AO42">
        <v>5</v>
      </c>
      <c r="AP42">
        <v>5</v>
      </c>
      <c r="AQ42">
        <v>6</v>
      </c>
      <c r="AR42">
        <v>6</v>
      </c>
      <c r="AS42">
        <v>1</v>
      </c>
      <c r="AT42">
        <v>4</v>
      </c>
      <c r="AU42">
        <v>2</v>
      </c>
      <c r="AV42">
        <v>4</v>
      </c>
      <c r="AW42">
        <v>2</v>
      </c>
      <c r="AX42">
        <v>4</v>
      </c>
      <c r="AY42">
        <v>3</v>
      </c>
      <c r="AZ42">
        <v>5</v>
      </c>
      <c r="BA42">
        <v>22</v>
      </c>
      <c r="BB42">
        <v>11</v>
      </c>
      <c r="BC42">
        <v>14</v>
      </c>
      <c r="BD42">
        <v>6</v>
      </c>
      <c r="BE42">
        <v>-5</v>
      </c>
      <c r="BF42">
        <v>-2</v>
      </c>
      <c r="BG42">
        <v>15.880555555555601</v>
      </c>
    </row>
    <row r="43" spans="1:59" x14ac:dyDescent="0.2">
      <c r="A43" t="s">
        <v>102</v>
      </c>
      <c r="B43">
        <v>0.40416999999999997</v>
      </c>
      <c r="C43">
        <v>6.1173999999999999</v>
      </c>
      <c r="D43">
        <v>9.5345999999999993</v>
      </c>
      <c r="E43">
        <v>-20.952347609600501</v>
      </c>
      <c r="F43">
        <v>37</v>
      </c>
      <c r="G43">
        <v>0.55881999999999998</v>
      </c>
      <c r="H43">
        <v>0.67796999999999996</v>
      </c>
      <c r="I43">
        <v>0.63158000000000003</v>
      </c>
      <c r="J43">
        <v>0.51785999999999999</v>
      </c>
      <c r="K43">
        <v>0.60824999999999996</v>
      </c>
      <c r="L43">
        <v>0.77419000000000004</v>
      </c>
      <c r="M43">
        <v>0.76543000000000005</v>
      </c>
      <c r="N43">
        <v>0.91010999999999997</v>
      </c>
      <c r="O43">
        <v>8</v>
      </c>
      <c r="P43">
        <v>-3.0303030303030401E-2</v>
      </c>
      <c r="Q43">
        <v>0.42499999999999999</v>
      </c>
      <c r="R43">
        <v>0.58125000000000004</v>
      </c>
      <c r="S43">
        <v>0.76110999999999995</v>
      </c>
      <c r="T43">
        <v>2.0428000000000002</v>
      </c>
      <c r="U43">
        <v>3.7892000000000001</v>
      </c>
      <c r="V43">
        <v>0.23644999999999999</v>
      </c>
      <c r="W43">
        <v>0.54776999999999998</v>
      </c>
      <c r="X43">
        <v>-0.31131999999999999</v>
      </c>
      <c r="Y43">
        <v>1.87878787878788</v>
      </c>
      <c r="Z43">
        <v>-6.1851851851851896</v>
      </c>
      <c r="AA43">
        <v>1.17073170731707</v>
      </c>
      <c r="AB43">
        <v>-3.5263157894736801</v>
      </c>
      <c r="AC43">
        <v>0.48387000000000002</v>
      </c>
      <c r="AD43">
        <v>0.75</v>
      </c>
      <c r="AE43">
        <v>0.625</v>
      </c>
      <c r="AF43">
        <v>0.38462000000000002</v>
      </c>
      <c r="AG43">
        <v>0.7</v>
      </c>
      <c r="AH43">
        <v>0.3</v>
      </c>
      <c r="AI43">
        <v>0.7</v>
      </c>
      <c r="AJ43">
        <v>0.3</v>
      </c>
      <c r="AK43">
        <v>1.0124</v>
      </c>
      <c r="AL43" t="s">
        <v>59</v>
      </c>
      <c r="AM43">
        <v>34</v>
      </c>
      <c r="AN43">
        <v>9</v>
      </c>
      <c r="AO43">
        <v>1</v>
      </c>
      <c r="AP43">
        <v>4</v>
      </c>
      <c r="AQ43">
        <v>5</v>
      </c>
      <c r="AR43">
        <v>3</v>
      </c>
      <c r="AS43">
        <v>4</v>
      </c>
      <c r="AT43">
        <v>6</v>
      </c>
      <c r="AU43">
        <v>5</v>
      </c>
      <c r="AV43">
        <v>5</v>
      </c>
      <c r="AW43">
        <v>6</v>
      </c>
      <c r="AX43">
        <v>5</v>
      </c>
      <c r="AY43">
        <v>6</v>
      </c>
      <c r="AZ43">
        <v>4</v>
      </c>
      <c r="BA43">
        <v>13</v>
      </c>
      <c r="BB43">
        <v>20</v>
      </c>
      <c r="BC43">
        <v>21</v>
      </c>
      <c r="BD43">
        <v>-3</v>
      </c>
      <c r="BE43">
        <v>4</v>
      </c>
      <c r="BF43">
        <v>5</v>
      </c>
      <c r="BG43">
        <v>14.4583333333333</v>
      </c>
    </row>
    <row r="44" spans="1:59" x14ac:dyDescent="0.2">
      <c r="A44" t="s">
        <v>103</v>
      </c>
      <c r="B44">
        <v>5.4167E-2</v>
      </c>
      <c r="C44">
        <v>3.4853000000000001</v>
      </c>
      <c r="D44">
        <v>13.904299999999999</v>
      </c>
      <c r="E44">
        <v>4.21142857142857</v>
      </c>
      <c r="F44">
        <v>4</v>
      </c>
      <c r="G44">
        <v>0.92647000000000002</v>
      </c>
      <c r="H44">
        <v>0.93845999999999996</v>
      </c>
      <c r="I44">
        <v>0.95833000000000002</v>
      </c>
      <c r="J44">
        <v>0.96609999999999996</v>
      </c>
      <c r="K44">
        <v>0.64893999999999996</v>
      </c>
      <c r="L44">
        <v>0.56122000000000005</v>
      </c>
      <c r="M44">
        <v>0.69620000000000004</v>
      </c>
      <c r="N44">
        <v>0.79774999999999996</v>
      </c>
      <c r="O44">
        <v>7</v>
      </c>
      <c r="P44">
        <v>-0.14583333333333301</v>
      </c>
      <c r="Q44">
        <v>0.95</v>
      </c>
      <c r="R44">
        <v>0.77812000000000003</v>
      </c>
      <c r="S44">
        <v>0.67222000000000004</v>
      </c>
      <c r="T44">
        <v>1.6565000000000001</v>
      </c>
      <c r="U44">
        <v>3.9373</v>
      </c>
      <c r="V44">
        <v>0.25086999999999998</v>
      </c>
      <c r="W44">
        <v>2.2328999999999999</v>
      </c>
      <c r="X44">
        <v>-1.982</v>
      </c>
      <c r="Y44">
        <v>13.9428571428571</v>
      </c>
      <c r="Z44">
        <v>-20.84</v>
      </c>
      <c r="AA44">
        <v>11.4</v>
      </c>
      <c r="AB44">
        <v>-17.64</v>
      </c>
      <c r="AC44">
        <v>0.92593000000000003</v>
      </c>
      <c r="AD44">
        <v>0.81818000000000002</v>
      </c>
      <c r="AE44">
        <v>0.96</v>
      </c>
      <c r="AF44">
        <v>0.9375</v>
      </c>
      <c r="AG44">
        <v>0.76666999999999996</v>
      </c>
      <c r="AH44">
        <v>0.23333000000000001</v>
      </c>
      <c r="AI44">
        <v>0.63332999999999995</v>
      </c>
      <c r="AJ44">
        <v>0.36667</v>
      </c>
      <c r="AK44">
        <v>0.58965999999999996</v>
      </c>
      <c r="AL44" t="s">
        <v>59</v>
      </c>
      <c r="AM44">
        <v>22</v>
      </c>
      <c r="AN44">
        <v>7</v>
      </c>
      <c r="AO44">
        <v>3</v>
      </c>
      <c r="AP44">
        <v>5</v>
      </c>
      <c r="AQ44">
        <v>5</v>
      </c>
      <c r="AR44">
        <v>3</v>
      </c>
      <c r="AS44">
        <v>6</v>
      </c>
      <c r="AT44">
        <v>6</v>
      </c>
      <c r="AU44">
        <v>7</v>
      </c>
      <c r="AV44">
        <v>5</v>
      </c>
      <c r="AW44">
        <v>5</v>
      </c>
      <c r="AX44">
        <v>6</v>
      </c>
      <c r="AY44">
        <v>6</v>
      </c>
      <c r="AZ44">
        <v>6</v>
      </c>
      <c r="BA44">
        <v>16</v>
      </c>
      <c r="BB44">
        <v>24</v>
      </c>
      <c r="BC44">
        <v>23</v>
      </c>
      <c r="BD44">
        <v>0</v>
      </c>
      <c r="BE44">
        <v>8</v>
      </c>
      <c r="BF44">
        <v>7</v>
      </c>
      <c r="BG44">
        <v>21.936111111111099</v>
      </c>
    </row>
    <row r="45" spans="1:59" x14ac:dyDescent="0.2">
      <c r="A45" t="s">
        <v>104</v>
      </c>
      <c r="B45">
        <v>0.75832999999999995</v>
      </c>
      <c r="C45">
        <v>0.60907</v>
      </c>
      <c r="D45">
        <v>3.4906999999999999</v>
      </c>
      <c r="E45">
        <v>5.6226759994615696</v>
      </c>
      <c r="F45">
        <v>0</v>
      </c>
      <c r="G45">
        <v>0.14666999999999999</v>
      </c>
      <c r="H45">
        <v>0.25352000000000002</v>
      </c>
      <c r="I45">
        <v>0.36170000000000002</v>
      </c>
      <c r="J45">
        <v>0.25531999999999999</v>
      </c>
      <c r="K45">
        <v>0.61607000000000001</v>
      </c>
      <c r="L45">
        <v>0.61224000000000001</v>
      </c>
      <c r="M45">
        <v>0.67949000000000004</v>
      </c>
      <c r="N45">
        <v>0.70833000000000002</v>
      </c>
      <c r="O45">
        <v>15</v>
      </c>
      <c r="P45">
        <v>-0.10397946084724</v>
      </c>
      <c r="Q45">
        <v>0.22500000000000001</v>
      </c>
      <c r="R45">
        <v>0.33750000000000002</v>
      </c>
      <c r="S45">
        <v>0.64722000000000002</v>
      </c>
      <c r="T45">
        <v>2.9348000000000001</v>
      </c>
      <c r="U45">
        <v>5.6401000000000003</v>
      </c>
      <c r="V45">
        <v>1.1196999999999999</v>
      </c>
      <c r="W45">
        <v>0.91357999999999995</v>
      </c>
      <c r="X45">
        <v>0.20608000000000001</v>
      </c>
      <c r="Y45">
        <v>3.5</v>
      </c>
      <c r="Z45">
        <v>-8.7200000000000006</v>
      </c>
      <c r="AA45">
        <v>3.7368421052631602</v>
      </c>
      <c r="AB45">
        <v>-11.478260869565201</v>
      </c>
      <c r="AC45">
        <v>0.26923000000000002</v>
      </c>
      <c r="AD45">
        <v>0.35714000000000001</v>
      </c>
      <c r="AE45">
        <v>0.25</v>
      </c>
      <c r="AF45">
        <v>7.6923000000000005E-2</v>
      </c>
      <c r="AG45">
        <v>0.7</v>
      </c>
      <c r="AH45">
        <v>0.31667000000000001</v>
      </c>
      <c r="AI45">
        <v>0.7</v>
      </c>
      <c r="AJ45">
        <v>0.28333000000000003</v>
      </c>
      <c r="AK45">
        <v>0.24932000000000001</v>
      </c>
      <c r="AL45" t="s">
        <v>62</v>
      </c>
      <c r="AM45">
        <v>38</v>
      </c>
      <c r="AN45">
        <v>6</v>
      </c>
      <c r="AO45">
        <v>1</v>
      </c>
      <c r="AP45">
        <v>5</v>
      </c>
      <c r="AQ45">
        <v>5</v>
      </c>
      <c r="AR45">
        <v>3</v>
      </c>
      <c r="AS45">
        <v>1</v>
      </c>
      <c r="AT45">
        <v>1</v>
      </c>
      <c r="AU45">
        <v>1</v>
      </c>
      <c r="AV45">
        <v>3</v>
      </c>
      <c r="AW45">
        <v>5</v>
      </c>
      <c r="AX45">
        <v>5</v>
      </c>
      <c r="AY45">
        <v>6</v>
      </c>
      <c r="AZ45">
        <v>6</v>
      </c>
      <c r="BA45">
        <v>14</v>
      </c>
      <c r="BB45">
        <v>6</v>
      </c>
      <c r="BC45">
        <v>22</v>
      </c>
      <c r="BD45">
        <v>-2</v>
      </c>
      <c r="BE45">
        <v>-10</v>
      </c>
      <c r="BF45">
        <v>6</v>
      </c>
      <c r="BG45">
        <v>11.9138888888889</v>
      </c>
    </row>
    <row r="46" spans="1:59" x14ac:dyDescent="0.2">
      <c r="A46" t="s">
        <v>105</v>
      </c>
      <c r="B46">
        <v>0.70416999999999996</v>
      </c>
      <c r="C46">
        <v>2.0636999999999999</v>
      </c>
      <c r="D46">
        <v>5.2423999999999999</v>
      </c>
      <c r="E46">
        <v>-10.0790218790219</v>
      </c>
      <c r="F46">
        <v>1</v>
      </c>
      <c r="G46">
        <v>0.30645</v>
      </c>
      <c r="H46">
        <v>0.25</v>
      </c>
      <c r="I46">
        <v>0.30159000000000002</v>
      </c>
      <c r="J46">
        <v>0.32727000000000001</v>
      </c>
      <c r="K46">
        <v>0.54944999999999999</v>
      </c>
      <c r="L46">
        <v>0.71909999999999996</v>
      </c>
      <c r="M46">
        <v>0.56000000000000005</v>
      </c>
      <c r="N46">
        <v>0.71250000000000002</v>
      </c>
      <c r="O46">
        <v>13</v>
      </c>
      <c r="P46">
        <v>-2.00222469410456E-2</v>
      </c>
      <c r="Q46">
        <v>0.47499999999999998</v>
      </c>
      <c r="R46">
        <v>0.34687000000000001</v>
      </c>
      <c r="S46">
        <v>0.63056000000000001</v>
      </c>
      <c r="T46">
        <v>2.0108999999999999</v>
      </c>
      <c r="U46">
        <v>3.5142000000000002</v>
      </c>
      <c r="V46">
        <v>6.4307999999999996</v>
      </c>
      <c r="W46">
        <v>2.7130000000000001</v>
      </c>
      <c r="X46">
        <v>3.7176999999999998</v>
      </c>
      <c r="Y46">
        <v>-3.5142857142857098</v>
      </c>
      <c r="Z46">
        <v>-20.4166666666667</v>
      </c>
      <c r="AA46">
        <v>-1.86486486486487</v>
      </c>
      <c r="AB46">
        <v>-22.5</v>
      </c>
      <c r="AC46">
        <v>0.36</v>
      </c>
      <c r="AD46">
        <v>0.3</v>
      </c>
      <c r="AE46">
        <v>0.25925999999999999</v>
      </c>
      <c r="AF46">
        <v>0.38462000000000002</v>
      </c>
      <c r="AG46">
        <v>0.73333000000000004</v>
      </c>
      <c r="AH46">
        <v>0.28333000000000003</v>
      </c>
      <c r="AI46">
        <v>0.66666999999999998</v>
      </c>
      <c r="AJ46">
        <v>0.31667000000000001</v>
      </c>
      <c r="AK46">
        <v>0.45981</v>
      </c>
      <c r="AL46" t="s">
        <v>59</v>
      </c>
      <c r="AM46">
        <v>22</v>
      </c>
      <c r="AN46">
        <v>9</v>
      </c>
      <c r="AO46">
        <v>5</v>
      </c>
      <c r="AP46">
        <v>5</v>
      </c>
      <c r="AQ46">
        <v>6</v>
      </c>
      <c r="AR46">
        <v>7</v>
      </c>
      <c r="AS46">
        <v>7</v>
      </c>
      <c r="AT46">
        <v>4</v>
      </c>
      <c r="AU46">
        <v>6</v>
      </c>
      <c r="AV46">
        <v>6</v>
      </c>
      <c r="AW46">
        <v>7</v>
      </c>
      <c r="AX46">
        <v>7</v>
      </c>
      <c r="AY46">
        <v>6</v>
      </c>
      <c r="AZ46">
        <v>7</v>
      </c>
      <c r="BA46">
        <v>23</v>
      </c>
      <c r="BB46">
        <v>23</v>
      </c>
      <c r="BC46">
        <v>27</v>
      </c>
      <c r="BD46">
        <v>7</v>
      </c>
      <c r="BE46">
        <v>7</v>
      </c>
      <c r="BF46">
        <v>11</v>
      </c>
      <c r="BG46">
        <v>21.9027777777778</v>
      </c>
    </row>
    <row r="47" spans="1:59" x14ac:dyDescent="0.2">
      <c r="A47" t="s">
        <v>106</v>
      </c>
      <c r="B47">
        <v>0.10833</v>
      </c>
      <c r="C47">
        <v>4.4354999999999999E-2</v>
      </c>
      <c r="D47">
        <v>1.8701000000000001</v>
      </c>
      <c r="E47">
        <v>-16.000457059280599</v>
      </c>
      <c r="F47">
        <v>13</v>
      </c>
      <c r="G47">
        <v>0.89744000000000002</v>
      </c>
      <c r="H47">
        <v>0.89795999999999998</v>
      </c>
      <c r="I47">
        <v>0.90322999999999998</v>
      </c>
      <c r="J47">
        <v>0.86275000000000002</v>
      </c>
      <c r="K47">
        <v>0.69369000000000003</v>
      </c>
      <c r="L47">
        <v>0.73333000000000004</v>
      </c>
      <c r="M47">
        <v>0.65263000000000004</v>
      </c>
      <c r="N47">
        <v>0.68354000000000004</v>
      </c>
      <c r="O47">
        <v>10</v>
      </c>
      <c r="P47">
        <v>0</v>
      </c>
      <c r="Q47">
        <v>0.85</v>
      </c>
      <c r="R47">
        <v>0.75312999999999997</v>
      </c>
      <c r="S47">
        <v>0.68889</v>
      </c>
      <c r="T47">
        <v>1.2795000000000001</v>
      </c>
      <c r="U47">
        <v>3.2522000000000002</v>
      </c>
      <c r="V47">
        <v>3.0291000000000001</v>
      </c>
      <c r="W47">
        <v>0.70587999999999995</v>
      </c>
      <c r="X47">
        <v>2.3231999999999999</v>
      </c>
      <c r="Y47">
        <v>-3.1764705882352899</v>
      </c>
      <c r="Z47">
        <v>-25.851851851851901</v>
      </c>
      <c r="AA47">
        <v>-2.9090909090909101</v>
      </c>
      <c r="AB47">
        <v>-22.307692307692299</v>
      </c>
      <c r="AC47">
        <v>0.88888999999999996</v>
      </c>
      <c r="AD47">
        <v>1</v>
      </c>
      <c r="AE47">
        <v>0.93103000000000002</v>
      </c>
      <c r="AF47">
        <v>0.92308000000000001</v>
      </c>
      <c r="AG47">
        <v>0.65</v>
      </c>
      <c r="AH47">
        <v>0.33333000000000002</v>
      </c>
      <c r="AI47">
        <v>0.75</v>
      </c>
      <c r="AJ47">
        <v>0.26667000000000002</v>
      </c>
      <c r="AK47">
        <v>-0.12912000000000001</v>
      </c>
      <c r="AL47" t="s">
        <v>59</v>
      </c>
      <c r="AM47">
        <v>31</v>
      </c>
      <c r="AN47">
        <v>8</v>
      </c>
      <c r="AO47">
        <v>5</v>
      </c>
      <c r="AP47">
        <v>5</v>
      </c>
      <c r="AQ47">
        <v>5</v>
      </c>
      <c r="AR47">
        <v>5</v>
      </c>
      <c r="AS47">
        <v>4</v>
      </c>
      <c r="AT47">
        <v>4</v>
      </c>
      <c r="AU47">
        <v>3</v>
      </c>
      <c r="AV47">
        <v>4</v>
      </c>
      <c r="AW47">
        <v>4</v>
      </c>
      <c r="AX47">
        <v>5</v>
      </c>
      <c r="AY47">
        <v>5</v>
      </c>
      <c r="AZ47">
        <v>6</v>
      </c>
      <c r="BA47">
        <v>20</v>
      </c>
      <c r="BB47">
        <v>15</v>
      </c>
      <c r="BC47">
        <v>20</v>
      </c>
      <c r="BD47">
        <v>4</v>
      </c>
      <c r="BE47">
        <v>-1</v>
      </c>
      <c r="BF47">
        <v>4</v>
      </c>
      <c r="BG47">
        <v>28.780555555555601</v>
      </c>
    </row>
    <row r="48" spans="1:59" x14ac:dyDescent="0.2">
      <c r="A48" t="s">
        <v>107</v>
      </c>
      <c r="B48">
        <v>0.45</v>
      </c>
      <c r="C48">
        <v>1.3507</v>
      </c>
      <c r="D48">
        <v>2.8368000000000002</v>
      </c>
      <c r="E48">
        <v>0.55549072237133901</v>
      </c>
      <c r="F48">
        <v>13</v>
      </c>
      <c r="G48">
        <v>0.63014000000000003</v>
      </c>
      <c r="H48">
        <v>0.42857000000000001</v>
      </c>
      <c r="I48">
        <v>0.60655999999999999</v>
      </c>
      <c r="J48">
        <v>0.5</v>
      </c>
      <c r="K48">
        <v>0.72321000000000002</v>
      </c>
      <c r="L48">
        <v>0.79268000000000005</v>
      </c>
      <c r="M48">
        <v>0.83870999999999996</v>
      </c>
      <c r="N48">
        <v>0.87670999999999999</v>
      </c>
      <c r="O48">
        <v>15</v>
      </c>
      <c r="P48">
        <v>0.125714285714286</v>
      </c>
      <c r="Q48">
        <v>0.625</v>
      </c>
      <c r="R48">
        <v>0.52186999999999995</v>
      </c>
      <c r="S48">
        <v>0.8</v>
      </c>
      <c r="T48">
        <v>1.8365</v>
      </c>
      <c r="U48">
        <v>4.2855999999999996</v>
      </c>
      <c r="V48">
        <v>0.67708000000000002</v>
      </c>
      <c r="W48">
        <v>0.38095000000000001</v>
      </c>
      <c r="X48">
        <v>0.29613</v>
      </c>
      <c r="Y48">
        <v>2.8536585365853702</v>
      </c>
      <c r="Z48">
        <v>-8.8421052631578991</v>
      </c>
      <c r="AA48">
        <v>2.3157894736842102</v>
      </c>
      <c r="AB48">
        <v>-9.4545454545454604</v>
      </c>
      <c r="AC48">
        <v>0.51724000000000003</v>
      </c>
      <c r="AD48">
        <v>0.57142999999999999</v>
      </c>
      <c r="AE48">
        <v>0.59375</v>
      </c>
      <c r="AF48">
        <v>0.76922999999999997</v>
      </c>
      <c r="AG48">
        <v>0.7</v>
      </c>
      <c r="AH48">
        <v>0.3</v>
      </c>
      <c r="AI48">
        <v>0.7</v>
      </c>
      <c r="AJ48">
        <v>0.3</v>
      </c>
      <c r="AK48">
        <v>0.77444000000000002</v>
      </c>
      <c r="AL48" t="s">
        <v>62</v>
      </c>
      <c r="AM48">
        <v>23</v>
      </c>
      <c r="AN48">
        <v>6</v>
      </c>
      <c r="AO48">
        <v>5</v>
      </c>
      <c r="AP48">
        <v>5</v>
      </c>
      <c r="AQ48">
        <v>5</v>
      </c>
      <c r="AR48">
        <v>5</v>
      </c>
      <c r="AS48">
        <v>3</v>
      </c>
      <c r="AT48">
        <v>4</v>
      </c>
      <c r="AU48">
        <v>5</v>
      </c>
      <c r="AV48">
        <v>4</v>
      </c>
      <c r="AW48">
        <v>5</v>
      </c>
      <c r="AX48">
        <v>5</v>
      </c>
      <c r="AY48">
        <v>4</v>
      </c>
      <c r="AZ48">
        <v>4</v>
      </c>
      <c r="BA48">
        <v>20</v>
      </c>
      <c r="BB48">
        <v>16</v>
      </c>
      <c r="BC48">
        <v>18</v>
      </c>
      <c r="BD48">
        <v>4</v>
      </c>
      <c r="BE48">
        <v>0</v>
      </c>
      <c r="BF48">
        <v>2</v>
      </c>
      <c r="BG48">
        <v>9.56666666666667</v>
      </c>
    </row>
    <row r="49" spans="1:59" x14ac:dyDescent="0.2">
      <c r="A49" s="1" t="s">
        <v>108</v>
      </c>
      <c r="B49">
        <v>0.8</v>
      </c>
      <c r="C49">
        <v>1.1216999999999999</v>
      </c>
      <c r="D49">
        <v>4.6933999999999996</v>
      </c>
      <c r="E49">
        <v>0.35932773109243898</v>
      </c>
      <c r="F49">
        <v>73</v>
      </c>
      <c r="G49">
        <v>0.21310999999999999</v>
      </c>
      <c r="H49">
        <v>0.21667</v>
      </c>
      <c r="I49">
        <v>0.21739</v>
      </c>
      <c r="J49">
        <v>0.14000000000000001</v>
      </c>
      <c r="K49">
        <v>0.71111000000000002</v>
      </c>
      <c r="L49">
        <v>0.67391000000000001</v>
      </c>
      <c r="M49">
        <v>0.76288999999999996</v>
      </c>
      <c r="N49">
        <v>0.76543000000000005</v>
      </c>
      <c r="O49">
        <v>15</v>
      </c>
      <c r="P49">
        <v>-8.0586080586080494E-2</v>
      </c>
      <c r="Q49">
        <v>0.25</v>
      </c>
      <c r="R49">
        <v>0.30937999999999999</v>
      </c>
      <c r="S49">
        <v>0.72777999999999998</v>
      </c>
      <c r="T49">
        <v>2.2551000000000001</v>
      </c>
      <c r="U49">
        <v>4.6599000000000004</v>
      </c>
      <c r="V49">
        <v>2.5413000000000001</v>
      </c>
      <c r="W49">
        <v>3.1872999999999999E-2</v>
      </c>
      <c r="X49">
        <v>2.5093999999999999</v>
      </c>
      <c r="Y49">
        <v>1.3030303030303001</v>
      </c>
      <c r="Z49">
        <v>-12.6428571428571</v>
      </c>
      <c r="AA49">
        <v>1.76470588235294</v>
      </c>
      <c r="AB49">
        <v>-13.52</v>
      </c>
      <c r="AC49">
        <v>0.17646999999999999</v>
      </c>
      <c r="AD49">
        <v>0.5</v>
      </c>
      <c r="AE49">
        <v>0.2</v>
      </c>
      <c r="AF49">
        <v>0.23529</v>
      </c>
      <c r="AG49">
        <v>0.76666999999999996</v>
      </c>
      <c r="AH49">
        <v>0.21667</v>
      </c>
      <c r="AI49">
        <v>0.63332999999999995</v>
      </c>
      <c r="AJ49">
        <v>0.38333</v>
      </c>
      <c r="AK49">
        <v>0.60211999999999999</v>
      </c>
      <c r="AL49" t="s">
        <v>62</v>
      </c>
      <c r="AM49">
        <v>21</v>
      </c>
      <c r="AN49">
        <v>4</v>
      </c>
      <c r="AO49">
        <v>3</v>
      </c>
      <c r="AP49">
        <v>4</v>
      </c>
      <c r="AQ49">
        <v>4</v>
      </c>
      <c r="AR49">
        <v>5</v>
      </c>
      <c r="AS49">
        <v>1</v>
      </c>
      <c r="AT49">
        <v>2</v>
      </c>
      <c r="AU49">
        <v>2</v>
      </c>
      <c r="AV49">
        <v>4</v>
      </c>
      <c r="AW49">
        <v>6</v>
      </c>
      <c r="AX49">
        <v>5</v>
      </c>
      <c r="AY49">
        <v>6</v>
      </c>
      <c r="AZ49">
        <v>5</v>
      </c>
      <c r="BA49">
        <v>16</v>
      </c>
      <c r="BB49">
        <v>9</v>
      </c>
      <c r="BC49">
        <v>22</v>
      </c>
      <c r="BD49">
        <v>0</v>
      </c>
      <c r="BE49">
        <v>-7</v>
      </c>
      <c r="BF49">
        <v>6</v>
      </c>
      <c r="BG49">
        <v>18.469444444444399</v>
      </c>
    </row>
    <row r="50" spans="1:59" x14ac:dyDescent="0.2">
      <c r="A50" t="s">
        <v>109</v>
      </c>
      <c r="B50">
        <v>0.53749999999999998</v>
      </c>
      <c r="C50">
        <v>0.14896000000000001</v>
      </c>
      <c r="D50">
        <v>1.3755999999999999</v>
      </c>
      <c r="E50">
        <v>1.4980219780219799</v>
      </c>
      <c r="F50">
        <v>97</v>
      </c>
      <c r="G50">
        <v>0.42465999999999998</v>
      </c>
      <c r="H50">
        <v>0.54</v>
      </c>
      <c r="I50">
        <v>0.58182</v>
      </c>
      <c r="J50">
        <v>0.33871000000000001</v>
      </c>
      <c r="K50">
        <v>0.57142999999999999</v>
      </c>
      <c r="L50">
        <v>0.58974000000000004</v>
      </c>
      <c r="M50">
        <v>0.62651000000000001</v>
      </c>
      <c r="N50">
        <v>0.59770000000000001</v>
      </c>
      <c r="O50">
        <v>7</v>
      </c>
      <c r="P50">
        <v>3.7037037037037E-2</v>
      </c>
      <c r="Q50">
        <v>0.57499999999999996</v>
      </c>
      <c r="R50">
        <v>0.46250000000000002</v>
      </c>
      <c r="S50">
        <v>0.59443999999999997</v>
      </c>
      <c r="T50">
        <v>1.6843999999999999</v>
      </c>
      <c r="U50">
        <v>3.4870999999999999</v>
      </c>
      <c r="V50">
        <v>0.18712999999999999</v>
      </c>
      <c r="W50">
        <v>4.7619000000000002E-2</v>
      </c>
      <c r="X50">
        <v>0.13952000000000001</v>
      </c>
      <c r="Y50">
        <v>1.8571428571428601</v>
      </c>
      <c r="Z50">
        <v>-10.1794871794872</v>
      </c>
      <c r="AA50">
        <v>0.314285714285714</v>
      </c>
      <c r="AB50">
        <v>-7.96</v>
      </c>
      <c r="AC50">
        <v>0.46428999999999998</v>
      </c>
      <c r="AD50">
        <v>0.64285999999999999</v>
      </c>
      <c r="AE50">
        <v>0.4</v>
      </c>
      <c r="AF50">
        <v>0.5</v>
      </c>
      <c r="AG50">
        <v>0.65</v>
      </c>
      <c r="AH50">
        <v>0.35</v>
      </c>
      <c r="AI50">
        <v>0.75</v>
      </c>
      <c r="AJ50">
        <v>0.25</v>
      </c>
      <c r="AK50">
        <v>0.14849999999999999</v>
      </c>
      <c r="AL50" t="s">
        <v>62</v>
      </c>
      <c r="AM50">
        <v>22</v>
      </c>
      <c r="AN50">
        <v>6</v>
      </c>
      <c r="AO50">
        <v>4</v>
      </c>
      <c r="AP50">
        <v>4</v>
      </c>
      <c r="AQ50">
        <v>5</v>
      </c>
      <c r="AR50">
        <v>4</v>
      </c>
      <c r="AS50">
        <v>4</v>
      </c>
      <c r="AT50">
        <v>5</v>
      </c>
      <c r="AU50">
        <v>5</v>
      </c>
      <c r="AV50">
        <v>4</v>
      </c>
      <c r="AW50">
        <v>5</v>
      </c>
      <c r="AX50">
        <v>5</v>
      </c>
      <c r="AY50">
        <v>5</v>
      </c>
      <c r="AZ50">
        <v>5</v>
      </c>
      <c r="BA50">
        <v>17</v>
      </c>
      <c r="BB50">
        <v>18</v>
      </c>
      <c r="BC50">
        <v>20</v>
      </c>
      <c r="BD50">
        <v>1</v>
      </c>
      <c r="BE50">
        <v>2</v>
      </c>
      <c r="BF50">
        <v>4</v>
      </c>
      <c r="BG50">
        <v>10.1638888888889</v>
      </c>
    </row>
  </sheetData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8"/>
  <sheetViews>
    <sheetView zoomScaleNormal="100" workbookViewId="0">
      <selection activeCell="G3" sqref="G3"/>
    </sheetView>
  </sheetViews>
  <sheetFormatPr baseColWidth="10" defaultRowHeight="16" x14ac:dyDescent="0.2"/>
  <sheetData>
    <row r="1" spans="1:15" x14ac:dyDescent="0.2">
      <c r="A1" t="s">
        <v>15</v>
      </c>
      <c r="B1" t="s">
        <v>119</v>
      </c>
      <c r="C1" t="s">
        <v>17</v>
      </c>
      <c r="D1" t="s">
        <v>120</v>
      </c>
      <c r="E1" t="s">
        <v>4</v>
      </c>
    </row>
    <row r="2" spans="1:15" x14ac:dyDescent="0.2">
      <c r="A2">
        <v>-7.4534161490683204E-2</v>
      </c>
      <c r="B2">
        <v>-0.3</v>
      </c>
      <c r="C2">
        <v>0.58436999999999995</v>
      </c>
      <c r="D2">
        <v>0.78260869565217395</v>
      </c>
      <c r="E2">
        <v>3.9065485168426299</v>
      </c>
    </row>
    <row r="3" spans="1:15" x14ac:dyDescent="0.2">
      <c r="A3">
        <v>-3.9999999999999897E-2</v>
      </c>
      <c r="B3">
        <v>-0.3</v>
      </c>
      <c r="C3">
        <v>0.80937000000000003</v>
      </c>
      <c r="D3">
        <v>0.66</v>
      </c>
      <c r="E3">
        <v>3.14652014652015</v>
      </c>
    </row>
    <row r="4" spans="1:15" x14ac:dyDescent="0.2">
      <c r="A4">
        <v>-6.5610859728506804E-2</v>
      </c>
      <c r="B4">
        <v>0</v>
      </c>
      <c r="C4">
        <v>0.35937999999999998</v>
      </c>
      <c r="D4">
        <v>0.58823529411764697</v>
      </c>
      <c r="E4">
        <v>0.13371820876891899</v>
      </c>
    </row>
    <row r="5" spans="1:15" x14ac:dyDescent="0.2">
      <c r="A5">
        <v>-5.6818181818182297E-3</v>
      </c>
      <c r="B5">
        <v>0.1</v>
      </c>
      <c r="C5">
        <v>0.59375</v>
      </c>
      <c r="D5">
        <v>0.68181818181818199</v>
      </c>
      <c r="E5">
        <v>2.2611111111111102</v>
      </c>
    </row>
    <row r="6" spans="1:15" x14ac:dyDescent="0.2">
      <c r="A6">
        <v>-2.3569023569023601E-2</v>
      </c>
      <c r="B6">
        <v>0</v>
      </c>
      <c r="C6">
        <v>0.59062000000000003</v>
      </c>
      <c r="D6">
        <v>0.60606060606060597</v>
      </c>
      <c r="E6">
        <v>3.3267973856209201</v>
      </c>
      <c r="O6">
        <f>PEARSON(A:A,C:C)</f>
        <v>0.35453994543847528</v>
      </c>
    </row>
    <row r="7" spans="1:15" x14ac:dyDescent="0.2">
      <c r="A7">
        <v>-0.2</v>
      </c>
      <c r="B7">
        <v>-0.4</v>
      </c>
      <c r="C7">
        <v>0.43437999999999999</v>
      </c>
      <c r="D7">
        <v>0.63333333333333297</v>
      </c>
      <c r="E7">
        <v>-6.5771264367816098</v>
      </c>
    </row>
    <row r="8" spans="1:15" x14ac:dyDescent="0.2">
      <c r="A8">
        <v>2.5000000000000001E-2</v>
      </c>
      <c r="B8">
        <v>0.2</v>
      </c>
      <c r="C8">
        <v>0.50938000000000005</v>
      </c>
      <c r="D8">
        <v>0.75</v>
      </c>
      <c r="E8">
        <v>-1.6241186993581</v>
      </c>
      <c r="O8">
        <f>(O6*SQRT(49-2)/SQRT(1-O6^2))</f>
        <v>2.5994622139148436</v>
      </c>
    </row>
    <row r="9" spans="1:15" x14ac:dyDescent="0.2">
      <c r="A9">
        <v>-9.71428571428571E-2</v>
      </c>
      <c r="B9">
        <v>0.3</v>
      </c>
      <c r="C9">
        <v>0.37812000000000001</v>
      </c>
      <c r="D9">
        <v>0.56000000000000005</v>
      </c>
      <c r="E9">
        <v>-1.3039553039553</v>
      </c>
      <c r="O9" s="3">
        <f>TDIST(ABS(O8),118,2)</f>
        <v>1.0528823454622242E-2</v>
      </c>
    </row>
    <row r="10" spans="1:15" x14ac:dyDescent="0.2">
      <c r="A10">
        <v>-0.11607142857142901</v>
      </c>
      <c r="B10">
        <v>-0.34343434343434298</v>
      </c>
      <c r="C10">
        <v>0.42187999999999998</v>
      </c>
      <c r="D10">
        <v>0.57142857142857095</v>
      </c>
      <c r="E10">
        <v>-3.1169584890812501</v>
      </c>
    </row>
    <row r="11" spans="1:15" x14ac:dyDescent="0.2">
      <c r="A11">
        <v>0.142389525368249</v>
      </c>
      <c r="B11">
        <v>0.1</v>
      </c>
      <c r="C11">
        <v>0.75624999999999998</v>
      </c>
      <c r="D11">
        <v>0.680851063829787</v>
      </c>
      <c r="E11">
        <v>1.17673299101412</v>
      </c>
    </row>
    <row r="12" spans="1:15" x14ac:dyDescent="0.2">
      <c r="A12">
        <v>0.146829810901001</v>
      </c>
      <c r="B12">
        <v>0.2</v>
      </c>
      <c r="C12">
        <v>0.64686999999999995</v>
      </c>
      <c r="D12">
        <v>0.87096774193548399</v>
      </c>
      <c r="E12">
        <v>0.67504629629630097</v>
      </c>
    </row>
    <row r="13" spans="1:15" x14ac:dyDescent="0.2">
      <c r="A13">
        <v>6.9444444444444503E-2</v>
      </c>
      <c r="B13">
        <v>0</v>
      </c>
      <c r="C13">
        <v>0.52500000000000002</v>
      </c>
      <c r="D13">
        <v>0.70833333333333304</v>
      </c>
      <c r="E13">
        <v>-0.36275610354559301</v>
      </c>
    </row>
    <row r="14" spans="1:15" x14ac:dyDescent="0.2">
      <c r="A14">
        <v>-0.125</v>
      </c>
      <c r="B14">
        <v>-0.43434343434343398</v>
      </c>
      <c r="C14">
        <v>0.3</v>
      </c>
      <c r="D14">
        <v>0.625</v>
      </c>
      <c r="E14">
        <v>-1.6900183150183099</v>
      </c>
    </row>
    <row r="15" spans="1:15" x14ac:dyDescent="0.2">
      <c r="A15">
        <v>-0.16666666666666699</v>
      </c>
      <c r="B15">
        <v>-1.0101010101010201E-2</v>
      </c>
      <c r="C15">
        <v>0.20311999999999999</v>
      </c>
      <c r="D15">
        <v>0.56666666666666698</v>
      </c>
      <c r="E15">
        <v>-2.9816003423192101</v>
      </c>
    </row>
    <row r="16" spans="1:15" x14ac:dyDescent="0.2">
      <c r="A16">
        <v>-7.7864293659621803E-2</v>
      </c>
      <c r="B16">
        <v>5.0505050505050497E-2</v>
      </c>
      <c r="C16">
        <v>0.49062</v>
      </c>
      <c r="D16">
        <v>0.79310344827586199</v>
      </c>
      <c r="E16">
        <v>2.34465764429613</v>
      </c>
    </row>
    <row r="17" spans="1:21" x14ac:dyDescent="0.2">
      <c r="A17">
        <v>-0.107655502392345</v>
      </c>
      <c r="B17">
        <v>5.0505050505050497E-2</v>
      </c>
      <c r="C17">
        <v>0.26562000000000002</v>
      </c>
      <c r="D17">
        <v>0.68181818181818199</v>
      </c>
      <c r="E17">
        <v>-1.01845238095238</v>
      </c>
    </row>
    <row r="18" spans="1:21" x14ac:dyDescent="0.2">
      <c r="A18">
        <v>1.55728587319244E-2</v>
      </c>
      <c r="B18">
        <v>0.1</v>
      </c>
      <c r="C18">
        <v>0.57499999999999996</v>
      </c>
      <c r="D18">
        <v>0.77419354838709697</v>
      </c>
      <c r="E18">
        <v>-2.65524357404224</v>
      </c>
    </row>
    <row r="19" spans="1:21" x14ac:dyDescent="0.2">
      <c r="A19">
        <v>7.1428571428571397E-2</v>
      </c>
      <c r="B19">
        <v>0.1</v>
      </c>
      <c r="C19">
        <v>0.49062</v>
      </c>
      <c r="D19">
        <v>0.75</v>
      </c>
      <c r="E19">
        <v>0.89670975323149205</v>
      </c>
    </row>
    <row r="20" spans="1:21" x14ac:dyDescent="0.2">
      <c r="A20">
        <v>-9.8214285714285698E-2</v>
      </c>
      <c r="B20">
        <v>-6.0606060606060698E-2</v>
      </c>
      <c r="C20">
        <v>0.45937</v>
      </c>
      <c r="D20">
        <v>0.6875</v>
      </c>
      <c r="E20">
        <v>8.6722222222222207</v>
      </c>
    </row>
    <row r="21" spans="1:21" x14ac:dyDescent="0.2">
      <c r="A21">
        <v>-7.3260073260073194E-2</v>
      </c>
      <c r="B21">
        <v>-0.4</v>
      </c>
      <c r="C21">
        <v>0.21249999999999999</v>
      </c>
      <c r="D21">
        <v>0.61904761904761896</v>
      </c>
      <c r="E21">
        <v>-11.0485762332258</v>
      </c>
    </row>
    <row r="22" spans="1:21" x14ac:dyDescent="0.2">
      <c r="A22">
        <v>1.8315018315018299E-2</v>
      </c>
      <c r="B22">
        <v>0.2</v>
      </c>
      <c r="C22">
        <v>0.27500000000000002</v>
      </c>
      <c r="D22">
        <v>0.76190476190476197</v>
      </c>
      <c r="E22">
        <v>-4.25277777777778</v>
      </c>
    </row>
    <row r="23" spans="1:21" x14ac:dyDescent="0.2">
      <c r="A23">
        <v>-8.1201334816462703E-2</v>
      </c>
      <c r="B23">
        <v>-0.25252525252525299</v>
      </c>
      <c r="C23">
        <v>0.53125</v>
      </c>
      <c r="D23">
        <v>0.67741935483870996</v>
      </c>
      <c r="E23">
        <v>-2.8092397940224001</v>
      </c>
      <c r="O23">
        <f>PEARSON(B:B,C:C)</f>
        <v>-7.5406403039341874E-2</v>
      </c>
    </row>
    <row r="24" spans="1:21" x14ac:dyDescent="0.2">
      <c r="A24">
        <v>-4.7003525264394802E-2</v>
      </c>
      <c r="B24">
        <v>0</v>
      </c>
      <c r="C24">
        <v>0.54063000000000005</v>
      </c>
      <c r="D24">
        <v>0.64864864864864902</v>
      </c>
      <c r="E24">
        <v>-2.24420168067227</v>
      </c>
    </row>
    <row r="25" spans="1:21" x14ac:dyDescent="0.2">
      <c r="A25">
        <v>-9.7643097643097601E-2</v>
      </c>
      <c r="B25">
        <v>0.1</v>
      </c>
      <c r="C25">
        <v>0.44374999999999998</v>
      </c>
      <c r="D25">
        <v>0.62962962962962998</v>
      </c>
      <c r="E25">
        <v>-1.45428571428571</v>
      </c>
    </row>
    <row r="26" spans="1:21" x14ac:dyDescent="0.2">
      <c r="A26">
        <v>-0.111607142857143</v>
      </c>
      <c r="B26">
        <v>-0.1</v>
      </c>
      <c r="C26">
        <v>0.20624999999999999</v>
      </c>
      <c r="D26">
        <v>0.60714285714285698</v>
      </c>
      <c r="E26">
        <v>-28.8403858403858</v>
      </c>
      <c r="U26">
        <f>PEARSON(A:A,E:E)</f>
        <v>0.22119421026981842</v>
      </c>
    </row>
    <row r="27" spans="1:21" x14ac:dyDescent="0.2">
      <c r="A27">
        <v>-4.1128084606345497E-2</v>
      </c>
      <c r="B27">
        <v>-0.2</v>
      </c>
      <c r="C27">
        <v>0.69374999999999998</v>
      </c>
      <c r="D27">
        <v>0.56756756756756799</v>
      </c>
      <c r="E27">
        <v>6.2472807255416001</v>
      </c>
    </row>
    <row r="28" spans="1:21" x14ac:dyDescent="0.2">
      <c r="A28">
        <v>4.52488687782805E-2</v>
      </c>
      <c r="B28">
        <v>0.2</v>
      </c>
      <c r="C28">
        <v>0.43437999999999999</v>
      </c>
      <c r="D28">
        <v>0.69230769230769196</v>
      </c>
      <c r="E28">
        <v>-2.4991173178673201</v>
      </c>
      <c r="U28">
        <f>(U26*SQRT(49-2)/SQRT(1-U26^2))</f>
        <v>1.5549474988100978</v>
      </c>
    </row>
    <row r="29" spans="1:21" x14ac:dyDescent="0.2">
      <c r="A29">
        <v>0</v>
      </c>
      <c r="B29">
        <v>0.2</v>
      </c>
      <c r="C29">
        <v>0.50312999999999997</v>
      </c>
      <c r="D29">
        <v>0.66666666666666696</v>
      </c>
      <c r="E29">
        <v>-4.6222720046249499</v>
      </c>
      <c r="U29" s="3">
        <f>TDIST(ABS(U28),118,2)</f>
        <v>0.12263661684606997</v>
      </c>
    </row>
    <row r="30" spans="1:21" x14ac:dyDescent="0.2">
      <c r="A30">
        <v>-1.67464114832536E-2</v>
      </c>
      <c r="B30">
        <v>-0.2</v>
      </c>
      <c r="C30">
        <v>0.42812</v>
      </c>
      <c r="D30">
        <v>0.71052631578947401</v>
      </c>
      <c r="E30">
        <v>2.3459024635495198</v>
      </c>
    </row>
    <row r="31" spans="1:21" x14ac:dyDescent="0.2">
      <c r="A31">
        <v>-7.4162679425837305E-2</v>
      </c>
      <c r="B31">
        <v>0.2</v>
      </c>
      <c r="C31">
        <v>0.52812000000000003</v>
      </c>
      <c r="D31">
        <v>0.63636363636363602</v>
      </c>
      <c r="E31">
        <v>1.29533630620588</v>
      </c>
    </row>
    <row r="32" spans="1:21" x14ac:dyDescent="0.2">
      <c r="A32">
        <v>-7.4527252502780805E-2</v>
      </c>
      <c r="B32">
        <v>-0.1</v>
      </c>
      <c r="C32">
        <v>0.30937999999999999</v>
      </c>
      <c r="D32">
        <v>0.58064516129032295</v>
      </c>
      <c r="E32">
        <v>-4.3329892090667999</v>
      </c>
    </row>
    <row r="33" spans="1:5" x14ac:dyDescent="0.2">
      <c r="A33">
        <v>-3.3936651583710398E-2</v>
      </c>
      <c r="B33">
        <v>-0.1</v>
      </c>
      <c r="C33">
        <v>0.74375000000000002</v>
      </c>
      <c r="D33">
        <v>0.73529411764705899</v>
      </c>
      <c r="E33">
        <v>-3.1771885521885501</v>
      </c>
    </row>
    <row r="34" spans="1:5" x14ac:dyDescent="0.2">
      <c r="A34">
        <v>1.33928571428571E-2</v>
      </c>
      <c r="B34">
        <v>0.2</v>
      </c>
      <c r="C34">
        <v>0.48437999999999998</v>
      </c>
      <c r="D34">
        <v>0.60714285714285698</v>
      </c>
      <c r="E34">
        <v>0.80359535201640497</v>
      </c>
    </row>
    <row r="35" spans="1:5" x14ac:dyDescent="0.2">
      <c r="A35">
        <v>2.2857142857142899E-2</v>
      </c>
      <c r="B35">
        <v>0.26262626262626299</v>
      </c>
      <c r="C35">
        <v>0.51249999999999996</v>
      </c>
      <c r="D35">
        <v>0.74285714285714299</v>
      </c>
      <c r="E35">
        <v>0.37952380952380899</v>
      </c>
    </row>
    <row r="36" spans="1:5" x14ac:dyDescent="0.2">
      <c r="A36">
        <v>7.0505287896592802E-3</v>
      </c>
      <c r="B36">
        <v>-0.17171717171717199</v>
      </c>
      <c r="C36">
        <v>0.52500000000000002</v>
      </c>
      <c r="D36">
        <v>0.70270270270270296</v>
      </c>
      <c r="E36">
        <v>-1.29500417598304</v>
      </c>
    </row>
    <row r="37" spans="1:5" x14ac:dyDescent="0.2">
      <c r="A37">
        <v>1.4460511679644E-2</v>
      </c>
      <c r="B37">
        <v>0.2</v>
      </c>
      <c r="C37">
        <v>0.48125000000000001</v>
      </c>
      <c r="D37">
        <v>0.72413793103448298</v>
      </c>
      <c r="E37">
        <v>1.46031236628156</v>
      </c>
    </row>
    <row r="38" spans="1:5" x14ac:dyDescent="0.2">
      <c r="A38">
        <v>2.48868778280542E-2</v>
      </c>
      <c r="B38">
        <v>0.1</v>
      </c>
      <c r="C38">
        <v>0.2</v>
      </c>
      <c r="D38">
        <v>0.73076923076923095</v>
      </c>
      <c r="E38">
        <v>-0.643713278495881</v>
      </c>
    </row>
    <row r="39" spans="1:5" x14ac:dyDescent="0.2">
      <c r="A39">
        <v>1.35746606334842E-2</v>
      </c>
      <c r="B39">
        <v>0.26262626262626299</v>
      </c>
      <c r="C39">
        <v>0.48749999999999999</v>
      </c>
      <c r="D39">
        <v>0.70588235294117696</v>
      </c>
      <c r="E39">
        <v>2.6195286195286198</v>
      </c>
    </row>
    <row r="40" spans="1:5" x14ac:dyDescent="0.2">
      <c r="A40">
        <v>-7.8976640711902094E-2</v>
      </c>
      <c r="B40">
        <v>0.1</v>
      </c>
      <c r="C40">
        <v>0.39687</v>
      </c>
      <c r="D40">
        <v>0.64516129032258096</v>
      </c>
      <c r="E40">
        <v>2.4207856165722101</v>
      </c>
    </row>
    <row r="41" spans="1:5" x14ac:dyDescent="0.2">
      <c r="A41">
        <v>-0.1</v>
      </c>
      <c r="B41">
        <v>-0.3</v>
      </c>
      <c r="C41">
        <v>0.47499999999999998</v>
      </c>
      <c r="D41">
        <v>0.56666666666666698</v>
      </c>
      <c r="E41">
        <v>-6.9643486654356197</v>
      </c>
    </row>
    <row r="42" spans="1:5" x14ac:dyDescent="0.2">
      <c r="A42">
        <v>5.8035714285714302E-2</v>
      </c>
      <c r="B42">
        <v>0.6</v>
      </c>
      <c r="C42">
        <v>0.57188000000000005</v>
      </c>
      <c r="D42">
        <v>0.59375</v>
      </c>
      <c r="E42">
        <v>-1.2009585242343901</v>
      </c>
    </row>
    <row r="43" spans="1:5" x14ac:dyDescent="0.2">
      <c r="A43">
        <v>-3.0303030303030401E-2</v>
      </c>
      <c r="B43">
        <v>0</v>
      </c>
      <c r="C43">
        <v>0.58125000000000004</v>
      </c>
      <c r="D43">
        <v>0.66666666666666696</v>
      </c>
      <c r="E43">
        <v>3.3669255671823102</v>
      </c>
    </row>
    <row r="44" spans="1:5" x14ac:dyDescent="0.2">
      <c r="A44">
        <v>-0.14583333333333301</v>
      </c>
      <c r="B44">
        <v>-0.4</v>
      </c>
      <c r="C44">
        <v>0.77812000000000003</v>
      </c>
      <c r="D44">
        <v>0.77083333333333304</v>
      </c>
      <c r="E44">
        <v>5.7428571428571402</v>
      </c>
    </row>
    <row r="45" spans="1:5" x14ac:dyDescent="0.2">
      <c r="A45">
        <v>-0.10397946084724</v>
      </c>
      <c r="B45">
        <v>0</v>
      </c>
      <c r="C45">
        <v>0.33750000000000002</v>
      </c>
      <c r="D45">
        <v>0.57894736842105299</v>
      </c>
      <c r="E45">
        <v>-2.9951029748283702</v>
      </c>
    </row>
    <row r="46" spans="1:5" x14ac:dyDescent="0.2">
      <c r="A46">
        <v>-2.00222469410456E-2</v>
      </c>
      <c r="B46">
        <v>0</v>
      </c>
      <c r="C46">
        <v>0.34687000000000001</v>
      </c>
      <c r="D46">
        <v>0.68965517241379304</v>
      </c>
      <c r="E46">
        <v>-3.7327541827541899</v>
      </c>
    </row>
    <row r="47" spans="1:5" x14ac:dyDescent="0.2">
      <c r="A47">
        <v>0</v>
      </c>
      <c r="B47">
        <v>-0.43434343434343398</v>
      </c>
      <c r="C47">
        <v>0.75312999999999997</v>
      </c>
      <c r="D47">
        <v>0.73333333333333295</v>
      </c>
      <c r="E47">
        <v>3.2767798650151598</v>
      </c>
    </row>
    <row r="48" spans="1:5" x14ac:dyDescent="0.2">
      <c r="A48">
        <v>0.125714285714286</v>
      </c>
      <c r="B48">
        <v>0</v>
      </c>
      <c r="C48">
        <v>0.52186999999999995</v>
      </c>
      <c r="D48">
        <v>0.68571428571428605</v>
      </c>
      <c r="E48">
        <v>-7.4571128486404403E-2</v>
      </c>
    </row>
    <row r="49" spans="1:12" x14ac:dyDescent="0.2">
      <c r="A49">
        <v>-8.0586080586080494E-2</v>
      </c>
      <c r="B49">
        <v>-7.0707070707070593E-2</v>
      </c>
      <c r="C49">
        <v>0.30937999999999999</v>
      </c>
      <c r="D49">
        <v>0.71428571428571397</v>
      </c>
      <c r="E49">
        <v>-1.3388184364655</v>
      </c>
    </row>
    <row r="50" spans="1:12" x14ac:dyDescent="0.2">
      <c r="A50">
        <v>3.7037037037037E-2</v>
      </c>
      <c r="B50">
        <v>0.1</v>
      </c>
      <c r="C50">
        <v>0.46250000000000002</v>
      </c>
      <c r="D50">
        <v>0.66666666666666696</v>
      </c>
      <c r="E50">
        <v>3.7623443223443198</v>
      </c>
    </row>
    <row r="55" spans="1:12" x14ac:dyDescent="0.2">
      <c r="K55">
        <f>PEARSON(D:D,C:C)</f>
        <v>0.32185067150600927</v>
      </c>
    </row>
    <row r="57" spans="1:12" x14ac:dyDescent="0.2">
      <c r="K57">
        <f>(K55*SQRT(49-2)/SQRT(1-K55^2))</f>
        <v>2.3305020136623842</v>
      </c>
      <c r="L57" t="s">
        <v>127</v>
      </c>
    </row>
    <row r="58" spans="1:12" x14ac:dyDescent="0.2">
      <c r="K58" s="3">
        <f>TDIST(ABS(K57),118,2)</f>
        <v>2.147796379698139E-2</v>
      </c>
      <c r="L58" t="s">
        <v>128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0"/>
  <sheetViews>
    <sheetView zoomScale="110" zoomScaleNormal="110" workbookViewId="0">
      <selection activeCell="M33" sqref="M33"/>
    </sheetView>
  </sheetViews>
  <sheetFormatPr baseColWidth="10" defaultRowHeight="16" x14ac:dyDescent="0.2"/>
  <sheetData>
    <row r="1" spans="1:12" x14ac:dyDescent="0.2">
      <c r="A1" s="2" t="s">
        <v>10</v>
      </c>
      <c r="B1" s="2" t="s">
        <v>11</v>
      </c>
      <c r="C1" s="2" t="s">
        <v>12</v>
      </c>
      <c r="D1" s="2" t="s">
        <v>13</v>
      </c>
      <c r="E1" s="2" t="s">
        <v>6</v>
      </c>
      <c r="F1" s="2" t="s">
        <v>7</v>
      </c>
      <c r="G1" s="2" t="s">
        <v>8</v>
      </c>
      <c r="H1" s="2" t="s">
        <v>9</v>
      </c>
    </row>
    <row r="2" spans="1:12" x14ac:dyDescent="0.2">
      <c r="A2" s="2">
        <v>0.60214999999999996</v>
      </c>
      <c r="B2" s="2">
        <v>0.69662999999999997</v>
      </c>
      <c r="C2" s="2">
        <v>0.78652</v>
      </c>
      <c r="D2" s="2">
        <v>0.71909999999999996</v>
      </c>
      <c r="E2" s="2">
        <v>0.58621000000000001</v>
      </c>
      <c r="F2" s="2">
        <v>0.66102000000000005</v>
      </c>
      <c r="G2" s="2">
        <v>0.73529</v>
      </c>
      <c r="H2" s="2">
        <v>0.72726999999999997</v>
      </c>
      <c r="K2" t="s">
        <v>121</v>
      </c>
      <c r="L2" t="s">
        <v>122</v>
      </c>
    </row>
    <row r="3" spans="1:12" x14ac:dyDescent="0.2">
      <c r="A3" s="2">
        <v>0.67762999999999995</v>
      </c>
      <c r="B3" s="2">
        <v>0.77907000000000004</v>
      </c>
      <c r="C3" s="2">
        <v>0.76315999999999995</v>
      </c>
      <c r="D3" s="2">
        <v>0.90476000000000001</v>
      </c>
      <c r="E3" s="2">
        <v>0.9899</v>
      </c>
      <c r="F3" s="2">
        <v>1</v>
      </c>
      <c r="G3" s="2">
        <v>1</v>
      </c>
      <c r="H3" s="2">
        <v>1</v>
      </c>
      <c r="J3" t="s">
        <v>123</v>
      </c>
      <c r="K3">
        <f>AVERAGE(A:A)</f>
        <v>0.62042938775510215</v>
      </c>
      <c r="L3">
        <f>_xlfn.STDEV.S(A:A)/SQRT(COUNT(A:A))</f>
        <v>1.2124045279083454E-2</v>
      </c>
    </row>
    <row r="4" spans="1:12" x14ac:dyDescent="0.2">
      <c r="A4" s="2">
        <v>0.63724999999999998</v>
      </c>
      <c r="B4" s="2">
        <v>0.57303000000000004</v>
      </c>
      <c r="C4" s="2">
        <v>0.625</v>
      </c>
      <c r="D4" s="2">
        <v>0.65432000000000001</v>
      </c>
      <c r="E4" s="2">
        <v>0.37680999999999998</v>
      </c>
      <c r="F4" s="2">
        <v>0.29508000000000001</v>
      </c>
      <c r="G4" s="2">
        <v>0.34615000000000001</v>
      </c>
      <c r="H4" s="2">
        <v>0.29310000000000003</v>
      </c>
      <c r="J4" t="s">
        <v>124</v>
      </c>
      <c r="K4">
        <f>AVERAGE(B:B)</f>
        <v>0.68243285714285717</v>
      </c>
      <c r="L4">
        <f>_xlfn.STDEV.S(B:B)/SQRT(COUNT(B:B))</f>
        <v>1.2644682095217574E-2</v>
      </c>
    </row>
    <row r="5" spans="1:12" x14ac:dyDescent="0.2">
      <c r="A5" s="2">
        <v>0.66666999999999998</v>
      </c>
      <c r="B5" s="2">
        <v>0.69662999999999997</v>
      </c>
      <c r="C5" s="2">
        <v>0.71950999999999998</v>
      </c>
      <c r="D5" s="2">
        <v>0.82142999999999999</v>
      </c>
      <c r="E5" s="2">
        <v>0.69118000000000002</v>
      </c>
      <c r="F5" s="2">
        <v>0.72580999999999996</v>
      </c>
      <c r="G5" s="2">
        <v>0.66666999999999998</v>
      </c>
      <c r="H5" s="2">
        <v>0.64285999999999999</v>
      </c>
      <c r="J5" t="s">
        <v>125</v>
      </c>
      <c r="K5">
        <f>AVERAGE(C:C)</f>
        <v>0.68569653061224478</v>
      </c>
      <c r="L5">
        <f>_xlfn.STDEV.S(C:C)/SQRT(COUNT(C:C))</f>
        <v>2.4462498493200736E-2</v>
      </c>
    </row>
    <row r="6" spans="1:12" x14ac:dyDescent="0.2">
      <c r="A6" s="2">
        <v>0.54944999999999999</v>
      </c>
      <c r="B6" s="2">
        <v>0.60577000000000003</v>
      </c>
      <c r="C6" s="2">
        <v>0.71794999999999998</v>
      </c>
      <c r="D6" s="2">
        <v>0.66666999999999998</v>
      </c>
      <c r="E6" s="2">
        <v>0.75861999999999996</v>
      </c>
      <c r="F6" s="2">
        <v>0.625</v>
      </c>
      <c r="G6" s="2">
        <v>0.63793</v>
      </c>
      <c r="H6" s="2">
        <v>0.5</v>
      </c>
      <c r="J6" t="s">
        <v>126</v>
      </c>
      <c r="K6">
        <f>AVERAGE(D:D)</f>
        <v>0.75171469387755108</v>
      </c>
      <c r="L6">
        <f>_xlfn.STDEV.S(D:D)/SQRT(COUNT(D:D))</f>
        <v>2.5792298401100231E-2</v>
      </c>
    </row>
    <row r="7" spans="1:12" x14ac:dyDescent="0.2">
      <c r="A7" s="2">
        <v>0.36264000000000002</v>
      </c>
      <c r="B7" s="2">
        <v>0.47871999999999998</v>
      </c>
      <c r="C7" s="2">
        <v>0.47826000000000002</v>
      </c>
      <c r="D7" s="2">
        <v>0.51807000000000003</v>
      </c>
      <c r="E7" s="2">
        <v>0.39683000000000002</v>
      </c>
      <c r="F7" s="2">
        <v>0.35483999999999999</v>
      </c>
      <c r="G7" s="2">
        <v>0.41538000000000003</v>
      </c>
      <c r="H7" s="2">
        <v>0.52</v>
      </c>
    </row>
    <row r="8" spans="1:12" x14ac:dyDescent="0.2">
      <c r="A8" s="2">
        <v>0.625</v>
      </c>
      <c r="B8" s="2">
        <v>0.84043000000000001</v>
      </c>
      <c r="C8" s="2">
        <v>0.86207</v>
      </c>
      <c r="D8" s="2">
        <v>0.92771000000000003</v>
      </c>
      <c r="E8" s="2">
        <v>0.57377</v>
      </c>
      <c r="F8" s="2">
        <v>0.42187999999999998</v>
      </c>
      <c r="G8" s="2">
        <v>0.48387000000000002</v>
      </c>
      <c r="H8" s="2">
        <v>0.39623000000000003</v>
      </c>
    </row>
    <row r="9" spans="1:12" x14ac:dyDescent="0.2">
      <c r="A9" s="2">
        <v>0.58511000000000002</v>
      </c>
      <c r="B9" s="2">
        <v>0.75531999999999999</v>
      </c>
      <c r="C9" s="2">
        <v>0.80723</v>
      </c>
      <c r="D9" s="2">
        <v>0.89888000000000001</v>
      </c>
      <c r="E9" s="2">
        <v>0.38462000000000002</v>
      </c>
      <c r="F9" s="2">
        <v>0.34426000000000001</v>
      </c>
      <c r="G9" s="2">
        <v>0.16980999999999999</v>
      </c>
      <c r="H9" s="2">
        <v>0.34426000000000001</v>
      </c>
    </row>
    <row r="10" spans="1:12" x14ac:dyDescent="0.2">
      <c r="A10" s="2">
        <v>0.56521999999999994</v>
      </c>
      <c r="B10" s="2">
        <v>0.65347</v>
      </c>
      <c r="C10" s="2">
        <v>0.71428999999999998</v>
      </c>
      <c r="D10" s="2">
        <v>0.78947000000000001</v>
      </c>
      <c r="E10" s="2">
        <v>0.46773999999999999</v>
      </c>
      <c r="F10" s="2">
        <v>0.42254000000000003</v>
      </c>
      <c r="G10" s="2">
        <v>0.375</v>
      </c>
      <c r="H10" s="2">
        <v>0.23529</v>
      </c>
    </row>
    <row r="11" spans="1:12" x14ac:dyDescent="0.2">
      <c r="A11" s="2">
        <v>0.69</v>
      </c>
      <c r="B11" s="2">
        <v>0.71738999999999997</v>
      </c>
      <c r="C11" s="2">
        <v>0.77381</v>
      </c>
      <c r="D11" s="2">
        <v>0.79762</v>
      </c>
      <c r="E11" s="2">
        <v>0.85914999999999997</v>
      </c>
      <c r="F11" s="2">
        <v>0.93650999999999995</v>
      </c>
      <c r="G11" s="2">
        <v>0.90385000000000004</v>
      </c>
      <c r="H11" s="2">
        <v>0.94443999999999995</v>
      </c>
    </row>
    <row r="12" spans="1:12" x14ac:dyDescent="0.2">
      <c r="A12" s="2">
        <v>0.48387000000000002</v>
      </c>
      <c r="B12" s="2">
        <v>0.61538000000000004</v>
      </c>
      <c r="C12" s="2">
        <v>0.65217000000000003</v>
      </c>
      <c r="D12" s="2">
        <v>0.65476000000000001</v>
      </c>
      <c r="E12" s="2">
        <v>0.82540000000000002</v>
      </c>
      <c r="F12" s="2">
        <v>0.59258999999999995</v>
      </c>
      <c r="G12" s="2">
        <v>0.71875</v>
      </c>
      <c r="H12" s="2">
        <v>0.66102000000000005</v>
      </c>
    </row>
    <row r="13" spans="1:12" x14ac:dyDescent="0.2">
      <c r="A13" s="2">
        <v>0.67391000000000001</v>
      </c>
      <c r="B13" s="2">
        <v>0.76841999999999999</v>
      </c>
      <c r="C13" s="2">
        <v>0.81608999999999998</v>
      </c>
      <c r="D13" s="2">
        <v>0.88371999999999995</v>
      </c>
      <c r="E13" s="2">
        <v>0.49180000000000001</v>
      </c>
      <c r="F13" s="2">
        <v>0.50793999999999995</v>
      </c>
      <c r="G13" s="2">
        <v>0.55171999999999999</v>
      </c>
      <c r="H13" s="2">
        <v>0.5</v>
      </c>
    </row>
    <row r="14" spans="1:12" x14ac:dyDescent="0.2">
      <c r="A14" s="2">
        <v>0.60177000000000003</v>
      </c>
      <c r="B14" s="2">
        <v>0.66666999999999998</v>
      </c>
      <c r="C14" s="2">
        <v>0.60758999999999996</v>
      </c>
      <c r="D14" s="2">
        <v>0.77778000000000003</v>
      </c>
      <c r="E14" s="2">
        <v>0.21332999999999999</v>
      </c>
      <c r="F14" s="2">
        <v>0.17646999999999999</v>
      </c>
      <c r="G14" s="2">
        <v>0.15789</v>
      </c>
      <c r="H14" s="2">
        <v>0.12281</v>
      </c>
    </row>
    <row r="15" spans="1:12" x14ac:dyDescent="0.2">
      <c r="A15" s="2">
        <v>0.64834999999999998</v>
      </c>
      <c r="B15" s="2">
        <v>0.73912999999999995</v>
      </c>
      <c r="C15" s="2">
        <v>0.80459999999999998</v>
      </c>
      <c r="D15" s="2">
        <v>0.81111</v>
      </c>
      <c r="E15" s="2">
        <v>9.8361000000000004E-2</v>
      </c>
      <c r="F15" s="2">
        <v>0.15151999999999999</v>
      </c>
      <c r="G15" s="2">
        <v>0.10909000000000001</v>
      </c>
      <c r="H15" s="2">
        <v>1.7240999999999999E-2</v>
      </c>
    </row>
    <row r="16" spans="1:12" x14ac:dyDescent="0.2">
      <c r="A16" s="2">
        <v>0.61224000000000001</v>
      </c>
      <c r="B16" s="2">
        <v>0.64285999999999999</v>
      </c>
      <c r="C16" s="2">
        <v>0.57333000000000001</v>
      </c>
      <c r="D16" s="2">
        <v>0.73033999999999999</v>
      </c>
      <c r="E16" s="2">
        <v>0.49231000000000003</v>
      </c>
      <c r="F16" s="2">
        <v>0.49180000000000001</v>
      </c>
      <c r="G16" s="2">
        <v>0.51019999999999999</v>
      </c>
      <c r="H16" s="2">
        <v>0.46154000000000001</v>
      </c>
    </row>
    <row r="17" spans="1:12" x14ac:dyDescent="0.2">
      <c r="A17" s="2">
        <v>0.58065</v>
      </c>
      <c r="B17" s="2">
        <v>0.66666999999999998</v>
      </c>
      <c r="C17" s="2">
        <v>0.60440000000000005</v>
      </c>
      <c r="D17" s="2">
        <v>0.78312999999999999</v>
      </c>
      <c r="E17" s="2">
        <v>8.3333000000000004E-2</v>
      </c>
      <c r="F17" s="2">
        <v>0.14516000000000001</v>
      </c>
      <c r="G17" s="2">
        <v>0.19355</v>
      </c>
      <c r="H17" s="2">
        <v>0.21429000000000001</v>
      </c>
    </row>
    <row r="18" spans="1:12" x14ac:dyDescent="0.2">
      <c r="A18" s="2">
        <v>0.58696000000000004</v>
      </c>
      <c r="B18" s="2">
        <v>0.60075000000000001</v>
      </c>
      <c r="C18" s="2">
        <v>0</v>
      </c>
      <c r="D18" s="2">
        <v>0</v>
      </c>
      <c r="E18" s="2">
        <v>0.65573999999999999</v>
      </c>
      <c r="F18" s="2">
        <v>0.58658999999999994</v>
      </c>
      <c r="G18" s="2">
        <v>0</v>
      </c>
      <c r="H18" s="2">
        <v>0</v>
      </c>
    </row>
    <row r="19" spans="1:12" x14ac:dyDescent="0.2">
      <c r="A19" s="2">
        <v>0.65625</v>
      </c>
      <c r="B19" s="2">
        <v>0.61224000000000001</v>
      </c>
      <c r="C19" s="2">
        <v>0.66249999999999998</v>
      </c>
      <c r="D19" s="2">
        <v>0.73255999999999999</v>
      </c>
      <c r="E19" s="2">
        <v>0.45588000000000001</v>
      </c>
      <c r="F19" s="2">
        <v>0.55384999999999995</v>
      </c>
      <c r="G19" s="2">
        <v>0.46154000000000001</v>
      </c>
      <c r="H19" s="2">
        <v>0.50909000000000004</v>
      </c>
      <c r="K19" t="s">
        <v>121</v>
      </c>
      <c r="L19" t="s">
        <v>122</v>
      </c>
    </row>
    <row r="20" spans="1:12" x14ac:dyDescent="0.2">
      <c r="A20" s="2">
        <v>0.75531999999999999</v>
      </c>
      <c r="B20" s="2">
        <v>0.65263000000000004</v>
      </c>
      <c r="C20" s="2">
        <v>0.70369999999999999</v>
      </c>
      <c r="D20" s="2">
        <v>0.83333000000000002</v>
      </c>
      <c r="E20" s="2">
        <v>0.46875</v>
      </c>
      <c r="F20" s="2">
        <v>0.49231000000000003</v>
      </c>
      <c r="G20" s="2">
        <v>0.44444</v>
      </c>
      <c r="H20" s="2">
        <v>0.42104999999999998</v>
      </c>
      <c r="J20" t="s">
        <v>123</v>
      </c>
      <c r="K20">
        <f>AVERAGE(E:E)</f>
        <v>0.48729193877551019</v>
      </c>
      <c r="L20">
        <f>_xlfn.STDEV.S(E:E)/SQRT(COUNT(E:E))</f>
        <v>3.311350133453346E-2</v>
      </c>
    </row>
    <row r="21" spans="1:12" x14ac:dyDescent="0.2">
      <c r="A21" s="2">
        <v>0.59048</v>
      </c>
      <c r="B21" s="2">
        <v>0.63749999999999996</v>
      </c>
      <c r="C21" s="2">
        <v>0.64078000000000002</v>
      </c>
      <c r="D21" s="2">
        <v>0.69443999999999995</v>
      </c>
      <c r="E21" s="2">
        <v>5.9700999999999997E-2</v>
      </c>
      <c r="F21" s="2">
        <v>7.1429000000000006E-2</v>
      </c>
      <c r="G21" s="2">
        <v>7.1429000000000006E-2</v>
      </c>
      <c r="H21" s="2">
        <v>0.12766</v>
      </c>
      <c r="J21" t="s">
        <v>124</v>
      </c>
      <c r="K21">
        <f>AVERAGE(F:F)</f>
        <v>0.48152875510204085</v>
      </c>
      <c r="L21">
        <f>_xlfn.STDEV.S(F:F)/SQRT(COUNT(F:F))</f>
        <v>3.3062360422162443E-2</v>
      </c>
    </row>
    <row r="22" spans="1:12" x14ac:dyDescent="0.2">
      <c r="A22" s="2">
        <v>0.82352999999999998</v>
      </c>
      <c r="B22" s="2">
        <v>0.75861999999999996</v>
      </c>
      <c r="C22" s="2">
        <v>0.83528999999999998</v>
      </c>
      <c r="D22" s="2">
        <v>0.83721000000000001</v>
      </c>
      <c r="E22" s="2">
        <v>0.24637999999999999</v>
      </c>
      <c r="F22" s="2">
        <v>0.20635000000000001</v>
      </c>
      <c r="G22" s="2">
        <v>5.8824000000000001E-2</v>
      </c>
      <c r="H22" s="2">
        <v>0.10526000000000001</v>
      </c>
      <c r="J22" t="s">
        <v>125</v>
      </c>
      <c r="K22">
        <f>AVERAGE(G:G)</f>
        <v>0.45776075510204073</v>
      </c>
      <c r="L22">
        <f>_xlfn.STDEV.S(G:G)/SQRT(COUNT(G:G))</f>
        <v>3.6456629111063059E-2</v>
      </c>
    </row>
    <row r="23" spans="1:12" x14ac:dyDescent="0.2">
      <c r="A23" s="2">
        <v>0.56989000000000001</v>
      </c>
      <c r="B23" s="2">
        <v>0.52688000000000001</v>
      </c>
      <c r="C23" s="2">
        <v>0.66666999999999998</v>
      </c>
      <c r="D23" s="2">
        <v>0.66666999999999998</v>
      </c>
      <c r="E23" s="2">
        <v>0.62712000000000001</v>
      </c>
      <c r="F23" s="2">
        <v>0.57377</v>
      </c>
      <c r="G23" s="2">
        <v>0.46666999999999997</v>
      </c>
      <c r="H23" s="2">
        <v>0.48332999999999998</v>
      </c>
      <c r="J23" t="s">
        <v>126</v>
      </c>
      <c r="K23">
        <f>AVERAGE(H:H)</f>
        <v>0.43750551020408157</v>
      </c>
      <c r="L23">
        <f>_xlfn.STDEV.S(H:H)/SQRT(COUNT(H:H))</f>
        <v>3.7237537924786797E-2</v>
      </c>
    </row>
    <row r="24" spans="1:12" x14ac:dyDescent="0.2">
      <c r="A24" s="2">
        <v>0.60204000000000002</v>
      </c>
      <c r="B24" s="2">
        <v>0.69767000000000001</v>
      </c>
      <c r="C24" s="2">
        <v>0.63917999999999997</v>
      </c>
      <c r="D24" s="2">
        <v>0.75949</v>
      </c>
      <c r="E24" s="2">
        <v>0.64178999999999997</v>
      </c>
      <c r="F24" s="2">
        <v>0.51851999999999998</v>
      </c>
      <c r="G24" s="2">
        <v>0.61765000000000003</v>
      </c>
      <c r="H24" s="2">
        <v>0.52941000000000005</v>
      </c>
    </row>
    <row r="25" spans="1:12" x14ac:dyDescent="0.2">
      <c r="A25" s="2">
        <v>0.64834999999999998</v>
      </c>
      <c r="B25" s="2">
        <v>0.66</v>
      </c>
      <c r="C25" s="2">
        <v>0.69135999999999997</v>
      </c>
      <c r="D25" s="2">
        <v>0.78408999999999995</v>
      </c>
      <c r="E25" s="2">
        <v>0.39062000000000002</v>
      </c>
      <c r="F25" s="2">
        <v>0.47692000000000001</v>
      </c>
      <c r="G25" s="2">
        <v>0.44230999999999998</v>
      </c>
      <c r="H25" s="2">
        <v>0.33898</v>
      </c>
    </row>
    <row r="26" spans="1:12" x14ac:dyDescent="0.2">
      <c r="A26" s="2">
        <v>0.48958000000000002</v>
      </c>
      <c r="B26" s="2">
        <v>0.67708000000000002</v>
      </c>
      <c r="C26" s="2">
        <v>0.79310000000000003</v>
      </c>
      <c r="D26" s="2">
        <v>0.80247000000000002</v>
      </c>
      <c r="E26" s="2">
        <v>0.13333</v>
      </c>
      <c r="F26" s="2">
        <v>5.0847000000000003E-2</v>
      </c>
      <c r="G26" s="2">
        <v>0.15625</v>
      </c>
      <c r="H26" s="2">
        <v>5.2631999999999998E-2</v>
      </c>
    </row>
    <row r="27" spans="1:12" x14ac:dyDescent="0.2">
      <c r="A27" s="2">
        <v>0.61702000000000001</v>
      </c>
      <c r="B27" s="2">
        <v>0.57955000000000001</v>
      </c>
      <c r="C27" s="2">
        <v>0.60416999999999998</v>
      </c>
      <c r="D27" s="2">
        <v>0.81706999999999996</v>
      </c>
      <c r="E27" s="2">
        <v>0.73016000000000003</v>
      </c>
      <c r="F27" s="2">
        <v>0.8</v>
      </c>
      <c r="G27" s="2">
        <v>0.78571000000000002</v>
      </c>
      <c r="H27" s="2">
        <v>0.84211000000000003</v>
      </c>
    </row>
    <row r="28" spans="1:12" x14ac:dyDescent="0.2">
      <c r="A28" s="2">
        <v>0.50538000000000005</v>
      </c>
      <c r="B28" s="2">
        <v>0.72043000000000001</v>
      </c>
      <c r="C28" s="2">
        <v>0.70833000000000002</v>
      </c>
      <c r="D28" s="2">
        <v>0.71794999999999998</v>
      </c>
      <c r="E28" s="2">
        <v>0.34375</v>
      </c>
      <c r="F28" s="2">
        <v>0.39062000000000002</v>
      </c>
      <c r="G28" s="2">
        <v>0.43332999999999999</v>
      </c>
      <c r="H28" s="2">
        <v>0.40384999999999999</v>
      </c>
    </row>
    <row r="29" spans="1:12" x14ac:dyDescent="0.2">
      <c r="A29" s="2">
        <v>0.74724999999999997</v>
      </c>
      <c r="B29" s="2">
        <v>0.79774999999999996</v>
      </c>
      <c r="C29" s="2">
        <v>0.85714000000000001</v>
      </c>
      <c r="D29" s="2">
        <v>0.80898999999999999</v>
      </c>
      <c r="E29" s="2">
        <v>0.54688000000000003</v>
      </c>
      <c r="F29" s="2">
        <v>0.55932000000000004</v>
      </c>
      <c r="G29" s="2">
        <v>0.51785999999999999</v>
      </c>
      <c r="H29" s="2">
        <v>0.37705</v>
      </c>
    </row>
    <row r="30" spans="1:12" x14ac:dyDescent="0.2">
      <c r="A30" s="2">
        <v>0.58162999999999998</v>
      </c>
      <c r="B30" s="2">
        <v>0.78217999999999999</v>
      </c>
      <c r="C30" s="2">
        <v>0.69879999999999998</v>
      </c>
      <c r="D30" s="2">
        <v>0.79486999999999997</v>
      </c>
      <c r="E30" s="2">
        <v>0.32835999999999999</v>
      </c>
      <c r="F30" s="2">
        <v>0.44775999999999999</v>
      </c>
      <c r="G30" s="2">
        <v>0.5</v>
      </c>
      <c r="H30" s="2">
        <v>0.5</v>
      </c>
    </row>
    <row r="31" spans="1:12" x14ac:dyDescent="0.2">
      <c r="A31" s="2">
        <v>0.73636000000000001</v>
      </c>
      <c r="B31" s="2">
        <v>0.6</v>
      </c>
      <c r="C31" s="2">
        <v>0.77778000000000003</v>
      </c>
      <c r="D31" s="2">
        <v>0.875</v>
      </c>
      <c r="E31" s="2">
        <v>0.50666999999999995</v>
      </c>
      <c r="F31" s="2">
        <v>0.55556000000000005</v>
      </c>
      <c r="G31" s="2">
        <v>0.47692000000000001</v>
      </c>
      <c r="H31" s="2">
        <v>0.45651999999999998</v>
      </c>
    </row>
    <row r="32" spans="1:12" x14ac:dyDescent="0.2">
      <c r="A32" s="2">
        <v>0.49037999999999998</v>
      </c>
      <c r="B32" s="2">
        <v>0.63636000000000004</v>
      </c>
      <c r="C32" s="2">
        <v>0.57894999999999996</v>
      </c>
      <c r="D32" s="2">
        <v>0.75</v>
      </c>
      <c r="E32" s="2">
        <v>0.27143</v>
      </c>
      <c r="F32" s="2">
        <v>0.30435000000000001</v>
      </c>
      <c r="G32" s="2">
        <v>0.2</v>
      </c>
      <c r="H32" s="2">
        <v>0.25925999999999999</v>
      </c>
    </row>
    <row r="33" spans="1:8" x14ac:dyDescent="0.2">
      <c r="A33" s="2">
        <v>0.77083000000000002</v>
      </c>
      <c r="B33" s="2">
        <v>0.80179999999999996</v>
      </c>
      <c r="C33" s="2">
        <v>0.84211000000000003</v>
      </c>
      <c r="D33" s="2">
        <v>0.92208000000000001</v>
      </c>
      <c r="E33" s="2">
        <v>0.85714000000000001</v>
      </c>
      <c r="F33" s="2">
        <v>0.79452</v>
      </c>
      <c r="G33" s="2">
        <v>0.82352999999999998</v>
      </c>
      <c r="H33" s="2">
        <v>0.90566000000000002</v>
      </c>
    </row>
    <row r="34" spans="1:8" x14ac:dyDescent="0.2">
      <c r="A34" s="2">
        <v>0.65217000000000003</v>
      </c>
      <c r="B34" s="2">
        <v>0.83050999999999997</v>
      </c>
      <c r="C34" s="2">
        <v>0.80596999999999996</v>
      </c>
      <c r="D34" s="2">
        <v>0.85541999999999996</v>
      </c>
      <c r="E34" s="2">
        <v>0.37313000000000002</v>
      </c>
      <c r="F34" s="2">
        <v>0.55696000000000001</v>
      </c>
      <c r="G34" s="2">
        <v>0.37208999999999998</v>
      </c>
      <c r="H34" s="2">
        <v>0.54901999999999995</v>
      </c>
    </row>
    <row r="35" spans="1:8" x14ac:dyDescent="0.2">
      <c r="A35" s="2">
        <v>0.67367999999999995</v>
      </c>
      <c r="B35" s="2">
        <v>0.65517000000000003</v>
      </c>
      <c r="C35" s="2">
        <v>0.87097000000000002</v>
      </c>
      <c r="D35" s="2">
        <v>0.87058999999999997</v>
      </c>
      <c r="E35" s="2">
        <v>0.73846000000000001</v>
      </c>
      <c r="F35" s="2">
        <v>0.58928999999999998</v>
      </c>
      <c r="G35" s="2">
        <v>0.3871</v>
      </c>
      <c r="H35" s="2">
        <v>0.38596000000000003</v>
      </c>
    </row>
    <row r="36" spans="1:8" x14ac:dyDescent="0.2">
      <c r="A36" s="2">
        <v>0.53968000000000005</v>
      </c>
      <c r="B36" s="2">
        <v>0.55357000000000001</v>
      </c>
      <c r="C36" s="2">
        <v>0.65713999999999995</v>
      </c>
      <c r="D36" s="2">
        <v>0.69862999999999997</v>
      </c>
      <c r="E36" s="2">
        <v>0.51190000000000002</v>
      </c>
      <c r="F36" s="2">
        <v>0.38889000000000001</v>
      </c>
      <c r="G36" s="2">
        <v>0.63158000000000003</v>
      </c>
      <c r="H36" s="2">
        <v>0.70455000000000001</v>
      </c>
    </row>
    <row r="37" spans="1:8" x14ac:dyDescent="0.2">
      <c r="A37" s="2">
        <v>0.70213000000000003</v>
      </c>
      <c r="B37" s="2">
        <v>0.80898999999999999</v>
      </c>
      <c r="C37" s="2">
        <v>0.9</v>
      </c>
      <c r="D37" s="2">
        <v>0.95401999999999998</v>
      </c>
      <c r="E37" s="2">
        <v>0.46551999999999999</v>
      </c>
      <c r="F37" s="2">
        <v>0.46773999999999999</v>
      </c>
      <c r="G37" s="2">
        <v>0.43939</v>
      </c>
      <c r="H37" s="2">
        <v>0.51851999999999998</v>
      </c>
    </row>
    <row r="38" spans="1:8" x14ac:dyDescent="0.2">
      <c r="A38" s="2">
        <v>0.68816999999999995</v>
      </c>
      <c r="B38" s="2">
        <v>0.72277000000000002</v>
      </c>
      <c r="C38" s="2">
        <v>0.68830999999999998</v>
      </c>
      <c r="D38" s="2">
        <v>0.82021999999999995</v>
      </c>
      <c r="E38" s="2">
        <v>0.20338999999999999</v>
      </c>
      <c r="F38" s="2">
        <v>7.6923000000000005E-2</v>
      </c>
      <c r="G38" s="2">
        <v>3.5714000000000003E-2</v>
      </c>
      <c r="H38" s="2">
        <v>1.6667000000000001E-2</v>
      </c>
    </row>
    <row r="39" spans="1:8" x14ac:dyDescent="0.2">
      <c r="A39" s="2">
        <v>0.61616000000000004</v>
      </c>
      <c r="B39" s="2">
        <v>0.65881999999999996</v>
      </c>
      <c r="C39" s="2">
        <v>0.69318000000000002</v>
      </c>
      <c r="D39" s="2">
        <v>0.84091000000000005</v>
      </c>
      <c r="E39" s="2">
        <v>0.51429000000000002</v>
      </c>
      <c r="F39" s="2">
        <v>0.57377</v>
      </c>
      <c r="G39" s="2">
        <v>0.49123</v>
      </c>
      <c r="H39" s="2">
        <v>0.38462000000000002</v>
      </c>
    </row>
    <row r="40" spans="1:8" x14ac:dyDescent="0.2">
      <c r="A40" s="2">
        <v>0.53846000000000005</v>
      </c>
      <c r="B40" s="2">
        <v>0.86989000000000005</v>
      </c>
      <c r="C40" s="2">
        <v>0</v>
      </c>
      <c r="D40" s="2">
        <v>0</v>
      </c>
      <c r="E40" s="2">
        <v>0.41666999999999998</v>
      </c>
      <c r="F40" s="2">
        <v>0.35</v>
      </c>
      <c r="G40" s="2">
        <v>0</v>
      </c>
      <c r="H40" s="2">
        <v>0</v>
      </c>
    </row>
    <row r="41" spans="1:8" x14ac:dyDescent="0.2">
      <c r="A41" s="2">
        <v>0.58889000000000002</v>
      </c>
      <c r="B41" s="2">
        <v>0.64834999999999998</v>
      </c>
      <c r="C41" s="2">
        <v>0.79120999999999997</v>
      </c>
      <c r="D41" s="2">
        <v>0.81818000000000002</v>
      </c>
      <c r="E41" s="2">
        <v>0.47170000000000001</v>
      </c>
      <c r="F41" s="2">
        <v>0.44614999999999999</v>
      </c>
      <c r="G41" s="2">
        <v>0.46268999999999999</v>
      </c>
      <c r="H41" s="2">
        <v>0.49091000000000001</v>
      </c>
    </row>
    <row r="42" spans="1:8" x14ac:dyDescent="0.2">
      <c r="A42" s="2">
        <v>0.54639000000000004</v>
      </c>
      <c r="B42" s="2">
        <v>0.59770000000000001</v>
      </c>
      <c r="C42" s="2">
        <v>0.60465000000000002</v>
      </c>
      <c r="D42" s="2">
        <v>0.78888999999999998</v>
      </c>
      <c r="E42" s="2">
        <v>0.52542</v>
      </c>
      <c r="F42" s="2">
        <v>0.70689999999999997</v>
      </c>
      <c r="G42" s="2">
        <v>0.61667000000000005</v>
      </c>
      <c r="H42" s="2">
        <v>0.58730000000000004</v>
      </c>
    </row>
    <row r="43" spans="1:8" x14ac:dyDescent="0.2">
      <c r="A43" s="2">
        <v>0.60824999999999996</v>
      </c>
      <c r="B43" s="2">
        <v>0.77419000000000004</v>
      </c>
      <c r="C43" s="2">
        <v>0.76543000000000005</v>
      </c>
      <c r="D43" s="2">
        <v>0.91010999999999997</v>
      </c>
      <c r="E43" s="2">
        <v>0.55881999999999998</v>
      </c>
      <c r="F43" s="2">
        <v>0.67796999999999996</v>
      </c>
      <c r="G43" s="2">
        <v>0.63158000000000003</v>
      </c>
      <c r="H43" s="2">
        <v>0.51785999999999999</v>
      </c>
    </row>
    <row r="44" spans="1:8" x14ac:dyDescent="0.2">
      <c r="A44" s="2">
        <v>0.64893999999999996</v>
      </c>
      <c r="B44" s="2">
        <v>0.56122000000000005</v>
      </c>
      <c r="C44" s="2">
        <v>0.69620000000000004</v>
      </c>
      <c r="D44" s="2">
        <v>0.79774999999999996</v>
      </c>
      <c r="E44" s="2">
        <v>0.92647000000000002</v>
      </c>
      <c r="F44" s="2">
        <v>0.93845999999999996</v>
      </c>
      <c r="G44" s="2">
        <v>0.95833000000000002</v>
      </c>
      <c r="H44" s="2">
        <v>0.96609999999999996</v>
      </c>
    </row>
    <row r="45" spans="1:8" x14ac:dyDescent="0.2">
      <c r="A45" s="2">
        <v>0.61607000000000001</v>
      </c>
      <c r="B45" s="2">
        <v>0.61224000000000001</v>
      </c>
      <c r="C45" s="2">
        <v>0.67949000000000004</v>
      </c>
      <c r="D45" s="2">
        <v>0.70833000000000002</v>
      </c>
      <c r="E45" s="2">
        <v>0.14666999999999999</v>
      </c>
      <c r="F45" s="2">
        <v>0.25352000000000002</v>
      </c>
      <c r="G45" s="2">
        <v>0.36170000000000002</v>
      </c>
      <c r="H45" s="2">
        <v>0.25531999999999999</v>
      </c>
    </row>
    <row r="46" spans="1:8" x14ac:dyDescent="0.2">
      <c r="A46" s="2">
        <v>0.54944999999999999</v>
      </c>
      <c r="B46" s="2">
        <v>0.71909999999999996</v>
      </c>
      <c r="C46" s="2">
        <v>0.56000000000000005</v>
      </c>
      <c r="D46" s="2">
        <v>0.71250000000000002</v>
      </c>
      <c r="E46" s="2">
        <v>0.30645</v>
      </c>
      <c r="F46" s="2">
        <v>0.25</v>
      </c>
      <c r="G46" s="2">
        <v>0.30159000000000002</v>
      </c>
      <c r="H46" s="2">
        <v>0.32727000000000001</v>
      </c>
    </row>
    <row r="47" spans="1:8" x14ac:dyDescent="0.2">
      <c r="A47" s="2">
        <v>0.69369000000000003</v>
      </c>
      <c r="B47" s="2">
        <v>0.73333000000000004</v>
      </c>
      <c r="C47" s="2">
        <v>0.65263000000000004</v>
      </c>
      <c r="D47" s="2">
        <v>0.68354000000000004</v>
      </c>
      <c r="E47" s="2">
        <v>0.89744000000000002</v>
      </c>
      <c r="F47" s="2">
        <v>0.89795999999999998</v>
      </c>
      <c r="G47" s="2">
        <v>0.90322999999999998</v>
      </c>
      <c r="H47" s="2">
        <v>0.86275000000000002</v>
      </c>
    </row>
    <row r="48" spans="1:8" x14ac:dyDescent="0.2">
      <c r="A48" s="2">
        <v>0.72321000000000002</v>
      </c>
      <c r="B48" s="2">
        <v>0.79268000000000005</v>
      </c>
      <c r="C48" s="2">
        <v>0.83870999999999996</v>
      </c>
      <c r="D48" s="2">
        <v>0.87670999999999999</v>
      </c>
      <c r="E48" s="2">
        <v>0.63014000000000003</v>
      </c>
      <c r="F48" s="2">
        <v>0.42857000000000001</v>
      </c>
      <c r="G48" s="2">
        <v>0.60655999999999999</v>
      </c>
      <c r="H48" s="2">
        <v>0.5</v>
      </c>
    </row>
    <row r="49" spans="1:8" x14ac:dyDescent="0.2">
      <c r="A49" s="2">
        <v>0.71111000000000002</v>
      </c>
      <c r="B49" s="2">
        <v>0.67391000000000001</v>
      </c>
      <c r="C49" s="2">
        <v>0.76288999999999996</v>
      </c>
      <c r="D49" s="2">
        <v>0.76543000000000005</v>
      </c>
      <c r="E49" s="2">
        <v>0.21310999999999999</v>
      </c>
      <c r="F49" s="2">
        <v>0.21667</v>
      </c>
      <c r="G49" s="2">
        <v>0.21739</v>
      </c>
      <c r="H49" s="2">
        <v>0.14000000000000001</v>
      </c>
    </row>
    <row r="50" spans="1:8" x14ac:dyDescent="0.2">
      <c r="A50" s="2">
        <v>0.57142999999999999</v>
      </c>
      <c r="B50" s="2">
        <v>0.58974000000000004</v>
      </c>
      <c r="C50" s="2">
        <v>0.62651000000000001</v>
      </c>
      <c r="D50" s="2">
        <v>0.59770000000000001</v>
      </c>
      <c r="E50" s="2">
        <v>0.42465999999999998</v>
      </c>
      <c r="F50" s="2">
        <v>0.54</v>
      </c>
      <c r="G50" s="2">
        <v>0.58182</v>
      </c>
      <c r="H50" s="2">
        <v>0.33871000000000001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0"/>
  <sheetViews>
    <sheetView zoomScale="90" zoomScaleNormal="90" workbookViewId="0">
      <selection activeCell="R37" sqref="R37"/>
    </sheetView>
  </sheetViews>
  <sheetFormatPr baseColWidth="10" defaultRowHeight="16" x14ac:dyDescent="0.2"/>
  <sheetData>
    <row r="1" spans="1:5" x14ac:dyDescent="0.2">
      <c r="A1" t="s">
        <v>2</v>
      </c>
      <c r="B1" t="s">
        <v>36</v>
      </c>
      <c r="C1" t="s">
        <v>18</v>
      </c>
      <c r="D1" t="s">
        <v>1</v>
      </c>
      <c r="E1" t="s">
        <v>4</v>
      </c>
    </row>
    <row r="2" spans="1:5" x14ac:dyDescent="0.2">
      <c r="A2">
        <v>3.7235</v>
      </c>
      <c r="B2">
        <v>0.36728</v>
      </c>
      <c r="C2">
        <v>0.7</v>
      </c>
      <c r="D2">
        <v>0.32083</v>
      </c>
      <c r="E2">
        <v>-5.3849</v>
      </c>
    </row>
    <row r="3" spans="1:5" x14ac:dyDescent="0.2">
      <c r="A3">
        <v>1.8684000000000001</v>
      </c>
      <c r="B3">
        <v>1.3487</v>
      </c>
      <c r="C3">
        <v>0.76388999999999996</v>
      </c>
      <c r="D3">
        <v>4.1666999999999997E-3</v>
      </c>
      <c r="E3">
        <v>-0.69084000000000001</v>
      </c>
    </row>
    <row r="4" spans="1:5" x14ac:dyDescent="0.2">
      <c r="A4">
        <v>0.14757999999999999</v>
      </c>
      <c r="B4">
        <v>7.6321E-2</v>
      </c>
      <c r="C4">
        <v>0.62222</v>
      </c>
      <c r="D4">
        <v>0.67083000000000004</v>
      </c>
      <c r="E4">
        <v>0.62327999999999995</v>
      </c>
    </row>
    <row r="5" spans="1:5" x14ac:dyDescent="0.2">
      <c r="A5">
        <v>2.7545999999999999</v>
      </c>
      <c r="B5">
        <v>0.50102999999999998</v>
      </c>
      <c r="C5">
        <v>0.72221999999999997</v>
      </c>
      <c r="D5">
        <v>0.31667000000000001</v>
      </c>
      <c r="E5">
        <v>2.6333000000000002</v>
      </c>
    </row>
    <row r="6" spans="1:5" x14ac:dyDescent="0.2">
      <c r="A6">
        <v>2.8289</v>
      </c>
      <c r="B6">
        <v>0.74597999999999998</v>
      </c>
      <c r="C6">
        <v>0.63056000000000001</v>
      </c>
      <c r="D6">
        <v>0.37082999999999999</v>
      </c>
      <c r="E6">
        <v>1.3597999999999999</v>
      </c>
    </row>
    <row r="7" spans="1:5" x14ac:dyDescent="0.2">
      <c r="A7">
        <v>2.0139999999999998</v>
      </c>
      <c r="B7">
        <v>0.23882</v>
      </c>
      <c r="C7">
        <v>0.45833000000000002</v>
      </c>
      <c r="D7">
        <v>0.58333000000000002</v>
      </c>
      <c r="E7">
        <v>25.557200000000002</v>
      </c>
    </row>
    <row r="8" spans="1:5" x14ac:dyDescent="0.2">
      <c r="A8">
        <v>5.7538999999999998</v>
      </c>
      <c r="B8">
        <v>1.1944999999999999</v>
      </c>
      <c r="C8">
        <v>0.80832999999999999</v>
      </c>
      <c r="D8">
        <v>0.52917000000000003</v>
      </c>
      <c r="E8">
        <v>0.55930000000000002</v>
      </c>
    </row>
    <row r="9" spans="1:5" x14ac:dyDescent="0.2">
      <c r="A9">
        <v>5.7576999999999998</v>
      </c>
      <c r="B9">
        <v>1.2773000000000001</v>
      </c>
      <c r="C9">
        <v>0.75832999999999995</v>
      </c>
      <c r="D9">
        <v>0.68332999999999999</v>
      </c>
      <c r="E9">
        <v>-4.1550000000000002</v>
      </c>
    </row>
    <row r="10" spans="1:5" x14ac:dyDescent="0.2">
      <c r="A10">
        <v>2.0091999999999999</v>
      </c>
      <c r="B10">
        <v>0.63880999999999999</v>
      </c>
      <c r="C10">
        <v>0.67500000000000004</v>
      </c>
      <c r="D10">
        <v>0.61667000000000005</v>
      </c>
      <c r="E10">
        <v>-1.4052</v>
      </c>
    </row>
    <row r="11" spans="1:5" x14ac:dyDescent="0.2">
      <c r="A11">
        <v>2.4154</v>
      </c>
      <c r="B11">
        <v>0.83777000000000001</v>
      </c>
      <c r="C11">
        <v>0.74167000000000005</v>
      </c>
      <c r="D11">
        <v>9.1666999999999998E-2</v>
      </c>
      <c r="E11">
        <v>1.0642</v>
      </c>
    </row>
    <row r="12" spans="1:5" x14ac:dyDescent="0.2">
      <c r="A12">
        <v>2.706</v>
      </c>
      <c r="B12">
        <v>0.46037</v>
      </c>
      <c r="C12">
        <v>0.6</v>
      </c>
      <c r="D12">
        <v>0.29582999999999998</v>
      </c>
      <c r="E12">
        <v>5.6820000000000004</v>
      </c>
    </row>
    <row r="13" spans="1:5" x14ac:dyDescent="0.2">
      <c r="A13">
        <v>3.8081999999999998</v>
      </c>
      <c r="B13">
        <v>0.78657999999999995</v>
      </c>
      <c r="C13">
        <v>0.78332999999999997</v>
      </c>
      <c r="D13">
        <v>0.48749999999999999</v>
      </c>
      <c r="E13">
        <v>7.6689999999999996</v>
      </c>
    </row>
    <row r="14" spans="1:5" x14ac:dyDescent="0.2">
      <c r="A14">
        <v>2.6431</v>
      </c>
      <c r="B14">
        <v>0.48674000000000001</v>
      </c>
      <c r="C14">
        <v>0.66110999999999998</v>
      </c>
      <c r="D14">
        <v>0.82916999999999996</v>
      </c>
      <c r="E14">
        <v>2.6781000000000001</v>
      </c>
    </row>
    <row r="15" spans="1:5" x14ac:dyDescent="0.2">
      <c r="A15">
        <v>3.4296000000000002</v>
      </c>
      <c r="B15">
        <v>0.64681999999999995</v>
      </c>
      <c r="C15">
        <v>0.75</v>
      </c>
      <c r="D15">
        <v>0.90417000000000003</v>
      </c>
      <c r="E15">
        <v>-2.1861000000000002</v>
      </c>
    </row>
    <row r="16" spans="1:5" x14ac:dyDescent="0.2">
      <c r="A16">
        <v>1.9805999999999999</v>
      </c>
      <c r="B16">
        <v>0.23526</v>
      </c>
      <c r="C16">
        <v>0.64166999999999996</v>
      </c>
      <c r="D16">
        <v>0.51249999999999996</v>
      </c>
      <c r="E16">
        <v>-14.8698</v>
      </c>
    </row>
    <row r="17" spans="1:16" x14ac:dyDescent="0.2">
      <c r="A17">
        <v>3.1503999999999999</v>
      </c>
      <c r="B17">
        <v>0.53580000000000005</v>
      </c>
      <c r="C17">
        <v>0.65556000000000003</v>
      </c>
      <c r="D17">
        <v>0.84167000000000003</v>
      </c>
      <c r="E17">
        <v>0.86012</v>
      </c>
    </row>
    <row r="18" spans="1:16" x14ac:dyDescent="0.2">
      <c r="A18">
        <v>0.10377</v>
      </c>
      <c r="B18">
        <v>0.17480000000000001</v>
      </c>
      <c r="C18">
        <v>0.59721999999999997</v>
      </c>
      <c r="D18">
        <v>0.39583000000000002</v>
      </c>
      <c r="E18">
        <v>-5.9659000000000004</v>
      </c>
    </row>
    <row r="19" spans="1:16" x14ac:dyDescent="0.2">
      <c r="A19">
        <v>1.2033</v>
      </c>
      <c r="B19">
        <v>0.24734</v>
      </c>
      <c r="C19">
        <v>0.66388999999999998</v>
      </c>
      <c r="D19">
        <v>0.50417000000000001</v>
      </c>
      <c r="E19">
        <v>0.72092000000000001</v>
      </c>
      <c r="P19">
        <f>PEARSON(B:B,E:E)</f>
        <v>5.275744067948409E-2</v>
      </c>
    </row>
    <row r="20" spans="1:16" x14ac:dyDescent="0.2">
      <c r="A20">
        <v>2.6478999999999999</v>
      </c>
      <c r="B20">
        <v>0.82931999999999995</v>
      </c>
      <c r="C20">
        <v>0.73611000000000004</v>
      </c>
      <c r="D20">
        <v>0.54166999999999998</v>
      </c>
      <c r="E20">
        <v>-4.8167</v>
      </c>
    </row>
    <row r="21" spans="1:16" x14ac:dyDescent="0.2">
      <c r="A21">
        <v>1.1025</v>
      </c>
      <c r="B21">
        <v>0.36886999999999998</v>
      </c>
      <c r="C21">
        <v>0.63610999999999995</v>
      </c>
      <c r="D21">
        <v>0.92083000000000004</v>
      </c>
      <c r="E21">
        <v>-7.1967999999999996</v>
      </c>
    </row>
    <row r="22" spans="1:16" x14ac:dyDescent="0.2">
      <c r="A22">
        <v>0.82191000000000003</v>
      </c>
      <c r="B22">
        <v>8.6861999999999995E-2</v>
      </c>
      <c r="C22">
        <v>0.81389</v>
      </c>
      <c r="D22">
        <v>0.83750000000000002</v>
      </c>
      <c r="E22">
        <v>-2.0916999999999999</v>
      </c>
    </row>
    <row r="23" spans="1:16" x14ac:dyDescent="0.2">
      <c r="A23">
        <v>2.7393999999999998</v>
      </c>
      <c r="B23">
        <v>0.31648999999999999</v>
      </c>
      <c r="C23">
        <v>0.60555999999999999</v>
      </c>
      <c r="D23">
        <v>0.46250000000000002</v>
      </c>
      <c r="E23">
        <v>1.7051000000000001</v>
      </c>
    </row>
    <row r="24" spans="1:16" x14ac:dyDescent="0.2">
      <c r="A24">
        <v>2.9137</v>
      </c>
      <c r="B24">
        <v>0.41217999999999999</v>
      </c>
      <c r="C24">
        <v>0.66944000000000004</v>
      </c>
      <c r="D24">
        <v>0.41666999999999998</v>
      </c>
      <c r="E24">
        <v>1.5485</v>
      </c>
    </row>
    <row r="25" spans="1:16" x14ac:dyDescent="0.2">
      <c r="A25">
        <v>2.6934999999999998</v>
      </c>
      <c r="B25">
        <v>0.64207999999999998</v>
      </c>
      <c r="C25">
        <v>0.69443999999999995</v>
      </c>
      <c r="D25">
        <v>0.58750000000000002</v>
      </c>
      <c r="E25">
        <v>2.1743000000000001</v>
      </c>
    </row>
    <row r="26" spans="1:16" x14ac:dyDescent="0.2">
      <c r="A26">
        <v>5.5423999999999998</v>
      </c>
      <c r="B26">
        <v>0.91929000000000005</v>
      </c>
      <c r="C26">
        <v>0.68332999999999999</v>
      </c>
      <c r="D26">
        <v>0.9</v>
      </c>
      <c r="E26">
        <v>16.532399999999999</v>
      </c>
    </row>
    <row r="27" spans="1:16" x14ac:dyDescent="0.2">
      <c r="A27">
        <v>3.7227999999999999</v>
      </c>
      <c r="B27">
        <v>0.56093999999999999</v>
      </c>
      <c r="C27">
        <v>0.65</v>
      </c>
      <c r="D27">
        <v>0.21249999999999999</v>
      </c>
      <c r="E27">
        <v>0.98060999999999998</v>
      </c>
    </row>
    <row r="28" spans="1:16" x14ac:dyDescent="0.2">
      <c r="A28">
        <v>4.5743</v>
      </c>
      <c r="B28">
        <v>0.54969999999999997</v>
      </c>
      <c r="C28">
        <v>0.66110999999999998</v>
      </c>
      <c r="D28">
        <v>0.60833000000000004</v>
      </c>
      <c r="E28">
        <v>26.8491</v>
      </c>
    </row>
    <row r="29" spans="1:16" x14ac:dyDescent="0.2">
      <c r="A29">
        <v>2.6488</v>
      </c>
      <c r="B29">
        <v>0.39338000000000001</v>
      </c>
      <c r="C29">
        <v>0.80278000000000005</v>
      </c>
      <c r="D29">
        <v>0.5</v>
      </c>
      <c r="E29">
        <v>2.2233000000000001</v>
      </c>
    </row>
    <row r="30" spans="1:16" x14ac:dyDescent="0.2">
      <c r="A30">
        <v>1.4665999999999999</v>
      </c>
      <c r="B30">
        <v>0.49068000000000001</v>
      </c>
      <c r="C30">
        <v>0.71111000000000002</v>
      </c>
      <c r="D30">
        <v>0.5625</v>
      </c>
      <c r="E30">
        <v>0.21279999999999999</v>
      </c>
    </row>
    <row r="31" spans="1:16" x14ac:dyDescent="0.2">
      <c r="A31">
        <v>2.6181999999999999</v>
      </c>
      <c r="B31">
        <v>0.54290000000000005</v>
      </c>
      <c r="C31">
        <v>0.74722</v>
      </c>
      <c r="D31">
        <v>0.5</v>
      </c>
      <c r="E31">
        <v>6.4124999999999996</v>
      </c>
    </row>
    <row r="32" spans="1:16" x14ac:dyDescent="0.2">
      <c r="A32">
        <v>3.1892</v>
      </c>
      <c r="B32">
        <v>0.54900000000000004</v>
      </c>
      <c r="C32">
        <v>0.60555999999999999</v>
      </c>
      <c r="D32">
        <v>0.74582999999999999</v>
      </c>
      <c r="E32">
        <v>1.7952999999999999</v>
      </c>
    </row>
    <row r="33" spans="1:11" x14ac:dyDescent="0.2">
      <c r="A33">
        <v>3.1194000000000002</v>
      </c>
      <c r="B33">
        <v>0.79608999999999996</v>
      </c>
      <c r="C33">
        <v>0.82777999999999996</v>
      </c>
      <c r="D33">
        <v>0.15833</v>
      </c>
      <c r="E33">
        <v>-6.8884999999999996</v>
      </c>
    </row>
    <row r="34" spans="1:11" x14ac:dyDescent="0.2">
      <c r="A34">
        <v>1.9722999999999999</v>
      </c>
      <c r="B34">
        <v>0.49709999999999999</v>
      </c>
      <c r="C34">
        <v>0.78610999999999998</v>
      </c>
      <c r="D34">
        <v>0.52917000000000003</v>
      </c>
      <c r="E34">
        <v>6.7759999999999998</v>
      </c>
    </row>
    <row r="35" spans="1:11" x14ac:dyDescent="0.2">
      <c r="A35">
        <v>8.6221999999999994</v>
      </c>
      <c r="B35">
        <v>0.94177999999999995</v>
      </c>
      <c r="C35">
        <v>0.76666999999999996</v>
      </c>
      <c r="D35">
        <v>0.47083000000000003</v>
      </c>
      <c r="E35">
        <v>5.0010000000000003</v>
      </c>
    </row>
    <row r="36" spans="1:11" x14ac:dyDescent="0.2">
      <c r="A36">
        <v>0.61604999999999999</v>
      </c>
      <c r="B36">
        <v>-8.5848999999999995E-4</v>
      </c>
      <c r="C36">
        <v>0.60833000000000004</v>
      </c>
      <c r="D36">
        <v>0.43332999999999999</v>
      </c>
      <c r="E36">
        <v>2.9971000000000001</v>
      </c>
    </row>
    <row r="37" spans="1:11" x14ac:dyDescent="0.2">
      <c r="A37">
        <v>8.8902000000000001</v>
      </c>
      <c r="B37">
        <v>1.3070999999999999</v>
      </c>
      <c r="C37">
        <v>0.83889000000000002</v>
      </c>
      <c r="D37">
        <v>0.52917000000000003</v>
      </c>
      <c r="E37">
        <v>2.0249999999999999</v>
      </c>
    </row>
    <row r="38" spans="1:11" x14ac:dyDescent="0.2">
      <c r="A38">
        <v>2.0979999999999999</v>
      </c>
      <c r="B38">
        <v>0.45088</v>
      </c>
      <c r="C38">
        <v>0.73055999999999999</v>
      </c>
      <c r="D38">
        <v>0.91666999999999998</v>
      </c>
      <c r="E38">
        <v>6.6830999999999996</v>
      </c>
    </row>
    <row r="39" spans="1:11" x14ac:dyDescent="0.2">
      <c r="A39">
        <v>4.4417999999999997</v>
      </c>
      <c r="B39">
        <v>0.86031999999999997</v>
      </c>
      <c r="C39">
        <v>0.7</v>
      </c>
      <c r="D39">
        <v>0.50417000000000001</v>
      </c>
      <c r="E39">
        <v>-10.198700000000001</v>
      </c>
      <c r="J39">
        <f>PEARSON(B:B,C:C)</f>
        <v>0.56136268006619761</v>
      </c>
    </row>
    <row r="40" spans="1:11" x14ac:dyDescent="0.2">
      <c r="A40">
        <v>16.822099999999999</v>
      </c>
      <c r="B40">
        <v>1.7551000000000001</v>
      </c>
      <c r="C40">
        <v>0.78610999999999998</v>
      </c>
      <c r="D40">
        <v>0.63332999999999995</v>
      </c>
      <c r="E40">
        <v>3.6652</v>
      </c>
    </row>
    <row r="41" spans="1:11" x14ac:dyDescent="0.2">
      <c r="A41">
        <v>7.2202999999999999</v>
      </c>
      <c r="B41">
        <v>1.0648</v>
      </c>
      <c r="C41">
        <v>0.71111000000000002</v>
      </c>
      <c r="D41">
        <v>0.53332999999999997</v>
      </c>
      <c r="E41">
        <v>-1.0408999999999999</v>
      </c>
      <c r="J41">
        <f>(J39*SQRT(49-2)/SQRT(1-J39^2))</f>
        <v>4.6503728982282722</v>
      </c>
      <c r="K41" t="s">
        <v>127</v>
      </c>
    </row>
    <row r="42" spans="1:11" x14ac:dyDescent="0.2">
      <c r="A42">
        <v>3.6152000000000002</v>
      </c>
      <c r="B42">
        <v>0.63751000000000002</v>
      </c>
      <c r="C42">
        <v>0.63332999999999995</v>
      </c>
      <c r="D42">
        <v>0.39167000000000002</v>
      </c>
      <c r="E42">
        <v>7.0191000000000003E-2</v>
      </c>
      <c r="J42" s="3">
        <f>TDIST(ABS(J41),118,2)</f>
        <v>8.7134755259705623E-6</v>
      </c>
      <c r="K42" t="s">
        <v>128</v>
      </c>
    </row>
    <row r="43" spans="1:11" x14ac:dyDescent="0.2">
      <c r="A43">
        <v>6.1173999999999999</v>
      </c>
      <c r="B43">
        <v>1.0124</v>
      </c>
      <c r="C43">
        <v>0.76110999999999995</v>
      </c>
      <c r="D43">
        <v>0.40416999999999997</v>
      </c>
      <c r="E43">
        <v>0.27359</v>
      </c>
    </row>
    <row r="44" spans="1:11" x14ac:dyDescent="0.2">
      <c r="A44">
        <v>3.4853000000000001</v>
      </c>
      <c r="B44">
        <v>0.58965999999999996</v>
      </c>
      <c r="C44">
        <v>0.67222000000000004</v>
      </c>
      <c r="D44">
        <v>5.4167E-2</v>
      </c>
      <c r="E44">
        <v>-1.6629</v>
      </c>
    </row>
    <row r="45" spans="1:11" x14ac:dyDescent="0.2">
      <c r="A45">
        <v>0.60907</v>
      </c>
      <c r="B45">
        <v>0.24932000000000001</v>
      </c>
      <c r="C45">
        <v>0.64722000000000002</v>
      </c>
      <c r="D45">
        <v>0.75832999999999995</v>
      </c>
      <c r="E45">
        <v>-4.8139000000000003</v>
      </c>
    </row>
    <row r="46" spans="1:11" x14ac:dyDescent="0.2">
      <c r="A46">
        <v>2.0636999999999999</v>
      </c>
      <c r="B46">
        <v>0.45981</v>
      </c>
      <c r="C46">
        <v>0.63056000000000001</v>
      </c>
      <c r="D46">
        <v>0.70416999999999996</v>
      </c>
      <c r="E46">
        <v>-11.095000000000001</v>
      </c>
    </row>
    <row r="47" spans="1:11" x14ac:dyDescent="0.2">
      <c r="A47">
        <v>4.4354999999999999E-2</v>
      </c>
      <c r="B47">
        <v>-0.12912000000000001</v>
      </c>
      <c r="C47">
        <v>0.68889</v>
      </c>
      <c r="D47">
        <v>0.10833</v>
      </c>
      <c r="E47">
        <v>-3.2856999999999998</v>
      </c>
    </row>
    <row r="48" spans="1:11" x14ac:dyDescent="0.2">
      <c r="A48">
        <v>1.3507</v>
      </c>
      <c r="B48">
        <v>0.77444000000000002</v>
      </c>
      <c r="C48">
        <v>0.8</v>
      </c>
      <c r="D48">
        <v>0.45</v>
      </c>
      <c r="E48">
        <v>-1.2224999999999999</v>
      </c>
    </row>
    <row r="49" spans="1:5" x14ac:dyDescent="0.2">
      <c r="A49">
        <v>1.1216999999999999</v>
      </c>
      <c r="B49">
        <v>0.60211999999999999</v>
      </c>
      <c r="C49">
        <v>0.72777999999999998</v>
      </c>
      <c r="D49">
        <v>0.8</v>
      </c>
      <c r="E49">
        <v>-3.1755</v>
      </c>
    </row>
    <row r="50" spans="1:5" x14ac:dyDescent="0.2">
      <c r="A50">
        <v>0.14896000000000001</v>
      </c>
      <c r="B50">
        <v>0.14849999999999999</v>
      </c>
      <c r="C50">
        <v>0.59443999999999997</v>
      </c>
      <c r="D50">
        <v>0.53749999999999998</v>
      </c>
      <c r="E50">
        <v>-3.5653999999999999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88EA-93E8-1842-ABAF-269C5E220178}">
  <dimension ref="A1:F50"/>
  <sheetViews>
    <sheetView workbookViewId="0">
      <selection activeCell="P13" sqref="P13"/>
    </sheetView>
  </sheetViews>
  <sheetFormatPr baseColWidth="10" defaultRowHeight="16" x14ac:dyDescent="0.2"/>
  <cols>
    <col min="5" max="5" width="15.6640625" bestFit="1" customWidth="1"/>
  </cols>
  <sheetData>
    <row r="1" spans="1:6" x14ac:dyDescent="0.2">
      <c r="A1" s="2" t="s">
        <v>37</v>
      </c>
      <c r="B1" s="2" t="s">
        <v>38</v>
      </c>
      <c r="C1" s="2" t="s">
        <v>39</v>
      </c>
    </row>
    <row r="2" spans="1:6" x14ac:dyDescent="0.2">
      <c r="A2" s="2" t="s">
        <v>59</v>
      </c>
      <c r="B2" s="2">
        <v>27</v>
      </c>
      <c r="C2" s="2">
        <v>6</v>
      </c>
      <c r="E2" s="6" t="s">
        <v>152</v>
      </c>
      <c r="F2" s="6" t="s">
        <v>153</v>
      </c>
    </row>
    <row r="3" spans="1:6" x14ac:dyDescent="0.2">
      <c r="A3" s="2" t="s">
        <v>59</v>
      </c>
      <c r="B3" s="2">
        <v>52</v>
      </c>
      <c r="C3" s="2">
        <v>9</v>
      </c>
      <c r="E3" s="6">
        <f>COUNTIF(A2:A50,"m")</f>
        <v>29</v>
      </c>
      <c r="F3" s="6">
        <f>COUNTIF(A2:A50,"f")</f>
        <v>20</v>
      </c>
    </row>
    <row r="4" spans="1:6" x14ac:dyDescent="0.2">
      <c r="A4" s="2" t="s">
        <v>62</v>
      </c>
      <c r="B4" s="2">
        <v>28</v>
      </c>
      <c r="C4" s="2">
        <v>8</v>
      </c>
    </row>
    <row r="5" spans="1:6" x14ac:dyDescent="0.2">
      <c r="A5" s="2" t="s">
        <v>59</v>
      </c>
      <c r="B5" s="2">
        <v>22</v>
      </c>
      <c r="C5" s="2">
        <v>9</v>
      </c>
      <c r="E5" s="6" t="s">
        <v>154</v>
      </c>
      <c r="F5">
        <f>AVERAGE(B2:B50)</f>
        <v>28.387755102040817</v>
      </c>
    </row>
    <row r="6" spans="1:6" x14ac:dyDescent="0.2">
      <c r="A6" s="2" t="s">
        <v>62</v>
      </c>
      <c r="B6" s="2">
        <v>22</v>
      </c>
      <c r="C6" s="2">
        <v>2</v>
      </c>
      <c r="E6" t="s">
        <v>140</v>
      </c>
      <c r="F6">
        <f>_xlfn.STDEV.S(B2:B50)</f>
        <v>8.9531566279967567</v>
      </c>
    </row>
    <row r="7" spans="1:6" x14ac:dyDescent="0.2">
      <c r="A7" s="2" t="s">
        <v>62</v>
      </c>
      <c r="B7" s="2">
        <v>20</v>
      </c>
      <c r="C7" s="2">
        <v>4</v>
      </c>
      <c r="E7" t="s">
        <v>144</v>
      </c>
      <c r="F7">
        <f>MAX(B2:B50)</f>
        <v>58</v>
      </c>
    </row>
    <row r="8" spans="1:6" x14ac:dyDescent="0.2">
      <c r="A8" s="2" t="s">
        <v>62</v>
      </c>
      <c r="B8" s="2">
        <v>22</v>
      </c>
      <c r="C8" s="2">
        <v>6</v>
      </c>
      <c r="E8" t="s">
        <v>145</v>
      </c>
      <c r="F8">
        <f>MIN(B2:B50)</f>
        <v>19</v>
      </c>
    </row>
    <row r="9" spans="1:6" x14ac:dyDescent="0.2">
      <c r="A9" s="2" t="s">
        <v>62</v>
      </c>
      <c r="B9" s="2">
        <v>26</v>
      </c>
      <c r="C9" s="2">
        <v>3</v>
      </c>
      <c r="E9" t="s">
        <v>142</v>
      </c>
      <c r="F9">
        <f>F7-F8</f>
        <v>39</v>
      </c>
    </row>
    <row r="10" spans="1:6" x14ac:dyDescent="0.2">
      <c r="A10" s="2" t="s">
        <v>62</v>
      </c>
      <c r="B10" s="2">
        <v>31</v>
      </c>
      <c r="C10" s="2">
        <v>5</v>
      </c>
    </row>
    <row r="11" spans="1:6" x14ac:dyDescent="0.2">
      <c r="A11" s="2" t="s">
        <v>62</v>
      </c>
      <c r="B11" s="2">
        <v>31</v>
      </c>
      <c r="C11" s="2">
        <v>9</v>
      </c>
      <c r="E11" s="6" t="s">
        <v>155</v>
      </c>
      <c r="F11">
        <f>AVERAGE(C2:C50)</f>
        <v>6.795918367346939</v>
      </c>
    </row>
    <row r="12" spans="1:6" x14ac:dyDescent="0.2">
      <c r="A12" s="2" t="s">
        <v>62</v>
      </c>
      <c r="B12" s="2">
        <v>19</v>
      </c>
      <c r="C12" s="2">
        <v>8</v>
      </c>
      <c r="E12" t="s">
        <v>140</v>
      </c>
      <c r="F12">
        <f>_xlfn.STDEV.S(C2:C50)</f>
        <v>2.1792543816323842</v>
      </c>
    </row>
    <row r="13" spans="1:6" x14ac:dyDescent="0.2">
      <c r="A13" s="2" t="s">
        <v>59</v>
      </c>
      <c r="B13" s="2">
        <v>26</v>
      </c>
      <c r="C13" s="2">
        <v>8</v>
      </c>
      <c r="E13" t="s">
        <v>144</v>
      </c>
      <c r="F13">
        <f>MAX(C2:C50)</f>
        <v>9</v>
      </c>
    </row>
    <row r="14" spans="1:6" x14ac:dyDescent="0.2">
      <c r="A14" s="2" t="s">
        <v>62</v>
      </c>
      <c r="B14" s="2">
        <v>37</v>
      </c>
      <c r="C14" s="2">
        <v>5</v>
      </c>
      <c r="E14" t="s">
        <v>145</v>
      </c>
      <c r="F14">
        <f>MIN(C2:C50)</f>
        <v>2</v>
      </c>
    </row>
    <row r="15" spans="1:6" x14ac:dyDescent="0.2">
      <c r="A15" s="2" t="s">
        <v>59</v>
      </c>
      <c r="B15" s="2">
        <v>58</v>
      </c>
      <c r="C15" s="2">
        <v>6</v>
      </c>
      <c r="E15" t="s">
        <v>142</v>
      </c>
      <c r="F15">
        <f>F13-F14</f>
        <v>7</v>
      </c>
    </row>
    <row r="16" spans="1:6" x14ac:dyDescent="0.2">
      <c r="A16" s="2" t="s">
        <v>59</v>
      </c>
      <c r="B16" s="2">
        <v>21</v>
      </c>
      <c r="C16" s="2">
        <v>9</v>
      </c>
    </row>
    <row r="17" spans="1:3" x14ac:dyDescent="0.2">
      <c r="A17" s="2" t="s">
        <v>59</v>
      </c>
      <c r="B17" s="2">
        <v>25</v>
      </c>
      <c r="C17" s="2">
        <v>3</v>
      </c>
    </row>
    <row r="18" spans="1:3" x14ac:dyDescent="0.2">
      <c r="A18" s="2" t="s">
        <v>62</v>
      </c>
      <c r="B18" s="2">
        <v>47</v>
      </c>
      <c r="C18" s="2">
        <v>4</v>
      </c>
    </row>
    <row r="19" spans="1:3" x14ac:dyDescent="0.2">
      <c r="A19" s="2" t="s">
        <v>59</v>
      </c>
      <c r="B19" s="2">
        <v>39</v>
      </c>
      <c r="C19" s="2">
        <v>6</v>
      </c>
    </row>
    <row r="20" spans="1:3" x14ac:dyDescent="0.2">
      <c r="A20" s="2" t="s">
        <v>59</v>
      </c>
      <c r="B20" s="2">
        <v>21</v>
      </c>
      <c r="C20" s="2">
        <v>9</v>
      </c>
    </row>
    <row r="21" spans="1:3" x14ac:dyDescent="0.2">
      <c r="A21" s="2" t="s">
        <v>62</v>
      </c>
      <c r="B21" s="2">
        <v>21</v>
      </c>
      <c r="C21" s="2">
        <v>9</v>
      </c>
    </row>
    <row r="22" spans="1:3" x14ac:dyDescent="0.2">
      <c r="A22" s="2" t="s">
        <v>59</v>
      </c>
      <c r="B22" s="2">
        <v>27</v>
      </c>
      <c r="C22" s="2">
        <v>8</v>
      </c>
    </row>
    <row r="23" spans="1:3" x14ac:dyDescent="0.2">
      <c r="A23" s="2" t="s">
        <v>59</v>
      </c>
      <c r="B23" s="2">
        <v>20</v>
      </c>
      <c r="C23" s="2">
        <v>8</v>
      </c>
    </row>
    <row r="24" spans="1:3" x14ac:dyDescent="0.2">
      <c r="A24" s="2" t="s">
        <v>59</v>
      </c>
      <c r="B24" s="2">
        <v>31</v>
      </c>
      <c r="C24" s="2">
        <v>3</v>
      </c>
    </row>
    <row r="25" spans="1:3" x14ac:dyDescent="0.2">
      <c r="A25" s="2" t="s">
        <v>62</v>
      </c>
      <c r="B25" s="2">
        <v>21</v>
      </c>
      <c r="C25" s="2">
        <v>9</v>
      </c>
    </row>
    <row r="26" spans="1:3" x14ac:dyDescent="0.2">
      <c r="A26" s="2" t="s">
        <v>62</v>
      </c>
      <c r="B26" s="2">
        <v>25</v>
      </c>
      <c r="C26" s="2">
        <v>3</v>
      </c>
    </row>
    <row r="27" spans="1:3" x14ac:dyDescent="0.2">
      <c r="A27" s="2" t="s">
        <v>59</v>
      </c>
      <c r="B27" s="2">
        <v>25</v>
      </c>
      <c r="C27" s="2">
        <v>5</v>
      </c>
    </row>
    <row r="28" spans="1:3" x14ac:dyDescent="0.2">
      <c r="A28" s="2" t="s">
        <v>59</v>
      </c>
      <c r="B28" s="2">
        <v>34</v>
      </c>
      <c r="C28" s="2">
        <v>9</v>
      </c>
    </row>
    <row r="29" spans="1:3" x14ac:dyDescent="0.2">
      <c r="A29" s="2" t="s">
        <v>59</v>
      </c>
      <c r="B29" s="2">
        <v>40</v>
      </c>
      <c r="C29" s="2">
        <v>9</v>
      </c>
    </row>
    <row r="30" spans="1:3" x14ac:dyDescent="0.2">
      <c r="A30" s="2" t="s">
        <v>62</v>
      </c>
      <c r="B30" s="2">
        <v>22</v>
      </c>
      <c r="C30" s="2">
        <v>8</v>
      </c>
    </row>
    <row r="31" spans="1:3" x14ac:dyDescent="0.2">
      <c r="A31" s="2" t="s">
        <v>62</v>
      </c>
      <c r="B31" s="2">
        <v>32</v>
      </c>
      <c r="C31" s="2">
        <v>9</v>
      </c>
    </row>
    <row r="32" spans="1:3" x14ac:dyDescent="0.2">
      <c r="A32" s="2" t="s">
        <v>59</v>
      </c>
      <c r="B32" s="2">
        <v>32</v>
      </c>
      <c r="C32" s="2">
        <v>9</v>
      </c>
    </row>
    <row r="33" spans="1:3" x14ac:dyDescent="0.2">
      <c r="A33" s="2" t="s">
        <v>59</v>
      </c>
      <c r="B33" s="2">
        <v>20</v>
      </c>
      <c r="C33" s="2">
        <v>6</v>
      </c>
    </row>
    <row r="34" spans="1:3" x14ac:dyDescent="0.2">
      <c r="A34" s="2" t="s">
        <v>59</v>
      </c>
      <c r="B34" s="2">
        <v>27</v>
      </c>
      <c r="C34" s="2">
        <v>3</v>
      </c>
    </row>
    <row r="35" spans="1:3" x14ac:dyDescent="0.2">
      <c r="A35" s="2" t="s">
        <v>59</v>
      </c>
      <c r="B35" s="2">
        <v>34</v>
      </c>
      <c r="C35" s="2">
        <v>5</v>
      </c>
    </row>
    <row r="36" spans="1:3" x14ac:dyDescent="0.2">
      <c r="A36" s="2" t="s">
        <v>59</v>
      </c>
      <c r="B36" s="2">
        <v>21</v>
      </c>
      <c r="C36" s="2">
        <v>6</v>
      </c>
    </row>
    <row r="37" spans="1:3" x14ac:dyDescent="0.2">
      <c r="A37" s="2" t="s">
        <v>59</v>
      </c>
      <c r="B37" s="2">
        <v>22</v>
      </c>
      <c r="C37" s="2">
        <v>8</v>
      </c>
    </row>
    <row r="38" spans="1:3" x14ac:dyDescent="0.2">
      <c r="A38" s="2" t="s">
        <v>59</v>
      </c>
      <c r="B38" s="2">
        <v>20</v>
      </c>
      <c r="C38" s="2">
        <v>9</v>
      </c>
    </row>
    <row r="39" spans="1:3" x14ac:dyDescent="0.2">
      <c r="A39" s="2" t="s">
        <v>59</v>
      </c>
      <c r="B39" s="2">
        <v>25</v>
      </c>
      <c r="C39" s="2">
        <v>8</v>
      </c>
    </row>
    <row r="40" spans="1:3" x14ac:dyDescent="0.2">
      <c r="A40" s="2" t="s">
        <v>59</v>
      </c>
      <c r="B40" s="2">
        <v>22</v>
      </c>
      <c r="C40" s="2">
        <v>9</v>
      </c>
    </row>
    <row r="41" spans="1:3" x14ac:dyDescent="0.2">
      <c r="A41" s="2" t="s">
        <v>59</v>
      </c>
      <c r="B41" s="2">
        <v>40</v>
      </c>
      <c r="C41" s="2">
        <v>7</v>
      </c>
    </row>
    <row r="42" spans="1:3" x14ac:dyDescent="0.2">
      <c r="A42" s="2" t="s">
        <v>62</v>
      </c>
      <c r="B42" s="2">
        <v>43</v>
      </c>
      <c r="C42" s="2">
        <v>9</v>
      </c>
    </row>
    <row r="43" spans="1:3" x14ac:dyDescent="0.2">
      <c r="A43" s="2" t="s">
        <v>59</v>
      </c>
      <c r="B43" s="2">
        <v>34</v>
      </c>
      <c r="C43" s="2">
        <v>9</v>
      </c>
    </row>
    <row r="44" spans="1:3" x14ac:dyDescent="0.2">
      <c r="A44" s="2" t="s">
        <v>59</v>
      </c>
      <c r="B44" s="2">
        <v>22</v>
      </c>
      <c r="C44" s="2">
        <v>7</v>
      </c>
    </row>
    <row r="45" spans="1:3" x14ac:dyDescent="0.2">
      <c r="A45" s="2" t="s">
        <v>62</v>
      </c>
      <c r="B45" s="2">
        <v>38</v>
      </c>
      <c r="C45" s="2">
        <v>6</v>
      </c>
    </row>
    <row r="46" spans="1:3" x14ac:dyDescent="0.2">
      <c r="A46" s="2" t="s">
        <v>59</v>
      </c>
      <c r="B46" s="2">
        <v>22</v>
      </c>
      <c r="C46" s="2">
        <v>9</v>
      </c>
    </row>
    <row r="47" spans="1:3" x14ac:dyDescent="0.2">
      <c r="A47" s="2" t="s">
        <v>59</v>
      </c>
      <c r="B47" s="2">
        <v>31</v>
      </c>
      <c r="C47" s="2">
        <v>8</v>
      </c>
    </row>
    <row r="48" spans="1:3" x14ac:dyDescent="0.2">
      <c r="A48" s="2" t="s">
        <v>62</v>
      </c>
      <c r="B48" s="2">
        <v>23</v>
      </c>
      <c r="C48" s="2">
        <v>6</v>
      </c>
    </row>
    <row r="49" spans="1:3" x14ac:dyDescent="0.2">
      <c r="A49" s="2" t="s">
        <v>62</v>
      </c>
      <c r="B49" s="2">
        <v>21</v>
      </c>
      <c r="C49" s="2">
        <v>4</v>
      </c>
    </row>
    <row r="50" spans="1:3" x14ac:dyDescent="0.2">
      <c r="A50" s="2" t="s">
        <v>62</v>
      </c>
      <c r="B50" s="2">
        <v>22</v>
      </c>
      <c r="C50" s="2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workbookViewId="0">
      <selection activeCell="I33" sqref="I33"/>
    </sheetView>
  </sheetViews>
  <sheetFormatPr baseColWidth="10" defaultRowHeight="16" x14ac:dyDescent="0.2"/>
  <cols>
    <col min="1" max="1" width="14.1640625" bestFit="1" customWidth="1"/>
    <col min="2" max="2" width="18.6640625" bestFit="1" customWidth="1"/>
    <col min="3" max="3" width="19" bestFit="1" customWidth="1"/>
    <col min="4" max="4" width="13.33203125" bestFit="1" customWidth="1"/>
    <col min="5" max="6" width="0" hidden="1" customWidth="1"/>
    <col min="8" max="8" width="21.83203125" bestFit="1" customWidth="1"/>
    <col min="9" max="9" width="15.5" bestFit="1" customWidth="1"/>
  </cols>
  <sheetData>
    <row r="1" spans="1:13" x14ac:dyDescent="0.2">
      <c r="A1" t="s">
        <v>132</v>
      </c>
      <c r="B1" t="s">
        <v>135</v>
      </c>
      <c r="C1" t="s">
        <v>133</v>
      </c>
      <c r="D1" t="s">
        <v>134</v>
      </c>
      <c r="E1" t="s">
        <v>148</v>
      </c>
      <c r="F1" t="s">
        <v>150</v>
      </c>
      <c r="G1" t="s">
        <v>149</v>
      </c>
      <c r="H1" t="s">
        <v>151</v>
      </c>
    </row>
    <row r="2" spans="1:13" x14ac:dyDescent="0.2">
      <c r="A2" s="4">
        <v>0.66428571400000003</v>
      </c>
      <c r="B2" s="5">
        <v>6</v>
      </c>
      <c r="C2">
        <v>0.7</v>
      </c>
      <c r="D2">
        <v>6</v>
      </c>
      <c r="E2">
        <v>5</v>
      </c>
      <c r="F2">
        <f>AVERAGE(D2:E2)</f>
        <v>5.5</v>
      </c>
      <c r="G2">
        <v>5</v>
      </c>
      <c r="H2">
        <f>D2-G2</f>
        <v>1</v>
      </c>
      <c r="K2" t="s">
        <v>136</v>
      </c>
      <c r="L2" t="s">
        <v>137</v>
      </c>
      <c r="M2" s="6" t="s">
        <v>146</v>
      </c>
    </row>
    <row r="3" spans="1:13" x14ac:dyDescent="0.2">
      <c r="A3" s="4">
        <v>0.79523809499999998</v>
      </c>
      <c r="B3" s="5">
        <v>8</v>
      </c>
      <c r="C3">
        <v>0.76388999999999996</v>
      </c>
      <c r="D3">
        <v>13</v>
      </c>
      <c r="E3">
        <v>6</v>
      </c>
      <c r="F3">
        <f t="shared" ref="F3:F50" si="0">AVERAGE(D3:E3)</f>
        <v>9.5</v>
      </c>
      <c r="G3">
        <v>9</v>
      </c>
      <c r="H3">
        <f t="shared" ref="H3:H50" si="1">D3-G3</f>
        <v>4</v>
      </c>
      <c r="J3" s="6" t="s">
        <v>138</v>
      </c>
      <c r="K3">
        <f>AVERAGE(A2:A43)</f>
        <v>0.72244897959523846</v>
      </c>
      <c r="L3">
        <f>AVERAGE(C2:C50)</f>
        <v>0.69716530612244898</v>
      </c>
      <c r="M3">
        <f>_xlfn.T.TEST(A:A,C:C,2,3)</f>
        <v>0.10945155119158953</v>
      </c>
    </row>
    <row r="4" spans="1:13" x14ac:dyDescent="0.2">
      <c r="A4" s="4">
        <v>0.60952381</v>
      </c>
      <c r="B4" s="5">
        <v>4</v>
      </c>
      <c r="C4">
        <v>0.62222</v>
      </c>
      <c r="D4">
        <v>12</v>
      </c>
      <c r="E4">
        <v>13</v>
      </c>
      <c r="F4">
        <f t="shared" si="0"/>
        <v>12.5</v>
      </c>
      <c r="G4">
        <v>12</v>
      </c>
      <c r="H4">
        <f t="shared" si="1"/>
        <v>0</v>
      </c>
      <c r="J4" t="s">
        <v>140</v>
      </c>
      <c r="K4">
        <f>_xlfn.STDEV.S(A2:A43)</f>
        <v>7.1787990224767756E-2</v>
      </c>
      <c r="L4">
        <f>_xlfn.STDEV.S(C2:C50)</f>
        <v>7.7254379247556001E-2</v>
      </c>
    </row>
    <row r="5" spans="1:13" x14ac:dyDescent="0.2">
      <c r="A5" s="4">
        <v>0.65238095200000001</v>
      </c>
      <c r="B5" s="5">
        <v>8</v>
      </c>
      <c r="C5">
        <v>0.72221999999999997</v>
      </c>
      <c r="D5">
        <v>10</v>
      </c>
      <c r="E5">
        <v>4</v>
      </c>
      <c r="F5">
        <f t="shared" si="0"/>
        <v>7</v>
      </c>
      <c r="G5">
        <v>7</v>
      </c>
      <c r="H5">
        <f t="shared" si="1"/>
        <v>3</v>
      </c>
      <c r="J5" t="s">
        <v>141</v>
      </c>
      <c r="K5">
        <f>K4/SQRT(COUNT(A2:A43))</f>
        <v>1.1077127378727573E-2</v>
      </c>
      <c r="L5">
        <f>L4/SQRT(COUNT(C2:C50))</f>
        <v>1.1036339892508001E-2</v>
      </c>
    </row>
    <row r="6" spans="1:13" x14ac:dyDescent="0.2">
      <c r="A6" s="4">
        <v>0.79523809499999998</v>
      </c>
      <c r="B6" s="5">
        <v>15</v>
      </c>
      <c r="C6">
        <v>0.63056000000000001</v>
      </c>
      <c r="D6">
        <v>12</v>
      </c>
      <c r="E6">
        <v>9</v>
      </c>
      <c r="F6">
        <f t="shared" si="0"/>
        <v>10.5</v>
      </c>
      <c r="G6">
        <v>10</v>
      </c>
      <c r="H6">
        <f t="shared" si="1"/>
        <v>2</v>
      </c>
      <c r="J6" t="s">
        <v>144</v>
      </c>
      <c r="K6">
        <f>MAX(A2:A43)</f>
        <v>0.87857142899999996</v>
      </c>
      <c r="L6">
        <f>MAX(C2:C50)</f>
        <v>0.83889000000000002</v>
      </c>
    </row>
    <row r="7" spans="1:13" x14ac:dyDescent="0.2">
      <c r="A7" s="4">
        <v>0.69047619000000005</v>
      </c>
      <c r="B7" s="5">
        <v>11</v>
      </c>
      <c r="C7">
        <v>0.45833000000000002</v>
      </c>
      <c r="D7">
        <v>14</v>
      </c>
      <c r="E7">
        <v>11</v>
      </c>
      <c r="F7">
        <f t="shared" si="0"/>
        <v>12.5</v>
      </c>
      <c r="G7">
        <v>12</v>
      </c>
      <c r="H7">
        <f t="shared" si="1"/>
        <v>2</v>
      </c>
      <c r="J7" t="s">
        <v>145</v>
      </c>
      <c r="K7">
        <f>MIN(A2:A43)</f>
        <v>0.57619047599999995</v>
      </c>
      <c r="L7">
        <f>MIN(C2:C50)</f>
        <v>0.45833000000000002</v>
      </c>
    </row>
    <row r="8" spans="1:13" x14ac:dyDescent="0.2">
      <c r="A8" s="4">
        <v>0.680952381</v>
      </c>
      <c r="B8" s="5">
        <v>9</v>
      </c>
      <c r="C8">
        <v>0.80832999999999999</v>
      </c>
      <c r="D8">
        <v>15</v>
      </c>
      <c r="E8">
        <v>9</v>
      </c>
      <c r="F8">
        <f t="shared" si="0"/>
        <v>12</v>
      </c>
      <c r="G8">
        <v>12</v>
      </c>
      <c r="H8">
        <f t="shared" si="1"/>
        <v>3</v>
      </c>
      <c r="J8" t="s">
        <v>142</v>
      </c>
      <c r="K8">
        <f>K6-K7</f>
        <v>0.30238095300000001</v>
      </c>
      <c r="L8">
        <f>L6-L7</f>
        <v>0.38056000000000001</v>
      </c>
    </row>
    <row r="9" spans="1:13" x14ac:dyDescent="0.2">
      <c r="A9" s="4">
        <v>0.63809523800000001</v>
      </c>
      <c r="B9" s="5">
        <v>6</v>
      </c>
      <c r="C9">
        <v>0.75832999999999995</v>
      </c>
      <c r="D9">
        <v>8</v>
      </c>
      <c r="E9">
        <v>7</v>
      </c>
      <c r="F9">
        <f t="shared" si="0"/>
        <v>7.5</v>
      </c>
      <c r="G9">
        <v>7</v>
      </c>
      <c r="H9">
        <f t="shared" si="1"/>
        <v>1</v>
      </c>
      <c r="J9" t="s">
        <v>143</v>
      </c>
      <c r="K9">
        <f>K4*K4</f>
        <v>5.153515540511351E-3</v>
      </c>
      <c r="L9">
        <f>L4*L4</f>
        <v>5.968239112925211E-3</v>
      </c>
    </row>
    <row r="10" spans="1:13" x14ac:dyDescent="0.2">
      <c r="A10" s="4">
        <v>0.71190476199999997</v>
      </c>
      <c r="B10" s="5">
        <v>6</v>
      </c>
      <c r="C10">
        <v>0.67500000000000004</v>
      </c>
      <c r="D10">
        <v>11</v>
      </c>
      <c r="E10">
        <v>8</v>
      </c>
      <c r="F10">
        <f t="shared" si="0"/>
        <v>9.5</v>
      </c>
      <c r="G10">
        <v>9</v>
      </c>
      <c r="H10">
        <f t="shared" si="1"/>
        <v>2</v>
      </c>
    </row>
    <row r="11" spans="1:13" x14ac:dyDescent="0.2">
      <c r="A11" s="4">
        <v>0.72619047599999997</v>
      </c>
      <c r="B11" s="5">
        <v>6</v>
      </c>
      <c r="C11">
        <v>0.74167000000000005</v>
      </c>
      <c r="D11">
        <v>15</v>
      </c>
      <c r="E11">
        <v>11</v>
      </c>
      <c r="F11">
        <f t="shared" si="0"/>
        <v>13</v>
      </c>
      <c r="G11">
        <v>13</v>
      </c>
      <c r="H11">
        <f t="shared" si="1"/>
        <v>2</v>
      </c>
      <c r="K11" t="s">
        <v>136</v>
      </c>
      <c r="L11" t="s">
        <v>137</v>
      </c>
    </row>
    <row r="12" spans="1:13" x14ac:dyDescent="0.2">
      <c r="A12" s="4">
        <v>0.81666666700000001</v>
      </c>
      <c r="B12" s="5">
        <v>10</v>
      </c>
      <c r="C12">
        <v>0.6</v>
      </c>
      <c r="D12">
        <v>13</v>
      </c>
      <c r="E12">
        <v>13</v>
      </c>
      <c r="F12">
        <f t="shared" si="0"/>
        <v>13</v>
      </c>
      <c r="G12">
        <v>13</v>
      </c>
      <c r="H12">
        <f t="shared" si="1"/>
        <v>0</v>
      </c>
      <c r="J12" s="6" t="s">
        <v>139</v>
      </c>
      <c r="K12">
        <f>AVERAGE(B2:B43)</f>
        <v>9.9285714285714288</v>
      </c>
      <c r="L12">
        <f>AVERAGE(D2:D50)</f>
        <v>11.612244897959183</v>
      </c>
      <c r="M12" s="3">
        <f>_xlfn.T.TEST(B:B,D:D,2,3)</f>
        <v>1.3508987666594221E-2</v>
      </c>
    </row>
    <row r="13" spans="1:13" x14ac:dyDescent="0.2">
      <c r="A13" s="4">
        <v>0.71666666700000003</v>
      </c>
      <c r="B13" s="5">
        <v>13</v>
      </c>
      <c r="C13">
        <v>0.78332999999999997</v>
      </c>
      <c r="D13">
        <v>14</v>
      </c>
      <c r="E13">
        <v>9</v>
      </c>
      <c r="F13">
        <f t="shared" si="0"/>
        <v>11.5</v>
      </c>
      <c r="G13">
        <v>11</v>
      </c>
      <c r="H13">
        <f t="shared" si="1"/>
        <v>3</v>
      </c>
      <c r="J13" t="s">
        <v>140</v>
      </c>
      <c r="K13">
        <f>_xlfn.STDEV.S(B2:B43)</f>
        <v>3.2036020667508947</v>
      </c>
      <c r="L13">
        <f>_xlfn.STDEV.S(D2:D50)</f>
        <v>3.1412333467565734</v>
      </c>
    </row>
    <row r="14" spans="1:13" x14ac:dyDescent="0.2">
      <c r="A14" s="4">
        <v>0.69285714300000001</v>
      </c>
      <c r="B14" s="5">
        <v>8</v>
      </c>
      <c r="C14">
        <v>0.66110999999999998</v>
      </c>
      <c r="D14">
        <v>7</v>
      </c>
      <c r="E14">
        <v>7</v>
      </c>
      <c r="F14">
        <f t="shared" si="0"/>
        <v>7</v>
      </c>
      <c r="G14">
        <v>7</v>
      </c>
      <c r="H14">
        <f t="shared" si="1"/>
        <v>0</v>
      </c>
      <c r="J14" t="s">
        <v>141</v>
      </c>
      <c r="K14">
        <f>K13/SQRT(COUNT(B2:B43))</f>
        <v>0.49432653084514422</v>
      </c>
      <c r="L14">
        <f>L13/SQRT(COUNT(D2:D50))</f>
        <v>0.44874762096522475</v>
      </c>
    </row>
    <row r="15" spans="1:13" x14ac:dyDescent="0.2">
      <c r="A15" s="4">
        <v>0.74523809500000004</v>
      </c>
      <c r="B15" s="5">
        <v>11</v>
      </c>
      <c r="C15">
        <v>0.75</v>
      </c>
      <c r="D15">
        <v>8</v>
      </c>
      <c r="E15">
        <v>7</v>
      </c>
      <c r="F15">
        <f t="shared" si="0"/>
        <v>7.5</v>
      </c>
      <c r="G15">
        <v>7</v>
      </c>
      <c r="H15">
        <f t="shared" si="1"/>
        <v>1</v>
      </c>
      <c r="J15" t="s">
        <v>144</v>
      </c>
      <c r="K15">
        <f>MAX(B2:B43)</f>
        <v>15</v>
      </c>
      <c r="L15">
        <f>MAX(D2:D50)</f>
        <v>15</v>
      </c>
    </row>
    <row r="16" spans="1:13" x14ac:dyDescent="0.2">
      <c r="A16" s="4">
        <v>0.61904761900000005</v>
      </c>
      <c r="B16" s="5">
        <v>6</v>
      </c>
      <c r="C16">
        <v>0.64166999999999996</v>
      </c>
      <c r="D16">
        <v>15</v>
      </c>
      <c r="E16">
        <v>11</v>
      </c>
      <c r="F16">
        <f t="shared" si="0"/>
        <v>13</v>
      </c>
      <c r="G16">
        <v>13</v>
      </c>
      <c r="H16">
        <f t="shared" si="1"/>
        <v>2</v>
      </c>
      <c r="J16" t="s">
        <v>145</v>
      </c>
      <c r="K16">
        <f>MIN(B2:B43)</f>
        <v>4</v>
      </c>
      <c r="L16">
        <f>MIN(D2:D50)</f>
        <v>4</v>
      </c>
    </row>
    <row r="17" spans="1:12" x14ac:dyDescent="0.2">
      <c r="A17" s="4">
        <v>0.78095238099999997</v>
      </c>
      <c r="B17" s="5">
        <v>10</v>
      </c>
      <c r="C17">
        <v>0.65556000000000003</v>
      </c>
      <c r="D17">
        <v>9</v>
      </c>
      <c r="E17">
        <v>8</v>
      </c>
      <c r="F17">
        <f t="shared" si="0"/>
        <v>8.5</v>
      </c>
      <c r="G17">
        <v>8</v>
      </c>
      <c r="H17">
        <f t="shared" si="1"/>
        <v>1</v>
      </c>
      <c r="J17" t="s">
        <v>142</v>
      </c>
      <c r="K17">
        <f>K15-K16</f>
        <v>11</v>
      </c>
      <c r="L17">
        <f>L15-L16</f>
        <v>11</v>
      </c>
    </row>
    <row r="18" spans="1:12" x14ac:dyDescent="0.2">
      <c r="A18" s="4">
        <v>0.73333333300000003</v>
      </c>
      <c r="B18" s="5">
        <v>15</v>
      </c>
      <c r="C18">
        <v>0.59721999999999997</v>
      </c>
      <c r="D18">
        <v>15</v>
      </c>
      <c r="E18">
        <v>12</v>
      </c>
      <c r="F18">
        <f t="shared" si="0"/>
        <v>13.5</v>
      </c>
      <c r="G18">
        <v>13</v>
      </c>
      <c r="H18">
        <f t="shared" si="1"/>
        <v>2</v>
      </c>
      <c r="J18" t="s">
        <v>143</v>
      </c>
      <c r="K18">
        <f>K13*K13</f>
        <v>10.263066202090604</v>
      </c>
      <c r="L18">
        <f>L13*L13</f>
        <v>9.8673469387755031</v>
      </c>
    </row>
    <row r="19" spans="1:12" x14ac:dyDescent="0.2">
      <c r="A19" s="4">
        <v>0.79761904800000005</v>
      </c>
      <c r="B19" s="5">
        <v>12</v>
      </c>
      <c r="C19">
        <v>0.66388999999999998</v>
      </c>
      <c r="D19">
        <v>14</v>
      </c>
      <c r="E19">
        <v>13</v>
      </c>
      <c r="F19">
        <f t="shared" si="0"/>
        <v>13.5</v>
      </c>
      <c r="G19">
        <v>13</v>
      </c>
      <c r="H19">
        <f t="shared" si="1"/>
        <v>1</v>
      </c>
    </row>
    <row r="20" spans="1:12" x14ac:dyDescent="0.2">
      <c r="A20" s="4">
        <v>0.77380952400000003</v>
      </c>
      <c r="B20" s="5">
        <v>12</v>
      </c>
      <c r="C20">
        <v>0.73611000000000004</v>
      </c>
      <c r="D20">
        <v>11</v>
      </c>
      <c r="E20">
        <v>5</v>
      </c>
      <c r="F20">
        <f t="shared" si="0"/>
        <v>8</v>
      </c>
      <c r="G20">
        <v>8</v>
      </c>
      <c r="H20">
        <f t="shared" si="1"/>
        <v>3</v>
      </c>
    </row>
    <row r="21" spans="1:12" x14ac:dyDescent="0.2">
      <c r="A21" s="4">
        <v>0.57619047599999995</v>
      </c>
      <c r="B21" s="5">
        <v>5</v>
      </c>
      <c r="C21">
        <v>0.63610999999999995</v>
      </c>
      <c r="D21">
        <v>15</v>
      </c>
      <c r="E21">
        <v>10</v>
      </c>
      <c r="F21">
        <f t="shared" si="0"/>
        <v>12.5</v>
      </c>
      <c r="G21">
        <v>12</v>
      </c>
      <c r="H21">
        <f t="shared" si="1"/>
        <v>3</v>
      </c>
    </row>
    <row r="22" spans="1:12" x14ac:dyDescent="0.2">
      <c r="A22" s="4">
        <v>0.78095238099999997</v>
      </c>
      <c r="B22" s="5">
        <v>9</v>
      </c>
      <c r="C22">
        <v>0.81389</v>
      </c>
      <c r="D22">
        <v>14</v>
      </c>
      <c r="E22">
        <v>9</v>
      </c>
      <c r="F22">
        <f t="shared" si="0"/>
        <v>11.5</v>
      </c>
      <c r="G22">
        <v>11</v>
      </c>
      <c r="H22">
        <f t="shared" si="1"/>
        <v>3</v>
      </c>
    </row>
    <row r="23" spans="1:12" x14ac:dyDescent="0.2">
      <c r="A23" s="4">
        <v>0.61904761900000005</v>
      </c>
      <c r="B23" s="5">
        <v>8</v>
      </c>
      <c r="C23">
        <v>0.60555999999999999</v>
      </c>
      <c r="D23">
        <v>5</v>
      </c>
      <c r="E23">
        <v>4</v>
      </c>
      <c r="F23">
        <f t="shared" si="0"/>
        <v>4.5</v>
      </c>
      <c r="G23">
        <v>4</v>
      </c>
      <c r="H23">
        <f t="shared" si="1"/>
        <v>1</v>
      </c>
    </row>
    <row r="24" spans="1:12" x14ac:dyDescent="0.2">
      <c r="A24" s="4">
        <v>0.64523809499999996</v>
      </c>
      <c r="B24" s="5">
        <v>15</v>
      </c>
      <c r="C24">
        <v>0.66944000000000004</v>
      </c>
      <c r="D24">
        <v>11</v>
      </c>
      <c r="E24">
        <v>9</v>
      </c>
      <c r="F24">
        <f t="shared" si="0"/>
        <v>10</v>
      </c>
      <c r="G24">
        <v>10</v>
      </c>
      <c r="H24">
        <f t="shared" si="1"/>
        <v>1</v>
      </c>
    </row>
    <row r="25" spans="1:12" x14ac:dyDescent="0.2">
      <c r="A25" s="4">
        <v>0.70476190500000002</v>
      </c>
      <c r="B25" s="5">
        <v>15</v>
      </c>
      <c r="C25">
        <v>0.69443999999999995</v>
      </c>
      <c r="D25">
        <v>14</v>
      </c>
      <c r="E25">
        <v>6</v>
      </c>
      <c r="F25">
        <f t="shared" si="0"/>
        <v>10</v>
      </c>
      <c r="G25">
        <v>10</v>
      </c>
      <c r="H25">
        <f t="shared" si="1"/>
        <v>4</v>
      </c>
    </row>
    <row r="26" spans="1:12" x14ac:dyDescent="0.2">
      <c r="A26" s="4">
        <v>0.80952380999999995</v>
      </c>
      <c r="B26" s="5">
        <v>8</v>
      </c>
      <c r="C26">
        <v>0.68332999999999999</v>
      </c>
      <c r="D26">
        <v>13</v>
      </c>
      <c r="E26">
        <v>9</v>
      </c>
      <c r="F26">
        <f t="shared" si="0"/>
        <v>11</v>
      </c>
      <c r="G26">
        <v>11</v>
      </c>
      <c r="H26">
        <f t="shared" si="1"/>
        <v>2</v>
      </c>
    </row>
    <row r="27" spans="1:12" x14ac:dyDescent="0.2">
      <c r="A27" s="4">
        <v>0.73095238100000004</v>
      </c>
      <c r="B27" s="5">
        <v>12</v>
      </c>
      <c r="C27">
        <v>0.65</v>
      </c>
      <c r="D27">
        <v>15</v>
      </c>
      <c r="E27">
        <v>9</v>
      </c>
      <c r="F27">
        <f t="shared" si="0"/>
        <v>12</v>
      </c>
      <c r="G27">
        <v>12</v>
      </c>
      <c r="H27">
        <f t="shared" si="1"/>
        <v>3</v>
      </c>
    </row>
    <row r="28" spans="1:12" x14ac:dyDescent="0.2">
      <c r="A28" s="4">
        <v>0.71904761900000003</v>
      </c>
      <c r="B28" s="5">
        <v>8</v>
      </c>
      <c r="C28">
        <v>0.66110999999999998</v>
      </c>
      <c r="D28">
        <v>7</v>
      </c>
      <c r="E28">
        <v>8</v>
      </c>
      <c r="F28">
        <f t="shared" si="0"/>
        <v>7.5</v>
      </c>
      <c r="G28">
        <v>7</v>
      </c>
      <c r="H28">
        <f t="shared" si="1"/>
        <v>0</v>
      </c>
    </row>
    <row r="29" spans="1:12" x14ac:dyDescent="0.2">
      <c r="A29" s="4">
        <v>0.80952380999999995</v>
      </c>
      <c r="B29" s="5">
        <v>13</v>
      </c>
      <c r="C29">
        <v>0.80278000000000005</v>
      </c>
      <c r="D29">
        <v>14</v>
      </c>
      <c r="E29">
        <v>11</v>
      </c>
      <c r="F29">
        <f t="shared" si="0"/>
        <v>12.5</v>
      </c>
      <c r="G29">
        <v>12</v>
      </c>
      <c r="H29">
        <f t="shared" si="1"/>
        <v>2</v>
      </c>
    </row>
    <row r="30" spans="1:12" x14ac:dyDescent="0.2">
      <c r="A30" s="4">
        <v>0.87857142899999996</v>
      </c>
      <c r="B30" s="5">
        <v>10</v>
      </c>
      <c r="C30">
        <v>0.71111000000000002</v>
      </c>
      <c r="D30">
        <v>10</v>
      </c>
      <c r="E30">
        <v>9</v>
      </c>
      <c r="F30">
        <f t="shared" si="0"/>
        <v>9.5</v>
      </c>
      <c r="G30">
        <v>9</v>
      </c>
      <c r="H30">
        <f t="shared" si="1"/>
        <v>1</v>
      </c>
    </row>
    <row r="31" spans="1:12" x14ac:dyDescent="0.2">
      <c r="A31" s="4">
        <v>0.64761904800000003</v>
      </c>
      <c r="B31" s="5">
        <v>9</v>
      </c>
      <c r="C31">
        <v>0.74722</v>
      </c>
      <c r="D31">
        <v>11</v>
      </c>
      <c r="E31">
        <v>10</v>
      </c>
      <c r="F31">
        <f t="shared" si="0"/>
        <v>10.5</v>
      </c>
      <c r="G31">
        <v>10</v>
      </c>
      <c r="H31">
        <f t="shared" si="1"/>
        <v>1</v>
      </c>
    </row>
    <row r="32" spans="1:12" x14ac:dyDescent="0.2">
      <c r="A32" s="4">
        <v>0.70476190500000002</v>
      </c>
      <c r="B32" s="5">
        <v>11</v>
      </c>
      <c r="C32">
        <v>0.60555999999999999</v>
      </c>
      <c r="D32">
        <v>4</v>
      </c>
      <c r="E32">
        <v>5</v>
      </c>
      <c r="F32">
        <f t="shared" si="0"/>
        <v>4.5</v>
      </c>
      <c r="G32">
        <v>4</v>
      </c>
      <c r="H32">
        <f t="shared" si="1"/>
        <v>0</v>
      </c>
    </row>
    <row r="33" spans="1:8" x14ac:dyDescent="0.2">
      <c r="A33" s="4">
        <v>0.78333333299999997</v>
      </c>
      <c r="B33" s="5">
        <v>15</v>
      </c>
      <c r="C33">
        <v>0.82777999999999996</v>
      </c>
      <c r="D33">
        <v>13</v>
      </c>
      <c r="E33">
        <v>9</v>
      </c>
      <c r="F33">
        <f t="shared" si="0"/>
        <v>11</v>
      </c>
      <c r="G33">
        <v>11</v>
      </c>
      <c r="H33">
        <f t="shared" si="1"/>
        <v>2</v>
      </c>
    </row>
    <row r="34" spans="1:8" x14ac:dyDescent="0.2">
      <c r="A34" s="4">
        <v>0.64047619</v>
      </c>
      <c r="B34" s="5">
        <v>6</v>
      </c>
      <c r="C34">
        <v>0.78610999999999998</v>
      </c>
      <c r="D34">
        <v>14</v>
      </c>
      <c r="E34">
        <v>11</v>
      </c>
      <c r="F34">
        <f t="shared" si="0"/>
        <v>12.5</v>
      </c>
      <c r="G34">
        <v>12</v>
      </c>
      <c r="H34">
        <f t="shared" si="1"/>
        <v>2</v>
      </c>
    </row>
    <row r="35" spans="1:8" x14ac:dyDescent="0.2">
      <c r="A35" s="4">
        <v>0.74285714300000005</v>
      </c>
      <c r="B35" s="5">
        <v>12</v>
      </c>
      <c r="C35">
        <v>0.76666999999999996</v>
      </c>
      <c r="D35">
        <v>12</v>
      </c>
      <c r="E35">
        <v>9</v>
      </c>
      <c r="F35">
        <f t="shared" si="0"/>
        <v>10.5</v>
      </c>
      <c r="G35">
        <v>10</v>
      </c>
      <c r="H35">
        <f t="shared" si="1"/>
        <v>2</v>
      </c>
    </row>
    <row r="36" spans="1:8" x14ac:dyDescent="0.2">
      <c r="A36" s="4">
        <v>0.764285714</v>
      </c>
      <c r="B36" s="5">
        <v>9</v>
      </c>
      <c r="C36">
        <v>0.60833000000000004</v>
      </c>
      <c r="D36">
        <v>9</v>
      </c>
      <c r="E36">
        <v>8</v>
      </c>
      <c r="F36">
        <f t="shared" si="0"/>
        <v>8.5</v>
      </c>
      <c r="G36">
        <v>8</v>
      </c>
      <c r="H36">
        <f t="shared" si="1"/>
        <v>1</v>
      </c>
    </row>
    <row r="37" spans="1:8" x14ac:dyDescent="0.2">
      <c r="A37" s="4">
        <v>0.75952381000000002</v>
      </c>
      <c r="B37" s="5">
        <v>9</v>
      </c>
      <c r="C37">
        <v>0.83889000000000002</v>
      </c>
      <c r="D37">
        <v>14</v>
      </c>
      <c r="E37">
        <v>9</v>
      </c>
      <c r="F37">
        <f t="shared" si="0"/>
        <v>11.5</v>
      </c>
      <c r="G37">
        <v>11</v>
      </c>
      <c r="H37">
        <f t="shared" si="1"/>
        <v>3</v>
      </c>
    </row>
    <row r="38" spans="1:8" x14ac:dyDescent="0.2">
      <c r="A38" s="4">
        <v>0.6</v>
      </c>
      <c r="B38" s="5">
        <v>15</v>
      </c>
      <c r="C38">
        <v>0.73055999999999999</v>
      </c>
      <c r="D38">
        <v>9</v>
      </c>
      <c r="E38">
        <v>10</v>
      </c>
      <c r="F38">
        <f t="shared" si="0"/>
        <v>9.5</v>
      </c>
      <c r="G38">
        <v>9</v>
      </c>
      <c r="H38">
        <f t="shared" si="1"/>
        <v>0</v>
      </c>
    </row>
    <row r="39" spans="1:8" x14ac:dyDescent="0.2">
      <c r="A39" s="4">
        <v>0.79047619000000002</v>
      </c>
      <c r="B39" s="5">
        <v>13</v>
      </c>
      <c r="C39">
        <v>0.7</v>
      </c>
      <c r="D39">
        <v>10</v>
      </c>
      <c r="E39">
        <v>9</v>
      </c>
      <c r="F39">
        <f t="shared" si="0"/>
        <v>9.5</v>
      </c>
      <c r="G39">
        <v>9</v>
      </c>
      <c r="H39">
        <f t="shared" si="1"/>
        <v>1</v>
      </c>
    </row>
    <row r="40" spans="1:8" x14ac:dyDescent="0.2">
      <c r="A40" s="4">
        <v>0.83095238100000002</v>
      </c>
      <c r="B40" s="5">
        <v>15</v>
      </c>
      <c r="C40">
        <v>0.78610999999999998</v>
      </c>
      <c r="D40">
        <v>15</v>
      </c>
      <c r="E40">
        <v>11</v>
      </c>
      <c r="F40">
        <f t="shared" si="0"/>
        <v>13</v>
      </c>
      <c r="G40">
        <v>13</v>
      </c>
      <c r="H40">
        <f t="shared" si="1"/>
        <v>2</v>
      </c>
    </row>
    <row r="41" spans="1:8" x14ac:dyDescent="0.2">
      <c r="A41" s="4">
        <v>0.69047619000000005</v>
      </c>
      <c r="B41" s="5">
        <v>7</v>
      </c>
      <c r="C41">
        <v>0.71111000000000002</v>
      </c>
      <c r="D41">
        <v>15</v>
      </c>
      <c r="E41">
        <v>12</v>
      </c>
      <c r="F41">
        <f t="shared" si="0"/>
        <v>13.5</v>
      </c>
      <c r="G41">
        <v>13</v>
      </c>
      <c r="H41">
        <f t="shared" si="1"/>
        <v>2</v>
      </c>
    </row>
    <row r="42" spans="1:8" x14ac:dyDescent="0.2">
      <c r="A42" s="4">
        <v>0.77380952400000003</v>
      </c>
      <c r="B42" s="5">
        <v>8</v>
      </c>
      <c r="C42">
        <v>0.63332999999999995</v>
      </c>
      <c r="D42">
        <v>13</v>
      </c>
      <c r="E42">
        <v>10</v>
      </c>
      <c r="F42">
        <f t="shared" si="0"/>
        <v>11.5</v>
      </c>
      <c r="G42">
        <v>11</v>
      </c>
      <c r="H42">
        <f t="shared" si="1"/>
        <v>2</v>
      </c>
    </row>
    <row r="43" spans="1:8" x14ac:dyDescent="0.2">
      <c r="A43" s="4">
        <v>0.7</v>
      </c>
      <c r="B43" s="5">
        <v>9</v>
      </c>
      <c r="C43">
        <v>0.76110999999999995</v>
      </c>
      <c r="D43">
        <v>8</v>
      </c>
      <c r="E43">
        <v>7</v>
      </c>
      <c r="F43">
        <f t="shared" si="0"/>
        <v>7.5</v>
      </c>
      <c r="G43">
        <v>7</v>
      </c>
      <c r="H43">
        <f t="shared" si="1"/>
        <v>1</v>
      </c>
    </row>
    <row r="44" spans="1:8" x14ac:dyDescent="0.2">
      <c r="C44">
        <v>0.67222000000000004</v>
      </c>
      <c r="D44">
        <v>7</v>
      </c>
      <c r="E44">
        <v>8</v>
      </c>
      <c r="F44">
        <f t="shared" si="0"/>
        <v>7.5</v>
      </c>
      <c r="G44">
        <v>7</v>
      </c>
      <c r="H44">
        <f t="shared" si="1"/>
        <v>0</v>
      </c>
    </row>
    <row r="45" spans="1:8" x14ac:dyDescent="0.2">
      <c r="C45">
        <v>0.64722000000000002</v>
      </c>
      <c r="D45">
        <v>15</v>
      </c>
      <c r="E45">
        <v>11</v>
      </c>
      <c r="F45">
        <f t="shared" si="0"/>
        <v>13</v>
      </c>
      <c r="G45">
        <v>13</v>
      </c>
      <c r="H45">
        <f t="shared" si="1"/>
        <v>2</v>
      </c>
    </row>
    <row r="46" spans="1:8" x14ac:dyDescent="0.2">
      <c r="C46">
        <v>0.63056000000000001</v>
      </c>
      <c r="D46">
        <v>13</v>
      </c>
      <c r="E46">
        <v>10</v>
      </c>
      <c r="F46">
        <f t="shared" si="0"/>
        <v>11.5</v>
      </c>
      <c r="G46">
        <v>11</v>
      </c>
      <c r="H46">
        <f t="shared" si="1"/>
        <v>2</v>
      </c>
    </row>
    <row r="47" spans="1:8" x14ac:dyDescent="0.2">
      <c r="C47">
        <v>0.68889</v>
      </c>
      <c r="D47">
        <v>10</v>
      </c>
      <c r="E47">
        <v>9</v>
      </c>
      <c r="F47">
        <f t="shared" si="0"/>
        <v>9.5</v>
      </c>
      <c r="G47">
        <v>9</v>
      </c>
      <c r="H47">
        <f t="shared" si="1"/>
        <v>1</v>
      </c>
    </row>
    <row r="48" spans="1:8" x14ac:dyDescent="0.2">
      <c r="C48">
        <v>0.8</v>
      </c>
      <c r="D48">
        <v>15</v>
      </c>
      <c r="E48">
        <v>6</v>
      </c>
      <c r="F48">
        <f t="shared" si="0"/>
        <v>10.5</v>
      </c>
      <c r="G48">
        <v>10</v>
      </c>
      <c r="H48">
        <f t="shared" si="1"/>
        <v>5</v>
      </c>
    </row>
    <row r="49" spans="3:8" x14ac:dyDescent="0.2">
      <c r="C49">
        <v>0.72777999999999998</v>
      </c>
      <c r="D49">
        <v>15</v>
      </c>
      <c r="E49">
        <v>11</v>
      </c>
      <c r="F49">
        <f t="shared" si="0"/>
        <v>13</v>
      </c>
      <c r="G49">
        <v>13</v>
      </c>
      <c r="H49">
        <f t="shared" si="1"/>
        <v>2</v>
      </c>
    </row>
    <row r="50" spans="3:8" x14ac:dyDescent="0.2">
      <c r="C50">
        <v>0.59443999999999997</v>
      </c>
      <c r="D50">
        <v>7</v>
      </c>
      <c r="E50">
        <v>5</v>
      </c>
      <c r="F50">
        <f t="shared" si="0"/>
        <v>6</v>
      </c>
      <c r="G50">
        <v>6</v>
      </c>
      <c r="H50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zoomScale="160" zoomScaleNormal="160" workbookViewId="0">
      <selection activeCell="K29" sqref="K29"/>
    </sheetView>
  </sheetViews>
  <sheetFormatPr baseColWidth="10" defaultRowHeight="16" x14ac:dyDescent="0.2"/>
  <sheetData>
    <row r="1" spans="1:3" x14ac:dyDescent="0.2">
      <c r="A1" t="s">
        <v>14</v>
      </c>
      <c r="B1" t="s">
        <v>18</v>
      </c>
      <c r="C1" t="s">
        <v>147</v>
      </c>
    </row>
    <row r="2" spans="1:3" x14ac:dyDescent="0.2">
      <c r="A2">
        <v>6</v>
      </c>
      <c r="B2">
        <v>0.7</v>
      </c>
      <c r="C2">
        <v>0.73333333333333295</v>
      </c>
    </row>
    <row r="3" spans="1:3" x14ac:dyDescent="0.2">
      <c r="A3">
        <v>13</v>
      </c>
      <c r="B3">
        <v>0.76388999999999996</v>
      </c>
      <c r="C3">
        <v>0.78611111111111098</v>
      </c>
    </row>
    <row r="4" spans="1:3" x14ac:dyDescent="0.2">
      <c r="A4">
        <v>12</v>
      </c>
      <c r="B4">
        <v>0.62222</v>
      </c>
      <c r="C4">
        <v>0.68888888888888899</v>
      </c>
    </row>
    <row r="5" spans="1:3" x14ac:dyDescent="0.2">
      <c r="A5">
        <v>10</v>
      </c>
      <c r="B5">
        <v>0.72221999999999997</v>
      </c>
      <c r="C5">
        <v>0.74722222222222201</v>
      </c>
    </row>
    <row r="6" spans="1:3" x14ac:dyDescent="0.2">
      <c r="A6">
        <v>12</v>
      </c>
      <c r="B6">
        <v>0.63056000000000001</v>
      </c>
      <c r="C6">
        <v>0.75</v>
      </c>
    </row>
    <row r="7" spans="1:3" x14ac:dyDescent="0.2">
      <c r="A7">
        <v>14</v>
      </c>
      <c r="B7">
        <v>0.45833000000000002</v>
      </c>
      <c r="C7">
        <v>0.65</v>
      </c>
    </row>
    <row r="8" spans="1:3" x14ac:dyDescent="0.2">
      <c r="A8">
        <v>15</v>
      </c>
      <c r="B8">
        <v>0.80832999999999999</v>
      </c>
      <c r="C8">
        <v>0.82499999999999996</v>
      </c>
    </row>
    <row r="9" spans="1:3" x14ac:dyDescent="0.2">
      <c r="A9">
        <v>8</v>
      </c>
      <c r="B9">
        <v>0.75832999999999995</v>
      </c>
      <c r="C9">
        <v>0.75277777777777799</v>
      </c>
    </row>
    <row r="10" spans="1:3" x14ac:dyDescent="0.2">
      <c r="A10">
        <v>11</v>
      </c>
      <c r="B10">
        <v>0.67500000000000004</v>
      </c>
      <c r="C10">
        <v>0.69444444444444398</v>
      </c>
    </row>
    <row r="11" spans="1:3" x14ac:dyDescent="0.2">
      <c r="A11">
        <v>15</v>
      </c>
      <c r="B11">
        <v>0.74167000000000005</v>
      </c>
      <c r="C11">
        <v>0.75277777777777799</v>
      </c>
    </row>
    <row r="12" spans="1:3" x14ac:dyDescent="0.2">
      <c r="A12">
        <v>13</v>
      </c>
      <c r="B12">
        <v>0.6</v>
      </c>
      <c r="C12">
        <v>0.69722222222222197</v>
      </c>
    </row>
    <row r="13" spans="1:3" x14ac:dyDescent="0.2">
      <c r="A13">
        <v>14</v>
      </c>
      <c r="B13">
        <v>0.78332999999999997</v>
      </c>
      <c r="C13">
        <v>0.69444444444444398</v>
      </c>
    </row>
    <row r="14" spans="1:3" x14ac:dyDescent="0.2">
      <c r="A14">
        <v>7</v>
      </c>
      <c r="B14">
        <v>0.66110999999999998</v>
      </c>
      <c r="C14">
        <v>0.68888888888888899</v>
      </c>
    </row>
    <row r="15" spans="1:3" x14ac:dyDescent="0.2">
      <c r="A15">
        <v>8</v>
      </c>
      <c r="B15">
        <v>0.75</v>
      </c>
      <c r="C15">
        <v>0.74722222222222201</v>
      </c>
    </row>
    <row r="16" spans="1:3" x14ac:dyDescent="0.2">
      <c r="A16">
        <v>15</v>
      </c>
      <c r="B16">
        <v>0.64166999999999996</v>
      </c>
      <c r="C16">
        <v>0.68055555555555602</v>
      </c>
    </row>
    <row r="17" spans="1:3" x14ac:dyDescent="0.2">
      <c r="A17">
        <v>9</v>
      </c>
      <c r="B17">
        <v>0.65556000000000003</v>
      </c>
      <c r="C17">
        <v>0.7</v>
      </c>
    </row>
    <row r="18" spans="1:3" x14ac:dyDescent="0.2">
      <c r="A18">
        <v>15</v>
      </c>
      <c r="B18">
        <v>0.59721999999999997</v>
      </c>
      <c r="C18">
        <v>0.66666666666666696</v>
      </c>
    </row>
    <row r="19" spans="1:3" x14ac:dyDescent="0.2">
      <c r="A19">
        <v>14</v>
      </c>
      <c r="B19">
        <v>0.66388999999999998</v>
      </c>
      <c r="C19">
        <v>0.65277777777777801</v>
      </c>
    </row>
    <row r="20" spans="1:3" x14ac:dyDescent="0.2">
      <c r="A20">
        <v>11</v>
      </c>
      <c r="B20">
        <v>0.73611000000000004</v>
      </c>
      <c r="C20">
        <v>0.73333333333333295</v>
      </c>
    </row>
    <row r="21" spans="1:3" x14ac:dyDescent="0.2">
      <c r="A21">
        <v>15</v>
      </c>
      <c r="B21">
        <v>0.63610999999999995</v>
      </c>
      <c r="C21">
        <v>0.68055555555555602</v>
      </c>
    </row>
    <row r="22" spans="1:3" x14ac:dyDescent="0.2">
      <c r="A22">
        <v>14</v>
      </c>
      <c r="B22">
        <v>0.81389</v>
      </c>
      <c r="C22">
        <v>0.78611111111111098</v>
      </c>
    </row>
    <row r="23" spans="1:3" x14ac:dyDescent="0.2">
      <c r="A23">
        <v>5</v>
      </c>
      <c r="B23">
        <v>0.60555999999999999</v>
      </c>
      <c r="C23">
        <v>0.62222222222222201</v>
      </c>
    </row>
    <row r="24" spans="1:3" x14ac:dyDescent="0.2">
      <c r="A24">
        <v>11</v>
      </c>
      <c r="B24">
        <v>0.66944000000000004</v>
      </c>
      <c r="C24">
        <v>0.69166666666666698</v>
      </c>
    </row>
    <row r="25" spans="1:3" x14ac:dyDescent="0.2">
      <c r="A25">
        <v>14</v>
      </c>
      <c r="B25">
        <v>0.69443999999999995</v>
      </c>
      <c r="C25">
        <v>0.74444444444444502</v>
      </c>
    </row>
    <row r="26" spans="1:3" x14ac:dyDescent="0.2">
      <c r="A26">
        <v>13</v>
      </c>
      <c r="B26">
        <v>0.68332999999999999</v>
      </c>
      <c r="C26">
        <v>0.70277777777777795</v>
      </c>
    </row>
    <row r="27" spans="1:3" x14ac:dyDescent="0.2">
      <c r="A27">
        <v>15</v>
      </c>
      <c r="B27">
        <v>0.65</v>
      </c>
      <c r="C27">
        <v>0.66388888888888897</v>
      </c>
    </row>
    <row r="28" spans="1:3" x14ac:dyDescent="0.2">
      <c r="A28">
        <v>7</v>
      </c>
      <c r="B28">
        <v>0.66110999999999998</v>
      </c>
      <c r="C28">
        <v>0.69444444444444398</v>
      </c>
    </row>
    <row r="29" spans="1:3" x14ac:dyDescent="0.2">
      <c r="A29">
        <v>14</v>
      </c>
      <c r="B29">
        <v>0.80278000000000005</v>
      </c>
      <c r="C29">
        <v>0.80555555555555602</v>
      </c>
    </row>
    <row r="30" spans="1:3" x14ac:dyDescent="0.2">
      <c r="A30">
        <v>10</v>
      </c>
      <c r="B30">
        <v>0.71111000000000002</v>
      </c>
      <c r="C30">
        <v>0.70555555555555605</v>
      </c>
    </row>
    <row r="31" spans="1:3" x14ac:dyDescent="0.2">
      <c r="A31">
        <v>11</v>
      </c>
      <c r="B31">
        <v>0.74722</v>
      </c>
      <c r="C31">
        <v>0.75555555555555598</v>
      </c>
    </row>
    <row r="32" spans="1:3" x14ac:dyDescent="0.2">
      <c r="A32">
        <v>4</v>
      </c>
      <c r="B32">
        <v>0.60555999999999999</v>
      </c>
      <c r="C32">
        <v>0.60555555555555596</v>
      </c>
    </row>
    <row r="33" spans="1:3" x14ac:dyDescent="0.2">
      <c r="A33">
        <v>13</v>
      </c>
      <c r="B33">
        <v>0.82777999999999996</v>
      </c>
      <c r="C33">
        <v>0.83055555555555605</v>
      </c>
    </row>
    <row r="34" spans="1:3" x14ac:dyDescent="0.2">
      <c r="A34">
        <v>14</v>
      </c>
      <c r="B34">
        <v>0.78610999999999998</v>
      </c>
      <c r="C34">
        <v>0.78333333333333299</v>
      </c>
    </row>
    <row r="35" spans="1:3" x14ac:dyDescent="0.2">
      <c r="A35">
        <v>12</v>
      </c>
      <c r="B35">
        <v>0.76666999999999996</v>
      </c>
      <c r="C35">
        <v>0.80833333333333302</v>
      </c>
    </row>
    <row r="36" spans="1:3" x14ac:dyDescent="0.2">
      <c r="A36">
        <v>9</v>
      </c>
      <c r="B36">
        <v>0.60833000000000004</v>
      </c>
      <c r="C36">
        <v>0.65833333333333299</v>
      </c>
    </row>
    <row r="37" spans="1:3" x14ac:dyDescent="0.2">
      <c r="A37">
        <v>14</v>
      </c>
      <c r="B37">
        <v>0.83889000000000002</v>
      </c>
      <c r="C37">
        <v>0.83888888888888902</v>
      </c>
    </row>
    <row r="38" spans="1:3" x14ac:dyDescent="0.2">
      <c r="A38">
        <v>9</v>
      </c>
      <c r="B38">
        <v>0.73055999999999999</v>
      </c>
      <c r="C38">
        <v>0.71666666666666701</v>
      </c>
    </row>
    <row r="39" spans="1:3" x14ac:dyDescent="0.2">
      <c r="A39">
        <v>10</v>
      </c>
      <c r="B39">
        <v>0.7</v>
      </c>
      <c r="C39">
        <v>0.71388888888888902</v>
      </c>
    </row>
    <row r="40" spans="1:3" x14ac:dyDescent="0.2">
      <c r="A40">
        <v>15</v>
      </c>
      <c r="B40">
        <v>0.78610999999999998</v>
      </c>
      <c r="C40">
        <v>0.82777777777777795</v>
      </c>
    </row>
    <row r="41" spans="1:3" x14ac:dyDescent="0.2">
      <c r="A41">
        <v>15</v>
      </c>
      <c r="B41">
        <v>0.71111000000000002</v>
      </c>
      <c r="C41">
        <v>0.73333333333333295</v>
      </c>
    </row>
    <row r="42" spans="1:3" x14ac:dyDescent="0.2">
      <c r="A42">
        <v>13</v>
      </c>
      <c r="B42">
        <v>0.63332999999999995</v>
      </c>
      <c r="C42">
        <v>0.68333333333333302</v>
      </c>
    </row>
    <row r="43" spans="1:3" x14ac:dyDescent="0.2">
      <c r="A43">
        <v>8</v>
      </c>
      <c r="B43">
        <v>0.76110999999999995</v>
      </c>
      <c r="C43">
        <v>0.76666666666666705</v>
      </c>
    </row>
    <row r="44" spans="1:3" x14ac:dyDescent="0.2">
      <c r="A44">
        <v>7</v>
      </c>
      <c r="B44">
        <v>0.67222000000000004</v>
      </c>
      <c r="C44">
        <v>0.69722222222222197</v>
      </c>
    </row>
    <row r="45" spans="1:3" x14ac:dyDescent="0.2">
      <c r="A45">
        <v>15</v>
      </c>
      <c r="B45">
        <v>0.64722000000000002</v>
      </c>
      <c r="C45">
        <v>0.69166666666666698</v>
      </c>
    </row>
    <row r="46" spans="1:3" x14ac:dyDescent="0.2">
      <c r="A46">
        <v>13</v>
      </c>
      <c r="B46">
        <v>0.63056000000000001</v>
      </c>
      <c r="C46">
        <v>0.66944444444444395</v>
      </c>
    </row>
    <row r="47" spans="1:3" x14ac:dyDescent="0.2">
      <c r="A47">
        <v>10</v>
      </c>
      <c r="B47">
        <v>0.68889</v>
      </c>
      <c r="C47">
        <v>0.71388888888888902</v>
      </c>
    </row>
    <row r="48" spans="1:3" x14ac:dyDescent="0.2">
      <c r="A48">
        <v>15</v>
      </c>
      <c r="B48">
        <v>0.8</v>
      </c>
      <c r="C48">
        <v>0.780555555555556</v>
      </c>
    </row>
    <row r="49" spans="1:3" x14ac:dyDescent="0.2">
      <c r="A49">
        <v>15</v>
      </c>
      <c r="B49">
        <v>0.72777999999999998</v>
      </c>
      <c r="C49">
        <v>0.70555555555555605</v>
      </c>
    </row>
    <row r="50" spans="1:3" x14ac:dyDescent="0.2">
      <c r="A50">
        <v>7</v>
      </c>
      <c r="B50">
        <v>0.59443999999999997</v>
      </c>
      <c r="C50">
        <v>0.70555555555555605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1"/>
  <sheetViews>
    <sheetView tabSelected="1" zoomScaleNormal="100" workbookViewId="0">
      <selection activeCell="L55" sqref="L55"/>
    </sheetView>
  </sheetViews>
  <sheetFormatPr baseColWidth="10" defaultRowHeight="16" x14ac:dyDescent="0.2"/>
  <sheetData>
    <row r="1" spans="1:26" x14ac:dyDescent="0.2">
      <c r="A1" s="2" t="s">
        <v>1</v>
      </c>
      <c r="B1" t="s">
        <v>4</v>
      </c>
      <c r="C1" t="s">
        <v>23</v>
      </c>
      <c r="D1" t="s">
        <v>55</v>
      </c>
      <c r="E1" t="s">
        <v>56</v>
      </c>
      <c r="F1" t="s">
        <v>57</v>
      </c>
      <c r="H1" t="s">
        <v>129</v>
      </c>
    </row>
    <row r="2" spans="1:26" x14ac:dyDescent="0.2">
      <c r="A2" s="2">
        <v>0.67916666666666703</v>
      </c>
      <c r="B2">
        <v>3.9065485168426299</v>
      </c>
      <c r="C2">
        <v>-1.6660999999999999E-2</v>
      </c>
      <c r="D2">
        <v>11</v>
      </c>
      <c r="E2">
        <v>-5</v>
      </c>
      <c r="F2">
        <v>10</v>
      </c>
      <c r="H2">
        <f>SUM(D2:F2)</f>
        <v>16</v>
      </c>
    </row>
    <row r="3" spans="1:26" x14ac:dyDescent="0.2">
      <c r="A3" s="2">
        <v>0.99583333333333302</v>
      </c>
      <c r="B3">
        <v>3.14652014652015</v>
      </c>
      <c r="C3">
        <v>0.24995999999999999</v>
      </c>
      <c r="D3">
        <v>-6</v>
      </c>
      <c r="E3">
        <v>-12</v>
      </c>
      <c r="F3">
        <v>-10</v>
      </c>
      <c r="H3">
        <f t="shared" ref="H3:H50" si="0">SUM(D3:F3)</f>
        <v>-28</v>
      </c>
    </row>
    <row r="4" spans="1:26" x14ac:dyDescent="0.2">
      <c r="A4" s="2">
        <v>0.329166666666667</v>
      </c>
      <c r="B4">
        <v>0.13371820876891899</v>
      </c>
      <c r="C4">
        <v>-0.15465999999999999</v>
      </c>
      <c r="D4">
        <v>5</v>
      </c>
      <c r="E4">
        <v>-7</v>
      </c>
      <c r="F4">
        <v>7</v>
      </c>
      <c r="H4">
        <f t="shared" si="0"/>
        <v>5</v>
      </c>
    </row>
    <row r="5" spans="1:26" x14ac:dyDescent="0.2">
      <c r="A5" s="2">
        <v>0.68333333333333302</v>
      </c>
      <c r="B5">
        <v>2.2611111111111102</v>
      </c>
      <c r="C5">
        <v>-5.9873999999999997E-2</v>
      </c>
      <c r="D5">
        <v>1</v>
      </c>
      <c r="E5">
        <v>5</v>
      </c>
      <c r="F5">
        <v>0</v>
      </c>
      <c r="H5">
        <f t="shared" si="0"/>
        <v>6</v>
      </c>
    </row>
    <row r="6" spans="1:26" x14ac:dyDescent="0.2">
      <c r="A6" s="2">
        <v>0.62916666666666698</v>
      </c>
      <c r="B6">
        <v>3.3267973856209201</v>
      </c>
      <c r="C6">
        <v>-1.2158</v>
      </c>
      <c r="D6">
        <v>9</v>
      </c>
      <c r="E6">
        <v>-7</v>
      </c>
      <c r="F6">
        <v>9</v>
      </c>
      <c r="H6">
        <f t="shared" si="0"/>
        <v>11</v>
      </c>
    </row>
    <row r="7" spans="1:26" x14ac:dyDescent="0.2">
      <c r="A7" s="2">
        <v>0.41666666666666702</v>
      </c>
      <c r="B7">
        <v>-6.5771264367816098</v>
      </c>
      <c r="C7">
        <v>4.1840999999999999</v>
      </c>
      <c r="D7">
        <v>4</v>
      </c>
      <c r="E7">
        <v>-2</v>
      </c>
      <c r="F7">
        <v>5</v>
      </c>
      <c r="H7">
        <f t="shared" si="0"/>
        <v>7</v>
      </c>
    </row>
    <row r="8" spans="1:26" x14ac:dyDescent="0.2">
      <c r="A8" s="2">
        <v>0.47083333333333299</v>
      </c>
      <c r="B8">
        <v>-1.6241186993581</v>
      </c>
      <c r="C8">
        <v>-3.9257E-2</v>
      </c>
      <c r="D8">
        <v>5</v>
      </c>
      <c r="E8">
        <v>1</v>
      </c>
      <c r="F8">
        <v>11</v>
      </c>
      <c r="H8">
        <f t="shared" si="0"/>
        <v>17</v>
      </c>
    </row>
    <row r="9" spans="1:26" x14ac:dyDescent="0.2">
      <c r="A9" s="2">
        <v>0.31666666666666698</v>
      </c>
      <c r="B9">
        <v>-1.3039553039553</v>
      </c>
      <c r="C9">
        <v>-0.37185000000000001</v>
      </c>
      <c r="D9">
        <v>1</v>
      </c>
      <c r="E9">
        <v>-5</v>
      </c>
      <c r="F9">
        <v>1</v>
      </c>
      <c r="H9">
        <f t="shared" si="0"/>
        <v>-3</v>
      </c>
    </row>
    <row r="10" spans="1:26" x14ac:dyDescent="0.2">
      <c r="A10" s="2">
        <v>0.38333333333333303</v>
      </c>
      <c r="B10">
        <v>-3.1169584890812501</v>
      </c>
      <c r="C10">
        <v>-1.0987</v>
      </c>
      <c r="D10">
        <v>3</v>
      </c>
      <c r="E10">
        <v>0</v>
      </c>
      <c r="F10">
        <v>5</v>
      </c>
      <c r="H10">
        <f t="shared" si="0"/>
        <v>8</v>
      </c>
    </row>
    <row r="11" spans="1:26" x14ac:dyDescent="0.2">
      <c r="A11" s="2">
        <v>0.90833333333333299</v>
      </c>
      <c r="B11">
        <v>1.17673299101412</v>
      </c>
      <c r="C11">
        <v>-0.10353999999999999</v>
      </c>
      <c r="D11">
        <v>2</v>
      </c>
      <c r="E11">
        <v>4</v>
      </c>
      <c r="F11">
        <v>6</v>
      </c>
      <c r="H11">
        <f t="shared" si="0"/>
        <v>12</v>
      </c>
    </row>
    <row r="12" spans="1:26" x14ac:dyDescent="0.2">
      <c r="A12" s="2">
        <v>0.70416666666666705</v>
      </c>
      <c r="B12">
        <v>0.67504629629630097</v>
      </c>
      <c r="C12">
        <v>-0.52990000000000004</v>
      </c>
      <c r="D12">
        <v>3</v>
      </c>
      <c r="E12">
        <v>-1</v>
      </c>
      <c r="F12">
        <v>6</v>
      </c>
      <c r="H12">
        <f t="shared" si="0"/>
        <v>8</v>
      </c>
    </row>
    <row r="13" spans="1:26" x14ac:dyDescent="0.2">
      <c r="A13" s="2">
        <v>0.51249999999999996</v>
      </c>
      <c r="B13">
        <v>-0.36275610354559301</v>
      </c>
      <c r="C13">
        <v>-1.6702999999999999</v>
      </c>
      <c r="D13">
        <v>8</v>
      </c>
      <c r="E13">
        <v>-3</v>
      </c>
      <c r="F13">
        <v>9</v>
      </c>
      <c r="H13">
        <f t="shared" si="0"/>
        <v>14</v>
      </c>
    </row>
    <row r="14" spans="1:26" x14ac:dyDescent="0.2">
      <c r="A14" s="2">
        <v>0.170833333333333</v>
      </c>
      <c r="B14">
        <v>-1.6900183150183099</v>
      </c>
      <c r="C14">
        <v>0.18961</v>
      </c>
      <c r="D14">
        <v>-1</v>
      </c>
      <c r="E14">
        <v>1</v>
      </c>
      <c r="F14">
        <v>7</v>
      </c>
      <c r="H14">
        <f t="shared" si="0"/>
        <v>7</v>
      </c>
    </row>
    <row r="15" spans="1:26" x14ac:dyDescent="0.2">
      <c r="A15" s="2">
        <v>9.5833333333333298E-2</v>
      </c>
      <c r="B15">
        <v>-2.9816003423192101</v>
      </c>
      <c r="C15">
        <v>0.43219000000000002</v>
      </c>
      <c r="D15">
        <v>3</v>
      </c>
      <c r="E15">
        <v>-6</v>
      </c>
      <c r="F15">
        <v>-5</v>
      </c>
      <c r="H15">
        <f t="shared" si="0"/>
        <v>-8</v>
      </c>
      <c r="N15">
        <f>PEARSON(A:A,D:D)</f>
        <v>8.166234261872167E-2</v>
      </c>
      <c r="T15">
        <f>PEARSON(A:A,E:E)</f>
        <v>1.7500265022102848E-2</v>
      </c>
      <c r="Z15">
        <f>PEARSON(A:A,F:F)</f>
        <v>-0.11590610533017871</v>
      </c>
    </row>
    <row r="16" spans="1:26" x14ac:dyDescent="0.2">
      <c r="A16" s="2">
        <v>0.48749999999999999</v>
      </c>
      <c r="B16">
        <v>2.34465764429613</v>
      </c>
      <c r="C16">
        <v>0.91544000000000003</v>
      </c>
      <c r="D16">
        <v>4</v>
      </c>
      <c r="E16">
        <v>4</v>
      </c>
      <c r="F16">
        <v>5</v>
      </c>
      <c r="H16">
        <f t="shared" si="0"/>
        <v>13</v>
      </c>
    </row>
    <row r="17" spans="1:26" x14ac:dyDescent="0.2">
      <c r="A17" s="2">
        <v>0.15833333333333299</v>
      </c>
      <c r="B17">
        <v>-1.01845238095238</v>
      </c>
      <c r="C17">
        <v>2.5045999999999999</v>
      </c>
      <c r="D17">
        <v>-10</v>
      </c>
      <c r="E17">
        <v>-2</v>
      </c>
      <c r="F17">
        <v>9</v>
      </c>
      <c r="H17">
        <f t="shared" si="0"/>
        <v>-3</v>
      </c>
    </row>
    <row r="18" spans="1:26" x14ac:dyDescent="0.2">
      <c r="A18" s="2">
        <v>0.60416666666666696</v>
      </c>
      <c r="B18">
        <v>-2.65524357404224</v>
      </c>
      <c r="C18">
        <v>-2.7924000000000002</v>
      </c>
      <c r="D18">
        <v>6</v>
      </c>
      <c r="E18">
        <v>-2</v>
      </c>
      <c r="F18">
        <v>6</v>
      </c>
      <c r="H18">
        <f t="shared" si="0"/>
        <v>10</v>
      </c>
    </row>
    <row r="19" spans="1:26" x14ac:dyDescent="0.2">
      <c r="A19" s="2">
        <v>0.49583333333333302</v>
      </c>
      <c r="B19">
        <v>0.89670975323149205</v>
      </c>
      <c r="C19">
        <v>-0.26941999999999999</v>
      </c>
      <c r="D19">
        <v>4</v>
      </c>
      <c r="E19">
        <v>9</v>
      </c>
      <c r="F19">
        <v>12</v>
      </c>
      <c r="H19">
        <f t="shared" si="0"/>
        <v>25</v>
      </c>
    </row>
    <row r="20" spans="1:26" x14ac:dyDescent="0.2">
      <c r="A20" s="2">
        <v>0.45833333333333298</v>
      </c>
      <c r="B20">
        <v>8.6722222222222207</v>
      </c>
      <c r="C20">
        <v>-4.9535999999999997E-2</v>
      </c>
      <c r="D20">
        <v>-2</v>
      </c>
      <c r="E20">
        <v>-7</v>
      </c>
      <c r="F20">
        <v>1</v>
      </c>
      <c r="H20">
        <f t="shared" si="0"/>
        <v>-8</v>
      </c>
    </row>
    <row r="21" spans="1:26" x14ac:dyDescent="0.2">
      <c r="A21" s="2">
        <v>7.9166666666666705E-2</v>
      </c>
      <c r="B21">
        <v>-11.0485762332258</v>
      </c>
      <c r="C21">
        <v>-3.0350000000000001</v>
      </c>
      <c r="D21">
        <v>-5</v>
      </c>
      <c r="E21">
        <v>-5</v>
      </c>
      <c r="F21">
        <v>7</v>
      </c>
      <c r="H21">
        <f t="shared" si="0"/>
        <v>-3</v>
      </c>
    </row>
    <row r="22" spans="1:26" x14ac:dyDescent="0.2">
      <c r="A22" s="2">
        <v>0.16250000000000001</v>
      </c>
      <c r="B22">
        <v>-4.25277777777778</v>
      </c>
      <c r="C22">
        <v>1.3462000000000001</v>
      </c>
      <c r="D22">
        <v>5</v>
      </c>
      <c r="E22">
        <v>5</v>
      </c>
      <c r="F22">
        <v>8</v>
      </c>
      <c r="H22">
        <f t="shared" si="0"/>
        <v>18</v>
      </c>
    </row>
    <row r="23" spans="1:26" x14ac:dyDescent="0.2">
      <c r="A23" s="2">
        <v>0.53749999999999998</v>
      </c>
      <c r="B23">
        <v>-2.8092397940224001</v>
      </c>
      <c r="C23">
        <v>0.34705999999999998</v>
      </c>
      <c r="D23">
        <v>-2</v>
      </c>
      <c r="E23">
        <v>-5</v>
      </c>
      <c r="F23">
        <v>2</v>
      </c>
      <c r="H23">
        <f t="shared" si="0"/>
        <v>-5</v>
      </c>
    </row>
    <row r="24" spans="1:26" x14ac:dyDescent="0.2">
      <c r="A24" s="2">
        <v>0.58333333333333304</v>
      </c>
      <c r="B24">
        <v>-2.24420168067227</v>
      </c>
      <c r="C24">
        <v>-6.1249999999999999E-2</v>
      </c>
      <c r="D24">
        <v>11</v>
      </c>
      <c r="E24">
        <v>-3</v>
      </c>
      <c r="F24">
        <v>7</v>
      </c>
      <c r="H24">
        <f t="shared" si="0"/>
        <v>15</v>
      </c>
    </row>
    <row r="25" spans="1:26" x14ac:dyDescent="0.2">
      <c r="A25" s="2">
        <v>0.41249999999999998</v>
      </c>
      <c r="B25">
        <v>-1.45428571428571</v>
      </c>
      <c r="C25">
        <v>-0.19975999999999999</v>
      </c>
      <c r="D25">
        <v>5</v>
      </c>
      <c r="E25">
        <v>-8</v>
      </c>
      <c r="F25">
        <v>-1</v>
      </c>
      <c r="H25">
        <f t="shared" si="0"/>
        <v>-4</v>
      </c>
    </row>
    <row r="26" spans="1:26" x14ac:dyDescent="0.2">
      <c r="A26" s="2">
        <v>0.1</v>
      </c>
      <c r="B26">
        <v>-28.8403858403858</v>
      </c>
      <c r="C26">
        <v>-1.5435000000000001</v>
      </c>
      <c r="D26">
        <v>1</v>
      </c>
      <c r="E26">
        <v>0</v>
      </c>
      <c r="F26">
        <v>9</v>
      </c>
      <c r="H26">
        <f t="shared" si="0"/>
        <v>10</v>
      </c>
    </row>
    <row r="27" spans="1:26" x14ac:dyDescent="0.2">
      <c r="A27" s="2">
        <v>0.78749999999999998</v>
      </c>
      <c r="B27">
        <v>6.2472807255416001</v>
      </c>
      <c r="C27">
        <v>1.2005999999999999</v>
      </c>
      <c r="D27">
        <v>7</v>
      </c>
      <c r="E27">
        <v>-1</v>
      </c>
      <c r="F27">
        <v>12</v>
      </c>
      <c r="H27">
        <f t="shared" si="0"/>
        <v>18</v>
      </c>
    </row>
    <row r="28" spans="1:26" x14ac:dyDescent="0.2">
      <c r="A28" s="2">
        <v>0.391666666666667</v>
      </c>
      <c r="B28">
        <v>-2.4991173178673201</v>
      </c>
      <c r="C28">
        <v>1.6752</v>
      </c>
      <c r="D28">
        <v>3</v>
      </c>
      <c r="E28">
        <v>-6</v>
      </c>
      <c r="F28">
        <v>5</v>
      </c>
      <c r="H28">
        <f t="shared" si="0"/>
        <v>2</v>
      </c>
    </row>
    <row r="29" spans="1:26" x14ac:dyDescent="0.2">
      <c r="A29" s="2">
        <v>0.5</v>
      </c>
      <c r="B29">
        <v>-4.6222720046249499</v>
      </c>
      <c r="C29">
        <v>-6.7749000000000004E-2</v>
      </c>
      <c r="D29">
        <v>2</v>
      </c>
      <c r="E29">
        <v>1</v>
      </c>
      <c r="F29">
        <v>5</v>
      </c>
      <c r="H29">
        <f t="shared" si="0"/>
        <v>8</v>
      </c>
    </row>
    <row r="30" spans="1:26" x14ac:dyDescent="0.2">
      <c r="A30" s="2">
        <v>0.4375</v>
      </c>
      <c r="B30">
        <v>2.3459024635495198</v>
      </c>
      <c r="C30">
        <v>-0.20093</v>
      </c>
      <c r="D30">
        <v>3</v>
      </c>
      <c r="E30">
        <v>-4</v>
      </c>
      <c r="F30">
        <v>1</v>
      </c>
      <c r="H30">
        <f t="shared" si="0"/>
        <v>0</v>
      </c>
    </row>
    <row r="31" spans="1:26" x14ac:dyDescent="0.2">
      <c r="A31" s="2">
        <v>0.5</v>
      </c>
      <c r="B31">
        <v>1.29533630620588</v>
      </c>
      <c r="C31">
        <v>1.0011000000000001</v>
      </c>
      <c r="D31">
        <v>3</v>
      </c>
      <c r="E31">
        <v>-11</v>
      </c>
      <c r="F31">
        <v>8</v>
      </c>
      <c r="H31">
        <f t="shared" si="0"/>
        <v>0</v>
      </c>
      <c r="N31">
        <f>PEARSON(B:B,D:D)</f>
        <v>0.11403437631223985</v>
      </c>
      <c r="T31">
        <f>PEARSON(B:B,E:E)</f>
        <v>1.5993800908743659E-2</v>
      </c>
      <c r="Z31">
        <f>PEARSON(B:B,F:F)</f>
        <v>-0.15440475896559963</v>
      </c>
    </row>
    <row r="32" spans="1:26" x14ac:dyDescent="0.2">
      <c r="A32" s="2">
        <v>0.25416666666666698</v>
      </c>
      <c r="B32">
        <v>-4.3329892090667999</v>
      </c>
      <c r="C32">
        <v>-1.3875</v>
      </c>
      <c r="D32">
        <v>-10</v>
      </c>
      <c r="E32">
        <v>-12</v>
      </c>
      <c r="F32">
        <v>6</v>
      </c>
      <c r="H32">
        <f t="shared" si="0"/>
        <v>-16</v>
      </c>
    </row>
    <row r="33" spans="1:34" x14ac:dyDescent="0.2">
      <c r="A33" s="2">
        <v>0.84166666666666701</v>
      </c>
      <c r="B33">
        <v>-3.1771885521885501</v>
      </c>
      <c r="C33">
        <v>-1.8029999999999999</v>
      </c>
      <c r="D33">
        <v>-6</v>
      </c>
      <c r="E33">
        <v>-11</v>
      </c>
      <c r="F33">
        <v>12</v>
      </c>
      <c r="H33">
        <f t="shared" si="0"/>
        <v>-5</v>
      </c>
    </row>
    <row r="34" spans="1:34" x14ac:dyDescent="0.2">
      <c r="A34" s="2">
        <v>0.47083333333333299</v>
      </c>
      <c r="B34">
        <v>0.80359535201640497</v>
      </c>
      <c r="C34">
        <v>0.86414999999999997</v>
      </c>
      <c r="D34">
        <v>-5</v>
      </c>
      <c r="E34">
        <v>-11</v>
      </c>
      <c r="F34">
        <v>3</v>
      </c>
      <c r="H34">
        <f t="shared" si="0"/>
        <v>-13</v>
      </c>
    </row>
    <row r="35" spans="1:34" x14ac:dyDescent="0.2">
      <c r="A35" s="2">
        <v>0.52916666666666701</v>
      </c>
      <c r="B35">
        <v>0.37952380952380899</v>
      </c>
      <c r="C35">
        <v>0.41971999999999998</v>
      </c>
      <c r="D35">
        <v>-3</v>
      </c>
      <c r="E35">
        <v>-7</v>
      </c>
      <c r="F35">
        <v>4</v>
      </c>
      <c r="H35">
        <f t="shared" si="0"/>
        <v>-6</v>
      </c>
    </row>
    <row r="36" spans="1:34" x14ac:dyDescent="0.2">
      <c r="A36" s="2">
        <v>0.56666666666666698</v>
      </c>
      <c r="B36">
        <v>-1.29500417598304</v>
      </c>
      <c r="C36">
        <v>7.4663999999999994E-2</v>
      </c>
      <c r="D36">
        <v>7</v>
      </c>
      <c r="E36">
        <v>-6</v>
      </c>
      <c r="F36">
        <v>3</v>
      </c>
      <c r="H36">
        <f t="shared" si="0"/>
        <v>4</v>
      </c>
    </row>
    <row r="37" spans="1:34" x14ac:dyDescent="0.2">
      <c r="A37" s="2">
        <v>0.47083333333333299</v>
      </c>
      <c r="B37">
        <v>1.46031236628156</v>
      </c>
      <c r="C37">
        <v>0.9264</v>
      </c>
      <c r="D37">
        <v>5</v>
      </c>
      <c r="E37">
        <v>-9</v>
      </c>
      <c r="F37">
        <v>9</v>
      </c>
      <c r="H37">
        <f t="shared" si="0"/>
        <v>5</v>
      </c>
    </row>
    <row r="38" spans="1:34" x14ac:dyDescent="0.2">
      <c r="A38" s="2">
        <v>8.3333333333333301E-2</v>
      </c>
      <c r="B38">
        <v>-0.643713278495881</v>
      </c>
      <c r="C38">
        <v>-3.8464</v>
      </c>
      <c r="D38">
        <v>9</v>
      </c>
      <c r="E38">
        <v>4</v>
      </c>
      <c r="F38">
        <v>7</v>
      </c>
      <c r="H38">
        <f t="shared" si="0"/>
        <v>20</v>
      </c>
    </row>
    <row r="39" spans="1:34" x14ac:dyDescent="0.2">
      <c r="A39" s="2">
        <v>0.49583333333333302</v>
      </c>
      <c r="B39">
        <v>2.6195286195286198</v>
      </c>
      <c r="C39">
        <v>-0.68045</v>
      </c>
      <c r="D39">
        <v>-6</v>
      </c>
      <c r="E39">
        <v>-11</v>
      </c>
      <c r="F39">
        <v>5</v>
      </c>
      <c r="H39">
        <f t="shared" si="0"/>
        <v>-12</v>
      </c>
    </row>
    <row r="40" spans="1:34" x14ac:dyDescent="0.2">
      <c r="A40" s="2">
        <v>0.36666666666666697</v>
      </c>
      <c r="B40">
        <v>2.4207856165722101</v>
      </c>
      <c r="C40">
        <v>0.19059000000000001</v>
      </c>
      <c r="D40">
        <v>9</v>
      </c>
      <c r="E40">
        <v>3</v>
      </c>
      <c r="F40">
        <v>8</v>
      </c>
      <c r="H40">
        <f t="shared" si="0"/>
        <v>20</v>
      </c>
    </row>
    <row r="41" spans="1:34" x14ac:dyDescent="0.2">
      <c r="A41" s="2">
        <v>0.46666666666666701</v>
      </c>
      <c r="B41">
        <v>-6.9643486654356197</v>
      </c>
      <c r="C41">
        <v>-4.992</v>
      </c>
      <c r="D41">
        <v>-2</v>
      </c>
      <c r="E41">
        <v>-6</v>
      </c>
      <c r="F41">
        <v>9</v>
      </c>
      <c r="H41">
        <f t="shared" si="0"/>
        <v>1</v>
      </c>
    </row>
    <row r="42" spans="1:34" x14ac:dyDescent="0.2">
      <c r="A42" s="2">
        <v>0.60833333333333295</v>
      </c>
      <c r="B42">
        <v>-1.2009585242343901</v>
      </c>
      <c r="C42">
        <v>-0.58835999999999999</v>
      </c>
      <c r="D42">
        <v>6</v>
      </c>
      <c r="E42">
        <v>-5</v>
      </c>
      <c r="F42">
        <v>-2</v>
      </c>
      <c r="H42">
        <f t="shared" si="0"/>
        <v>-1</v>
      </c>
      <c r="AH42" t="s">
        <v>130</v>
      </c>
    </row>
    <row r="43" spans="1:34" x14ac:dyDescent="0.2">
      <c r="A43" s="2">
        <v>0.59583333333333299</v>
      </c>
      <c r="B43">
        <v>3.3669255671823102</v>
      </c>
      <c r="C43">
        <v>-0.31131999999999999</v>
      </c>
      <c r="D43">
        <v>-3</v>
      </c>
      <c r="E43">
        <v>4</v>
      </c>
      <c r="F43">
        <v>5</v>
      </c>
      <c r="H43">
        <f t="shared" si="0"/>
        <v>6</v>
      </c>
    </row>
    <row r="44" spans="1:34" x14ac:dyDescent="0.2">
      <c r="A44" s="2">
        <v>0.94583333333333297</v>
      </c>
      <c r="B44">
        <v>5.7428571428571402</v>
      </c>
      <c r="C44">
        <v>-1.982</v>
      </c>
      <c r="D44">
        <v>0</v>
      </c>
      <c r="E44">
        <v>8</v>
      </c>
      <c r="F44">
        <v>7</v>
      </c>
      <c r="H44">
        <f t="shared" si="0"/>
        <v>15</v>
      </c>
    </row>
    <row r="45" spans="1:34" x14ac:dyDescent="0.2">
      <c r="A45" s="2">
        <v>0.241666666666667</v>
      </c>
      <c r="B45">
        <v>-2.9951029748283702</v>
      </c>
      <c r="C45">
        <v>0.20608000000000001</v>
      </c>
      <c r="D45">
        <v>-2</v>
      </c>
      <c r="E45">
        <v>-10</v>
      </c>
      <c r="F45">
        <v>6</v>
      </c>
      <c r="H45">
        <f t="shared" si="0"/>
        <v>-6</v>
      </c>
    </row>
    <row r="46" spans="1:34" x14ac:dyDescent="0.2">
      <c r="A46" s="2">
        <v>0.295833333333333</v>
      </c>
      <c r="B46">
        <v>-3.7327541827541899</v>
      </c>
      <c r="C46">
        <v>3.7176999999999998</v>
      </c>
      <c r="D46">
        <v>7</v>
      </c>
      <c r="E46">
        <v>7</v>
      </c>
      <c r="F46">
        <v>11</v>
      </c>
      <c r="H46">
        <f t="shared" si="0"/>
        <v>25</v>
      </c>
    </row>
    <row r="47" spans="1:34" x14ac:dyDescent="0.2">
      <c r="A47" s="2">
        <v>0.89166666666666705</v>
      </c>
      <c r="B47">
        <v>3.2767798650151598</v>
      </c>
      <c r="C47">
        <v>2.3231999999999999</v>
      </c>
      <c r="D47">
        <v>4</v>
      </c>
      <c r="E47">
        <v>-1</v>
      </c>
      <c r="F47">
        <v>4</v>
      </c>
      <c r="H47">
        <f t="shared" si="0"/>
        <v>7</v>
      </c>
    </row>
    <row r="48" spans="1:34" x14ac:dyDescent="0.2">
      <c r="A48" s="2">
        <v>0.55000000000000004</v>
      </c>
      <c r="B48">
        <v>-7.4571128486404403E-2</v>
      </c>
      <c r="C48">
        <v>0.29613</v>
      </c>
      <c r="D48">
        <v>4</v>
      </c>
      <c r="E48">
        <v>0</v>
      </c>
      <c r="F48">
        <v>2</v>
      </c>
      <c r="H48">
        <f t="shared" si="0"/>
        <v>6</v>
      </c>
    </row>
    <row r="49" spans="1:16" x14ac:dyDescent="0.2">
      <c r="A49" s="2">
        <v>0.2</v>
      </c>
      <c r="B49">
        <v>-1.3388184364655</v>
      </c>
      <c r="C49">
        <v>2.5093999999999999</v>
      </c>
      <c r="D49">
        <v>0</v>
      </c>
      <c r="E49">
        <v>-7</v>
      </c>
      <c r="F49">
        <v>6</v>
      </c>
      <c r="H49">
        <f t="shared" si="0"/>
        <v>-1</v>
      </c>
    </row>
    <row r="50" spans="1:16" x14ac:dyDescent="0.2">
      <c r="A50" s="2">
        <v>0.46250000000000002</v>
      </c>
      <c r="B50">
        <v>3.7623443223443198</v>
      </c>
      <c r="C50">
        <v>0.13952000000000001</v>
      </c>
      <c r="D50">
        <v>1</v>
      </c>
      <c r="E50">
        <v>2</v>
      </c>
      <c r="F50">
        <v>4</v>
      </c>
      <c r="H50">
        <f t="shared" si="0"/>
        <v>7</v>
      </c>
    </row>
    <row r="51" spans="1:16" x14ac:dyDescent="0.2">
      <c r="P51">
        <f>PEARSON(A:A,H:H)</f>
        <v>9.5895357421316889E-4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"/>
  <sheetViews>
    <sheetView zoomScaleNormal="100" workbookViewId="0">
      <selection activeCell="H2" sqref="H2"/>
    </sheetView>
  </sheetViews>
  <sheetFormatPr baseColWidth="10" defaultRowHeight="16" x14ac:dyDescent="0.2"/>
  <cols>
    <col min="2" max="2" width="12.1640625" bestFit="1" customWidth="1"/>
  </cols>
  <sheetData>
    <row r="1" spans="1:8" x14ac:dyDescent="0.2">
      <c r="A1" t="s">
        <v>1</v>
      </c>
      <c r="B1" t="s">
        <v>114</v>
      </c>
      <c r="E1" t="s">
        <v>112</v>
      </c>
      <c r="F1" t="s">
        <v>113</v>
      </c>
    </row>
    <row r="2" spans="1:8" x14ac:dyDescent="0.2">
      <c r="A2">
        <v>0.67916666666666703</v>
      </c>
      <c r="B2">
        <f>1-A2</f>
        <v>0.32083333333333297</v>
      </c>
      <c r="D2" t="s">
        <v>110</v>
      </c>
      <c r="E2">
        <f>AVERAGE(A:A)</f>
        <v>0.47610544217687073</v>
      </c>
      <c r="F2">
        <f>_xlfn.STDEV.S(A:A)/SQRT(COUNT(A:A))</f>
        <v>3.2678466509603141E-2</v>
      </c>
      <c r="H2">
        <f>_xlfn.T.TEST(A:A,B:B,2,1)</f>
        <v>0.46821045240808046</v>
      </c>
    </row>
    <row r="3" spans="1:8" x14ac:dyDescent="0.2">
      <c r="A3">
        <v>0.99583333333333302</v>
      </c>
      <c r="B3">
        <f t="shared" ref="B3:B50" si="0">1-A3</f>
        <v>4.1666666666669849E-3</v>
      </c>
      <c r="D3" t="s">
        <v>111</v>
      </c>
      <c r="E3">
        <f>1-E2</f>
        <v>0.52389455782312933</v>
      </c>
      <c r="F3">
        <f>_xlfn.STDEV.S(B:B)/SQRT(COUNT(B:B))</f>
        <v>3.2678466509603175E-2</v>
      </c>
    </row>
    <row r="4" spans="1:8" x14ac:dyDescent="0.2">
      <c r="A4">
        <v>0.329166666666667</v>
      </c>
      <c r="B4">
        <f t="shared" si="0"/>
        <v>0.67083333333333295</v>
      </c>
    </row>
    <row r="5" spans="1:8" x14ac:dyDescent="0.2">
      <c r="A5">
        <v>0.68333333333333302</v>
      </c>
      <c r="B5">
        <f t="shared" si="0"/>
        <v>0.31666666666666698</v>
      </c>
    </row>
    <row r="6" spans="1:8" x14ac:dyDescent="0.2">
      <c r="A6">
        <v>0.62916666666666698</v>
      </c>
      <c r="B6">
        <f t="shared" si="0"/>
        <v>0.37083333333333302</v>
      </c>
    </row>
    <row r="7" spans="1:8" x14ac:dyDescent="0.2">
      <c r="A7">
        <v>0.41666666666666702</v>
      </c>
      <c r="B7">
        <f t="shared" si="0"/>
        <v>0.58333333333333304</v>
      </c>
    </row>
    <row r="8" spans="1:8" x14ac:dyDescent="0.2">
      <c r="A8">
        <v>0.47083333333333299</v>
      </c>
      <c r="B8">
        <f t="shared" si="0"/>
        <v>0.52916666666666701</v>
      </c>
    </row>
    <row r="9" spans="1:8" x14ac:dyDescent="0.2">
      <c r="A9">
        <v>0.31666666666666698</v>
      </c>
      <c r="B9">
        <f t="shared" si="0"/>
        <v>0.68333333333333302</v>
      </c>
    </row>
    <row r="10" spans="1:8" x14ac:dyDescent="0.2">
      <c r="A10">
        <v>0.38333333333333303</v>
      </c>
      <c r="B10">
        <f t="shared" si="0"/>
        <v>0.61666666666666692</v>
      </c>
    </row>
    <row r="11" spans="1:8" x14ac:dyDescent="0.2">
      <c r="A11">
        <v>0.90833333333333299</v>
      </c>
      <c r="B11">
        <f t="shared" si="0"/>
        <v>9.1666666666667007E-2</v>
      </c>
    </row>
    <row r="12" spans="1:8" x14ac:dyDescent="0.2">
      <c r="A12">
        <v>0.70416666666666705</v>
      </c>
      <c r="B12">
        <f t="shared" si="0"/>
        <v>0.29583333333333295</v>
      </c>
    </row>
    <row r="13" spans="1:8" x14ac:dyDescent="0.2">
      <c r="A13">
        <v>0.51249999999999996</v>
      </c>
      <c r="B13">
        <f t="shared" si="0"/>
        <v>0.48750000000000004</v>
      </c>
    </row>
    <row r="14" spans="1:8" x14ac:dyDescent="0.2">
      <c r="A14">
        <v>0.170833333333333</v>
      </c>
      <c r="B14">
        <f t="shared" si="0"/>
        <v>0.82916666666666705</v>
      </c>
    </row>
    <row r="15" spans="1:8" x14ac:dyDescent="0.2">
      <c r="A15">
        <v>9.5833333333333298E-2</v>
      </c>
      <c r="B15">
        <f t="shared" si="0"/>
        <v>0.90416666666666667</v>
      </c>
    </row>
    <row r="16" spans="1:8" x14ac:dyDescent="0.2">
      <c r="A16">
        <v>0.48749999999999999</v>
      </c>
      <c r="B16">
        <f t="shared" si="0"/>
        <v>0.51249999999999996</v>
      </c>
    </row>
    <row r="17" spans="1:2" x14ac:dyDescent="0.2">
      <c r="A17">
        <v>0.15833333333333299</v>
      </c>
      <c r="B17">
        <f t="shared" si="0"/>
        <v>0.84166666666666701</v>
      </c>
    </row>
    <row r="18" spans="1:2" x14ac:dyDescent="0.2">
      <c r="A18">
        <v>0.60416666666666696</v>
      </c>
      <c r="B18">
        <f t="shared" si="0"/>
        <v>0.39583333333333304</v>
      </c>
    </row>
    <row r="19" spans="1:2" x14ac:dyDescent="0.2">
      <c r="A19">
        <v>0.49583333333333302</v>
      </c>
      <c r="B19">
        <f t="shared" si="0"/>
        <v>0.50416666666666698</v>
      </c>
    </row>
    <row r="20" spans="1:2" x14ac:dyDescent="0.2">
      <c r="A20">
        <v>0.45833333333333298</v>
      </c>
      <c r="B20">
        <f t="shared" si="0"/>
        <v>0.54166666666666696</v>
      </c>
    </row>
    <row r="21" spans="1:2" x14ac:dyDescent="0.2">
      <c r="A21">
        <v>7.9166666666666705E-2</v>
      </c>
      <c r="B21">
        <f t="shared" si="0"/>
        <v>0.92083333333333328</v>
      </c>
    </row>
    <row r="22" spans="1:2" x14ac:dyDescent="0.2">
      <c r="A22">
        <v>0.16250000000000001</v>
      </c>
      <c r="B22">
        <f t="shared" si="0"/>
        <v>0.83750000000000002</v>
      </c>
    </row>
    <row r="23" spans="1:2" x14ac:dyDescent="0.2">
      <c r="A23">
        <v>0.53749999999999998</v>
      </c>
      <c r="B23">
        <f t="shared" si="0"/>
        <v>0.46250000000000002</v>
      </c>
    </row>
    <row r="24" spans="1:2" x14ac:dyDescent="0.2">
      <c r="A24">
        <v>0.58333333333333304</v>
      </c>
      <c r="B24">
        <f t="shared" si="0"/>
        <v>0.41666666666666696</v>
      </c>
    </row>
    <row r="25" spans="1:2" x14ac:dyDescent="0.2">
      <c r="A25">
        <v>0.41249999999999998</v>
      </c>
      <c r="B25">
        <f t="shared" si="0"/>
        <v>0.58750000000000002</v>
      </c>
    </row>
    <row r="26" spans="1:2" x14ac:dyDescent="0.2">
      <c r="A26">
        <v>0.1</v>
      </c>
      <c r="B26">
        <f t="shared" si="0"/>
        <v>0.9</v>
      </c>
    </row>
    <row r="27" spans="1:2" x14ac:dyDescent="0.2">
      <c r="A27">
        <v>0.78749999999999998</v>
      </c>
      <c r="B27">
        <f t="shared" si="0"/>
        <v>0.21250000000000002</v>
      </c>
    </row>
    <row r="28" spans="1:2" x14ac:dyDescent="0.2">
      <c r="A28">
        <v>0.391666666666667</v>
      </c>
      <c r="B28">
        <f t="shared" si="0"/>
        <v>0.60833333333333295</v>
      </c>
    </row>
    <row r="29" spans="1:2" x14ac:dyDescent="0.2">
      <c r="A29">
        <v>0.5</v>
      </c>
      <c r="B29">
        <f t="shared" si="0"/>
        <v>0.5</v>
      </c>
    </row>
    <row r="30" spans="1:2" x14ac:dyDescent="0.2">
      <c r="A30">
        <v>0.4375</v>
      </c>
      <c r="B30">
        <f t="shared" si="0"/>
        <v>0.5625</v>
      </c>
    </row>
    <row r="31" spans="1:2" x14ac:dyDescent="0.2">
      <c r="A31">
        <v>0.5</v>
      </c>
      <c r="B31">
        <f t="shared" si="0"/>
        <v>0.5</v>
      </c>
    </row>
    <row r="32" spans="1:2" x14ac:dyDescent="0.2">
      <c r="A32">
        <v>0.25416666666666698</v>
      </c>
      <c r="B32">
        <f t="shared" si="0"/>
        <v>0.74583333333333302</v>
      </c>
    </row>
    <row r="33" spans="1:2" x14ac:dyDescent="0.2">
      <c r="A33">
        <v>0.84166666666666701</v>
      </c>
      <c r="B33">
        <f t="shared" si="0"/>
        <v>0.15833333333333299</v>
      </c>
    </row>
    <row r="34" spans="1:2" x14ac:dyDescent="0.2">
      <c r="A34">
        <v>0.47083333333333299</v>
      </c>
      <c r="B34">
        <f t="shared" si="0"/>
        <v>0.52916666666666701</v>
      </c>
    </row>
    <row r="35" spans="1:2" x14ac:dyDescent="0.2">
      <c r="A35">
        <v>0.52916666666666701</v>
      </c>
      <c r="B35">
        <f t="shared" si="0"/>
        <v>0.47083333333333299</v>
      </c>
    </row>
    <row r="36" spans="1:2" x14ac:dyDescent="0.2">
      <c r="A36">
        <v>0.56666666666666698</v>
      </c>
      <c r="B36">
        <f t="shared" si="0"/>
        <v>0.43333333333333302</v>
      </c>
    </row>
    <row r="37" spans="1:2" x14ac:dyDescent="0.2">
      <c r="A37">
        <v>0.47083333333333299</v>
      </c>
      <c r="B37">
        <f t="shared" si="0"/>
        <v>0.52916666666666701</v>
      </c>
    </row>
    <row r="38" spans="1:2" x14ac:dyDescent="0.2">
      <c r="A38">
        <v>8.3333333333333301E-2</v>
      </c>
      <c r="B38">
        <f t="shared" si="0"/>
        <v>0.91666666666666674</v>
      </c>
    </row>
    <row r="39" spans="1:2" x14ac:dyDescent="0.2">
      <c r="A39">
        <v>0.49583333333333302</v>
      </c>
      <c r="B39">
        <f t="shared" si="0"/>
        <v>0.50416666666666698</v>
      </c>
    </row>
    <row r="40" spans="1:2" x14ac:dyDescent="0.2">
      <c r="A40">
        <v>0.36666666666666697</v>
      </c>
      <c r="B40">
        <f t="shared" si="0"/>
        <v>0.63333333333333308</v>
      </c>
    </row>
    <row r="41" spans="1:2" x14ac:dyDescent="0.2">
      <c r="A41">
        <v>0.46666666666666701</v>
      </c>
      <c r="B41">
        <f t="shared" si="0"/>
        <v>0.53333333333333299</v>
      </c>
    </row>
    <row r="42" spans="1:2" x14ac:dyDescent="0.2">
      <c r="A42">
        <v>0.60833333333333295</v>
      </c>
      <c r="B42">
        <f t="shared" si="0"/>
        <v>0.39166666666666705</v>
      </c>
    </row>
    <row r="43" spans="1:2" x14ac:dyDescent="0.2">
      <c r="A43">
        <v>0.59583333333333299</v>
      </c>
      <c r="B43">
        <f t="shared" si="0"/>
        <v>0.40416666666666701</v>
      </c>
    </row>
    <row r="44" spans="1:2" x14ac:dyDescent="0.2">
      <c r="A44">
        <v>0.94583333333333297</v>
      </c>
      <c r="B44">
        <f t="shared" si="0"/>
        <v>5.4166666666667029E-2</v>
      </c>
    </row>
    <row r="45" spans="1:2" x14ac:dyDescent="0.2">
      <c r="A45">
        <v>0.241666666666667</v>
      </c>
      <c r="B45">
        <f t="shared" si="0"/>
        <v>0.75833333333333297</v>
      </c>
    </row>
    <row r="46" spans="1:2" x14ac:dyDescent="0.2">
      <c r="A46">
        <v>0.295833333333333</v>
      </c>
      <c r="B46">
        <f t="shared" si="0"/>
        <v>0.70416666666666705</v>
      </c>
    </row>
    <row r="47" spans="1:2" x14ac:dyDescent="0.2">
      <c r="A47">
        <v>0.89166666666666705</v>
      </c>
      <c r="B47">
        <f t="shared" si="0"/>
        <v>0.10833333333333295</v>
      </c>
    </row>
    <row r="48" spans="1:2" x14ac:dyDescent="0.2">
      <c r="A48">
        <v>0.55000000000000004</v>
      </c>
      <c r="B48">
        <f t="shared" si="0"/>
        <v>0.44999999999999996</v>
      </c>
    </row>
    <row r="49" spans="1:2" x14ac:dyDescent="0.2">
      <c r="A49">
        <v>0.2</v>
      </c>
      <c r="B49">
        <f t="shared" si="0"/>
        <v>0.8</v>
      </c>
    </row>
    <row r="50" spans="1:2" x14ac:dyDescent="0.2">
      <c r="A50">
        <v>0.46250000000000002</v>
      </c>
      <c r="B50">
        <f t="shared" si="0"/>
        <v>0.53749999999999998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sqref="A1:D1048576"/>
    </sheetView>
  </sheetViews>
  <sheetFormatPr baseColWidth="10" defaultRowHeight="16" x14ac:dyDescent="0.2"/>
  <sheetData>
    <row r="1" spans="1:20" x14ac:dyDescent="0.2">
      <c r="A1" t="s">
        <v>24</v>
      </c>
      <c r="B1" t="s">
        <v>25</v>
      </c>
      <c r="C1" t="s">
        <v>26</v>
      </c>
      <c r="D1" t="s">
        <v>27</v>
      </c>
      <c r="E1" t="s">
        <v>5</v>
      </c>
      <c r="H1" t="s">
        <v>111</v>
      </c>
      <c r="I1" t="s">
        <v>110</v>
      </c>
      <c r="N1" s="8"/>
      <c r="T1" s="8"/>
    </row>
    <row r="2" spans="1:20" x14ac:dyDescent="0.2">
      <c r="A2">
        <v>12.7777777777778</v>
      </c>
      <c r="B2">
        <v>-14.2916666666667</v>
      </c>
      <c r="C2">
        <v>11.4705882352941</v>
      </c>
      <c r="D2">
        <v>-11.692307692307701</v>
      </c>
      <c r="E2">
        <v>0</v>
      </c>
      <c r="G2" t="s">
        <v>115</v>
      </c>
      <c r="H2">
        <f>AVERAGE(C:C)</f>
        <v>4.9494378422390897</v>
      </c>
      <c r="I2">
        <f>AVERAGE(A:A)</f>
        <v>4.742051340172841</v>
      </c>
      <c r="N2" s="8"/>
      <c r="T2" s="8"/>
    </row>
    <row r="3" spans="1:20" x14ac:dyDescent="0.2">
      <c r="A3">
        <v>4.3846153846153904</v>
      </c>
      <c r="B3">
        <v>-1.7619047619047601</v>
      </c>
      <c r="C3">
        <v>3.8</v>
      </c>
      <c r="D3">
        <v>0.8</v>
      </c>
      <c r="E3">
        <v>77</v>
      </c>
      <c r="G3" t="s">
        <v>116</v>
      </c>
      <c r="H3">
        <f>AVERAGE(D:D)</f>
        <v>-14.969901694459594</v>
      </c>
      <c r="I3">
        <f>AVERAGE(B:B)</f>
        <v>-14.267180059723554</v>
      </c>
      <c r="N3" s="8"/>
      <c r="T3" s="8"/>
    </row>
    <row r="4" spans="1:20" x14ac:dyDescent="0.2">
      <c r="A4">
        <v>-2.9230769230769198</v>
      </c>
      <c r="B4">
        <v>-35.470588235294102</v>
      </c>
      <c r="C4">
        <v>-2.5862068965517202</v>
      </c>
      <c r="D4">
        <v>-35</v>
      </c>
      <c r="E4">
        <v>26</v>
      </c>
      <c r="N4" s="9"/>
      <c r="T4" s="8"/>
    </row>
    <row r="5" spans="1:20" x14ac:dyDescent="0.2">
      <c r="A5">
        <v>1.3611111111111101</v>
      </c>
      <c r="B5">
        <v>-3</v>
      </c>
      <c r="C5">
        <v>1.2</v>
      </c>
      <c r="D5">
        <v>-0.9</v>
      </c>
      <c r="E5">
        <v>115</v>
      </c>
      <c r="H5">
        <f>_xlfn.STDEV.S(C:C)/SQRT(COUNT(C:C))</f>
        <v>0.63972750278128576</v>
      </c>
      <c r="I5">
        <f>_xlfn.STDEV.S(A:A)/SQRT(COUNT(A:A))</f>
        <v>0.71344903098898482</v>
      </c>
      <c r="N5" s="7"/>
      <c r="T5" s="8"/>
    </row>
    <row r="6" spans="1:20" x14ac:dyDescent="0.2">
      <c r="A6">
        <v>0.88235294117647101</v>
      </c>
      <c r="B6">
        <v>-14.1111111111111</v>
      </c>
      <c r="C6">
        <v>0</v>
      </c>
      <c r="D6">
        <v>-11.6666666666667</v>
      </c>
      <c r="E6">
        <v>85</v>
      </c>
      <c r="H6">
        <f>_xlfn.STDEV.S(D:D)/SQRT(COUNT(D:D))</f>
        <v>1.9138497446132059</v>
      </c>
      <c r="I6">
        <f>_xlfn.STDEV.S(B:B)/SQRT(COUNT(B:B))</f>
        <v>1.9160748846474627</v>
      </c>
      <c r="N6" s="7"/>
      <c r="T6" s="8"/>
    </row>
    <row r="7" spans="1:20" x14ac:dyDescent="0.2">
      <c r="A7">
        <v>7.5862068965517198</v>
      </c>
      <c r="B7">
        <v>-40.9</v>
      </c>
      <c r="C7">
        <v>10.48</v>
      </c>
      <c r="D7">
        <v>-44.5833333333333</v>
      </c>
      <c r="E7">
        <v>34</v>
      </c>
      <c r="N7" s="7"/>
      <c r="T7" s="8"/>
    </row>
    <row r="8" spans="1:20" x14ac:dyDescent="0.2">
      <c r="A8">
        <v>3.5116279069767402</v>
      </c>
      <c r="B8">
        <v>-8.2352941176470598</v>
      </c>
      <c r="C8">
        <v>4.2941176470588198</v>
      </c>
      <c r="D8">
        <v>-9.0769230769230802</v>
      </c>
      <c r="E8">
        <v>24</v>
      </c>
      <c r="N8" s="7"/>
      <c r="T8" s="8"/>
    </row>
    <row r="9" spans="1:20" x14ac:dyDescent="0.2">
      <c r="A9">
        <v>3.2564102564102599</v>
      </c>
      <c r="B9">
        <v>-6.1904761904761898</v>
      </c>
      <c r="C9">
        <v>3.7878787878787898</v>
      </c>
      <c r="D9">
        <v>-6.9629629629629601</v>
      </c>
      <c r="E9">
        <v>4</v>
      </c>
      <c r="N9" s="7"/>
      <c r="T9" s="8"/>
    </row>
    <row r="10" spans="1:20" x14ac:dyDescent="0.2">
      <c r="A10">
        <v>4.8529411764705896</v>
      </c>
      <c r="B10">
        <v>-7.7692307692307701</v>
      </c>
      <c r="C10">
        <v>6</v>
      </c>
      <c r="D10">
        <v>-9.7391304347826093</v>
      </c>
      <c r="E10">
        <v>0</v>
      </c>
      <c r="N10" s="7"/>
      <c r="T10" s="8"/>
    </row>
    <row r="11" spans="1:20" x14ac:dyDescent="0.2">
      <c r="A11">
        <v>6.8780487804878101</v>
      </c>
      <c r="B11">
        <v>-9.1</v>
      </c>
      <c r="C11">
        <v>6.2750000000000004</v>
      </c>
      <c r="D11">
        <v>-8.5263157894736903</v>
      </c>
      <c r="E11">
        <v>1</v>
      </c>
      <c r="N11" s="7"/>
      <c r="T11" s="8"/>
    </row>
    <row r="12" spans="1:20" x14ac:dyDescent="0.2">
      <c r="A12">
        <v>9.46875</v>
      </c>
      <c r="B12">
        <v>-29.185185185185201</v>
      </c>
      <c r="C12">
        <v>8.1388888888888893</v>
      </c>
      <c r="D12">
        <v>-29.84</v>
      </c>
      <c r="E12">
        <v>5</v>
      </c>
      <c r="N12" s="7"/>
      <c r="T12" s="8"/>
    </row>
    <row r="13" spans="1:20" x14ac:dyDescent="0.2">
      <c r="A13">
        <v>-7.4999999999999997E-2</v>
      </c>
      <c r="B13">
        <v>-70.368421052631604</v>
      </c>
      <c r="C13">
        <v>-2.5641025641025599E-2</v>
      </c>
      <c r="D13">
        <v>-70.681818181818201</v>
      </c>
      <c r="E13">
        <v>205</v>
      </c>
      <c r="N13" s="7"/>
      <c r="T13" s="8"/>
    </row>
    <row r="14" spans="1:20" x14ac:dyDescent="0.2">
      <c r="A14">
        <v>4.3333333333333304</v>
      </c>
      <c r="B14">
        <v>-5.2916666666666696</v>
      </c>
      <c r="C14">
        <v>5.0769230769230802</v>
      </c>
      <c r="D14">
        <v>-6.2380952380952399</v>
      </c>
      <c r="E14">
        <v>47</v>
      </c>
      <c r="N14" s="7"/>
      <c r="T14" s="8"/>
    </row>
    <row r="15" spans="1:20" x14ac:dyDescent="0.2">
      <c r="A15">
        <v>9.8780487804878092</v>
      </c>
      <c r="B15">
        <v>-4.5</v>
      </c>
      <c r="C15">
        <v>10.026315789473699</v>
      </c>
      <c r="D15">
        <v>-7.3333333333333304</v>
      </c>
      <c r="E15">
        <v>0</v>
      </c>
      <c r="N15" s="7"/>
      <c r="T15" s="8"/>
    </row>
    <row r="16" spans="1:20" x14ac:dyDescent="0.2">
      <c r="A16">
        <v>9.7241379310344804</v>
      </c>
      <c r="B16">
        <v>-22.9677419354839</v>
      </c>
      <c r="C16">
        <v>7.3055555555555598</v>
      </c>
      <c r="D16">
        <v>-23.0416666666667</v>
      </c>
      <c r="E16">
        <v>7</v>
      </c>
      <c r="N16" s="7"/>
      <c r="T16" s="8"/>
    </row>
    <row r="17" spans="1:20" x14ac:dyDescent="0.2">
      <c r="A17">
        <v>8.3666666666666707</v>
      </c>
      <c r="B17">
        <v>-19.266666666666701</v>
      </c>
      <c r="C17">
        <v>10.214285714285699</v>
      </c>
      <c r="D17">
        <v>-18.4375</v>
      </c>
      <c r="E17">
        <v>76</v>
      </c>
      <c r="N17" s="7"/>
      <c r="T17" s="8"/>
    </row>
    <row r="18" spans="1:20" x14ac:dyDescent="0.2">
      <c r="A18">
        <v>-6.67741935483871</v>
      </c>
      <c r="B18">
        <v>-40.655172413793103</v>
      </c>
      <c r="C18">
        <v>0.48484848484848497</v>
      </c>
      <c r="D18">
        <v>-36.148148148148103</v>
      </c>
      <c r="E18">
        <v>202</v>
      </c>
      <c r="N18" s="7"/>
      <c r="T18" s="8"/>
    </row>
    <row r="19" spans="1:20" x14ac:dyDescent="0.2">
      <c r="A19">
        <v>3.4054054054054101</v>
      </c>
      <c r="B19">
        <v>-0.39130434782608697</v>
      </c>
      <c r="C19">
        <v>3.1666666666666701</v>
      </c>
      <c r="D19">
        <v>0.266666666666667</v>
      </c>
      <c r="E19">
        <v>33</v>
      </c>
      <c r="N19" s="7"/>
      <c r="T19" s="8"/>
    </row>
    <row r="20" spans="1:20" x14ac:dyDescent="0.2">
      <c r="A20">
        <v>6.4722222222222197</v>
      </c>
      <c r="B20">
        <v>-19.875</v>
      </c>
      <c r="C20">
        <v>5.3250000000000002</v>
      </c>
      <c r="D20">
        <v>-12.35</v>
      </c>
      <c r="E20">
        <v>2</v>
      </c>
      <c r="N20" s="7"/>
      <c r="T20" s="8"/>
    </row>
    <row r="21" spans="1:20" x14ac:dyDescent="0.2">
      <c r="A21">
        <v>4.60606060606061</v>
      </c>
      <c r="B21">
        <v>-7.1851851851851896</v>
      </c>
      <c r="C21">
        <v>7.32258064516129</v>
      </c>
      <c r="D21">
        <v>-15.517241379310301</v>
      </c>
      <c r="E21">
        <v>2</v>
      </c>
      <c r="N21" s="7"/>
      <c r="T21" s="8"/>
    </row>
    <row r="22" spans="1:20" x14ac:dyDescent="0.2">
      <c r="A22">
        <v>10.4722222222222</v>
      </c>
      <c r="B22">
        <v>-11.125</v>
      </c>
      <c r="C22">
        <v>13.45</v>
      </c>
      <c r="D22">
        <v>-12.4</v>
      </c>
      <c r="E22">
        <v>0</v>
      </c>
      <c r="N22" s="7"/>
      <c r="T22" s="8"/>
    </row>
    <row r="23" spans="1:20" x14ac:dyDescent="0.2">
      <c r="A23">
        <v>3.22857142857143</v>
      </c>
      <c r="B23">
        <v>-11.0769230769231</v>
      </c>
      <c r="C23">
        <v>4.0277777777777803</v>
      </c>
      <c r="D23">
        <v>-13.086956521739101</v>
      </c>
      <c r="E23">
        <v>6</v>
      </c>
      <c r="N23" s="7"/>
      <c r="T23" s="8"/>
    </row>
    <row r="24" spans="1:20" x14ac:dyDescent="0.2">
      <c r="A24">
        <v>3.54285714285714</v>
      </c>
      <c r="B24">
        <v>-12.36</v>
      </c>
      <c r="C24">
        <v>3.6470588235294099</v>
      </c>
      <c r="D24">
        <v>-14.5</v>
      </c>
      <c r="E24">
        <v>24</v>
      </c>
      <c r="N24" s="7"/>
      <c r="T24" s="8"/>
    </row>
    <row r="25" spans="1:20" x14ac:dyDescent="0.2">
      <c r="A25">
        <v>4.8857142857142897</v>
      </c>
      <c r="B25">
        <v>-8.16</v>
      </c>
      <c r="C25">
        <v>5.2666666666666702</v>
      </c>
      <c r="D25">
        <v>-9.2333333333333307</v>
      </c>
      <c r="E25">
        <v>0</v>
      </c>
      <c r="N25" s="7"/>
      <c r="T25" s="8"/>
    </row>
    <row r="26" spans="1:20" x14ac:dyDescent="0.2">
      <c r="A26">
        <v>-3.5945945945945899</v>
      </c>
      <c r="B26">
        <v>-3</v>
      </c>
      <c r="C26">
        <v>4.39393939393939</v>
      </c>
      <c r="D26">
        <v>-23.851851851851901</v>
      </c>
      <c r="E26">
        <v>10</v>
      </c>
      <c r="N26" s="7"/>
      <c r="T26" s="8"/>
    </row>
    <row r="27" spans="1:20" x14ac:dyDescent="0.2">
      <c r="A27">
        <v>3.7948717948717898</v>
      </c>
      <c r="B27">
        <v>-4</v>
      </c>
      <c r="C27">
        <v>2.2432432432432399</v>
      </c>
      <c r="D27">
        <v>0.69565217391304401</v>
      </c>
      <c r="E27">
        <v>19</v>
      </c>
      <c r="N27" s="7"/>
      <c r="T27" s="8"/>
    </row>
    <row r="28" spans="1:20" x14ac:dyDescent="0.2">
      <c r="A28">
        <v>5.0285714285714302</v>
      </c>
      <c r="B28">
        <v>-31.346153846153801</v>
      </c>
      <c r="C28">
        <v>6.28125</v>
      </c>
      <c r="D28">
        <v>-32.592592592592602</v>
      </c>
      <c r="E28">
        <v>18</v>
      </c>
      <c r="N28" s="7"/>
      <c r="T28" s="8"/>
    </row>
    <row r="29" spans="1:20" x14ac:dyDescent="0.2">
      <c r="A29">
        <v>-0.13636363636363599</v>
      </c>
      <c r="B29">
        <v>0.23529411764705899</v>
      </c>
      <c r="C29">
        <v>-3.5675675675675702</v>
      </c>
      <c r="D29">
        <v>-7.8181818181818201</v>
      </c>
      <c r="E29">
        <v>179</v>
      </c>
      <c r="N29" s="7"/>
      <c r="T29" s="8"/>
    </row>
    <row r="30" spans="1:20" x14ac:dyDescent="0.2">
      <c r="A30">
        <v>9.8055555555555607</v>
      </c>
      <c r="B30">
        <v>-3.5833333333333299</v>
      </c>
      <c r="C30">
        <v>5.7352941176470598</v>
      </c>
      <c r="D30">
        <v>-5.3076923076923102</v>
      </c>
      <c r="E30">
        <v>66</v>
      </c>
      <c r="N30" s="7"/>
      <c r="T30" s="8"/>
    </row>
    <row r="31" spans="1:20" x14ac:dyDescent="0.2">
      <c r="A31">
        <v>12.282051282051301</v>
      </c>
      <c r="B31">
        <v>-9</v>
      </c>
      <c r="C31">
        <v>14.6388888888889</v>
      </c>
      <c r="D31">
        <v>-5.3478260869565197</v>
      </c>
      <c r="E31">
        <v>4</v>
      </c>
      <c r="N31" s="7"/>
      <c r="T31" s="8"/>
    </row>
    <row r="32" spans="1:20" x14ac:dyDescent="0.2">
      <c r="A32">
        <v>0.115384615384615</v>
      </c>
      <c r="B32">
        <v>-0.72727272727272696</v>
      </c>
      <c r="C32">
        <v>3.2068965517241401</v>
      </c>
      <c r="D32">
        <v>-1.96875</v>
      </c>
      <c r="E32">
        <v>180</v>
      </c>
      <c r="N32" s="7"/>
      <c r="T32" s="8"/>
    </row>
    <row r="33" spans="1:20" x14ac:dyDescent="0.2">
      <c r="A33">
        <v>5.3888888888888902</v>
      </c>
      <c r="B33">
        <v>-12.5416666666667</v>
      </c>
      <c r="C33">
        <v>4.51515151515152</v>
      </c>
      <c r="D33">
        <v>-16.592592592592599</v>
      </c>
      <c r="E33">
        <v>9</v>
      </c>
      <c r="N33" s="7"/>
      <c r="T33" s="8"/>
    </row>
    <row r="34" spans="1:20" x14ac:dyDescent="0.2">
      <c r="A34">
        <v>10.228571428571399</v>
      </c>
      <c r="B34">
        <v>-9.52</v>
      </c>
      <c r="C34">
        <v>9.7631578947368407</v>
      </c>
      <c r="D34">
        <v>-9.1818181818181799</v>
      </c>
      <c r="E34">
        <v>2</v>
      </c>
      <c r="N34" s="7"/>
      <c r="T34" s="8"/>
    </row>
    <row r="35" spans="1:20" x14ac:dyDescent="0.2">
      <c r="A35">
        <v>3.15</v>
      </c>
      <c r="B35">
        <v>-3.8095238095238102</v>
      </c>
      <c r="C35">
        <v>2.5</v>
      </c>
      <c r="D35">
        <v>-4.08</v>
      </c>
      <c r="E35">
        <v>2</v>
      </c>
      <c r="N35" s="7"/>
      <c r="T35" s="8"/>
    </row>
    <row r="36" spans="1:20" x14ac:dyDescent="0.2">
      <c r="A36">
        <v>4.2424242424242404</v>
      </c>
      <c r="B36">
        <v>-1.4814814814814801</v>
      </c>
      <c r="C36">
        <v>3.2258064516128999</v>
      </c>
      <c r="D36">
        <v>-3.7931034482758599</v>
      </c>
      <c r="E36">
        <v>26</v>
      </c>
      <c r="N36" s="7"/>
      <c r="T36" s="8"/>
    </row>
    <row r="37" spans="1:20" x14ac:dyDescent="0.2">
      <c r="A37">
        <v>4.5833333333333304</v>
      </c>
      <c r="B37">
        <v>-11.8333333333333</v>
      </c>
      <c r="C37">
        <v>1.2195121951219501</v>
      </c>
      <c r="D37">
        <v>-13.7368421052632</v>
      </c>
      <c r="E37">
        <v>30</v>
      </c>
      <c r="N37" s="7"/>
      <c r="T37" s="8"/>
    </row>
    <row r="38" spans="1:20" x14ac:dyDescent="0.2">
      <c r="A38">
        <v>12.243243243243199</v>
      </c>
      <c r="B38">
        <v>-27.913043478260899</v>
      </c>
      <c r="C38">
        <v>11.9</v>
      </c>
      <c r="D38">
        <v>-28.9</v>
      </c>
      <c r="E38">
        <v>45</v>
      </c>
      <c r="N38" s="7"/>
      <c r="T38" s="8"/>
    </row>
    <row r="39" spans="1:20" x14ac:dyDescent="0.2">
      <c r="A39">
        <v>17.0277777777778</v>
      </c>
      <c r="B39">
        <v>-11.4166666666667</v>
      </c>
      <c r="C39">
        <v>14.1212121212121</v>
      </c>
      <c r="D39">
        <v>-11.703703703703701</v>
      </c>
      <c r="E39">
        <v>4</v>
      </c>
      <c r="N39" s="7"/>
      <c r="T39" s="8"/>
    </row>
    <row r="40" spans="1:20" x14ac:dyDescent="0.2">
      <c r="A40">
        <v>2.6046511627907001</v>
      </c>
      <c r="B40">
        <v>-11.764705882352899</v>
      </c>
      <c r="C40">
        <v>3.6285714285714299</v>
      </c>
      <c r="D40">
        <v>-8.32</v>
      </c>
      <c r="E40">
        <v>180</v>
      </c>
      <c r="N40" s="7"/>
      <c r="T40" s="8"/>
    </row>
    <row r="41" spans="1:20" x14ac:dyDescent="0.2">
      <c r="A41">
        <v>1.2972972972973</v>
      </c>
      <c r="B41">
        <v>-33.434782608695699</v>
      </c>
      <c r="C41">
        <v>4.5714285714285703</v>
      </c>
      <c r="D41">
        <v>-37.125</v>
      </c>
      <c r="E41">
        <v>89</v>
      </c>
      <c r="N41" s="7"/>
      <c r="T41" s="8"/>
    </row>
    <row r="42" spans="1:20" x14ac:dyDescent="0.2">
      <c r="A42">
        <v>11.454545454545499</v>
      </c>
      <c r="B42">
        <v>-7.0384615384615401</v>
      </c>
      <c r="C42">
        <v>10.0689655172414</v>
      </c>
      <c r="D42">
        <v>-9.625</v>
      </c>
      <c r="E42">
        <v>0</v>
      </c>
      <c r="N42" s="7"/>
      <c r="T42" s="8"/>
    </row>
    <row r="43" spans="1:20" x14ac:dyDescent="0.2">
      <c r="A43">
        <v>1.87878787878788</v>
      </c>
      <c r="B43">
        <v>-6.1851851851851896</v>
      </c>
      <c r="C43">
        <v>1.17073170731707</v>
      </c>
      <c r="D43">
        <v>-3.5263157894736801</v>
      </c>
      <c r="E43">
        <v>37</v>
      </c>
      <c r="N43" s="7"/>
      <c r="T43" s="8"/>
    </row>
    <row r="44" spans="1:20" x14ac:dyDescent="0.2">
      <c r="A44">
        <v>13.9428571428571</v>
      </c>
      <c r="B44">
        <v>-20.84</v>
      </c>
      <c r="C44">
        <v>11.4</v>
      </c>
      <c r="D44">
        <v>-17.64</v>
      </c>
      <c r="E44">
        <v>4</v>
      </c>
      <c r="N44" s="7"/>
      <c r="T44" s="8"/>
    </row>
    <row r="45" spans="1:20" x14ac:dyDescent="0.2">
      <c r="A45">
        <v>3.5</v>
      </c>
      <c r="B45">
        <v>-8.7200000000000006</v>
      </c>
      <c r="C45">
        <v>3.7368421052631602</v>
      </c>
      <c r="D45">
        <v>-11.478260869565201</v>
      </c>
      <c r="E45">
        <v>0</v>
      </c>
      <c r="N45" s="7"/>
      <c r="T45" s="8"/>
    </row>
    <row r="46" spans="1:20" x14ac:dyDescent="0.2">
      <c r="A46">
        <v>-3.5142857142857098</v>
      </c>
      <c r="B46">
        <v>-20.4166666666667</v>
      </c>
      <c r="C46">
        <v>-1.86486486486487</v>
      </c>
      <c r="D46">
        <v>-22.5</v>
      </c>
      <c r="E46">
        <v>1</v>
      </c>
      <c r="N46" s="7"/>
      <c r="T46" s="8"/>
    </row>
    <row r="47" spans="1:20" x14ac:dyDescent="0.2">
      <c r="A47">
        <v>-3.1764705882352899</v>
      </c>
      <c r="B47">
        <v>-25.851851851851901</v>
      </c>
      <c r="C47">
        <v>-2.9090909090909101</v>
      </c>
      <c r="D47">
        <v>-22.307692307692299</v>
      </c>
      <c r="E47">
        <v>13</v>
      </c>
      <c r="N47" s="7"/>
      <c r="T47" s="8"/>
    </row>
    <row r="48" spans="1:20" x14ac:dyDescent="0.2">
      <c r="A48">
        <v>2.8536585365853702</v>
      </c>
      <c r="B48">
        <v>-8.8421052631578991</v>
      </c>
      <c r="C48">
        <v>2.3157894736842102</v>
      </c>
      <c r="D48">
        <v>-9.4545454545454604</v>
      </c>
      <c r="E48">
        <v>13</v>
      </c>
      <c r="N48" s="7"/>
      <c r="T48" s="8"/>
    </row>
    <row r="49" spans="1:20" x14ac:dyDescent="0.2">
      <c r="A49">
        <v>1.3030303030303001</v>
      </c>
      <c r="B49">
        <v>-12.6428571428571</v>
      </c>
      <c r="C49">
        <v>1.76470588235294</v>
      </c>
      <c r="D49">
        <v>-13.52</v>
      </c>
      <c r="E49">
        <v>73</v>
      </c>
      <c r="N49" s="7"/>
      <c r="T49" s="8"/>
    </row>
    <row r="50" spans="1:20" x14ac:dyDescent="0.2">
      <c r="A50">
        <v>1.8571428571428601</v>
      </c>
      <c r="B50">
        <v>-10.1794871794872</v>
      </c>
      <c r="C50">
        <v>0.314285714285714</v>
      </c>
      <c r="D50">
        <v>-7.96</v>
      </c>
      <c r="E50">
        <v>97</v>
      </c>
      <c r="N50" s="7"/>
      <c r="T50" s="8"/>
    </row>
    <row r="51" spans="1:20" x14ac:dyDescent="0.2">
      <c r="N51" s="7"/>
      <c r="T51" s="8"/>
    </row>
    <row r="52" spans="1:20" x14ac:dyDescent="0.2">
      <c r="N52" s="7"/>
      <c r="T52" s="8"/>
    </row>
    <row r="53" spans="1:20" x14ac:dyDescent="0.2">
      <c r="N53" s="7"/>
      <c r="T53" s="8"/>
    </row>
    <row r="54" spans="1:20" x14ac:dyDescent="0.2">
      <c r="N54" s="7"/>
      <c r="T54" s="8"/>
    </row>
    <row r="55" spans="1:20" x14ac:dyDescent="0.2">
      <c r="N55" s="7"/>
      <c r="T55" s="8"/>
    </row>
    <row r="56" spans="1:20" x14ac:dyDescent="0.2">
      <c r="N56" s="7"/>
      <c r="T56" s="8"/>
    </row>
    <row r="57" spans="1:20" x14ac:dyDescent="0.2">
      <c r="N57" s="7"/>
      <c r="T57" s="8"/>
    </row>
    <row r="58" spans="1:20" x14ac:dyDescent="0.2">
      <c r="N58" s="8"/>
      <c r="T58" s="8"/>
    </row>
    <row r="59" spans="1:20" x14ac:dyDescent="0.2">
      <c r="N59" s="8"/>
      <c r="T59" s="8"/>
    </row>
    <row r="60" spans="1:20" x14ac:dyDescent="0.2">
      <c r="N60" s="8"/>
      <c r="T60" s="8"/>
    </row>
    <row r="61" spans="1:20" x14ac:dyDescent="0.2">
      <c r="N61" s="9"/>
      <c r="T61" s="9"/>
    </row>
    <row r="62" spans="1:20" x14ac:dyDescent="0.2">
      <c r="N62" s="7"/>
      <c r="T62" s="7"/>
    </row>
    <row r="63" spans="1:20" x14ac:dyDescent="0.2">
      <c r="N63" s="7"/>
      <c r="T63" s="7"/>
    </row>
    <row r="64" spans="1:20" x14ac:dyDescent="0.2">
      <c r="N64" s="7"/>
      <c r="T64" s="7"/>
    </row>
    <row r="65" spans="14:20" x14ac:dyDescent="0.2">
      <c r="N65" s="7"/>
      <c r="T65" s="7"/>
    </row>
    <row r="66" spans="14:20" x14ac:dyDescent="0.2">
      <c r="N66" s="7"/>
      <c r="T66" s="7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"/>
  <sheetViews>
    <sheetView workbookViewId="0">
      <selection activeCell="H24" sqref="H24"/>
    </sheetView>
  </sheetViews>
  <sheetFormatPr baseColWidth="10" defaultRowHeight="16" x14ac:dyDescent="0.2"/>
  <sheetData>
    <row r="1" spans="1:2" x14ac:dyDescent="0.2">
      <c r="A1" t="s">
        <v>4</v>
      </c>
      <c r="B1" s="2" t="s">
        <v>1</v>
      </c>
    </row>
    <row r="2" spans="1:2" x14ac:dyDescent="0.2">
      <c r="A2">
        <v>3.9065485168426299</v>
      </c>
      <c r="B2" s="2">
        <v>0.67916666666666703</v>
      </c>
    </row>
    <row r="3" spans="1:2" x14ac:dyDescent="0.2">
      <c r="A3">
        <v>3.14652014652015</v>
      </c>
      <c r="B3" s="2">
        <v>0.99583333333333302</v>
      </c>
    </row>
    <row r="4" spans="1:2" x14ac:dyDescent="0.2">
      <c r="A4">
        <v>0.13371820876891899</v>
      </c>
      <c r="B4" s="2">
        <v>0.329166666666667</v>
      </c>
    </row>
    <row r="5" spans="1:2" x14ac:dyDescent="0.2">
      <c r="A5">
        <v>2.2611111111111102</v>
      </c>
      <c r="B5" s="2">
        <v>0.68333333333333302</v>
      </c>
    </row>
    <row r="6" spans="1:2" x14ac:dyDescent="0.2">
      <c r="A6">
        <v>3.3267973856209201</v>
      </c>
      <c r="B6" s="2">
        <v>0.62916666666666698</v>
      </c>
    </row>
    <row r="7" spans="1:2" x14ac:dyDescent="0.2">
      <c r="A7">
        <v>-6.5771264367816098</v>
      </c>
      <c r="B7" s="2">
        <v>0.41666666666666702</v>
      </c>
    </row>
    <row r="8" spans="1:2" x14ac:dyDescent="0.2">
      <c r="A8">
        <v>-1.6241186993581</v>
      </c>
      <c r="B8" s="2">
        <v>0.47083333333333299</v>
      </c>
    </row>
    <row r="9" spans="1:2" x14ac:dyDescent="0.2">
      <c r="A9">
        <v>-1.3039553039553</v>
      </c>
      <c r="B9" s="2">
        <v>0.31666666666666698</v>
      </c>
    </row>
    <row r="10" spans="1:2" x14ac:dyDescent="0.2">
      <c r="A10">
        <v>-3.1169584890812501</v>
      </c>
      <c r="B10" s="2">
        <v>0.38333333333333303</v>
      </c>
    </row>
    <row r="11" spans="1:2" x14ac:dyDescent="0.2">
      <c r="A11">
        <v>1.17673299101412</v>
      </c>
      <c r="B11" s="2">
        <v>0.90833333333333299</v>
      </c>
    </row>
    <row r="12" spans="1:2" x14ac:dyDescent="0.2">
      <c r="A12">
        <v>0.67504629629630097</v>
      </c>
      <c r="B12" s="2">
        <v>0.70416666666666705</v>
      </c>
    </row>
    <row r="13" spans="1:2" x14ac:dyDescent="0.2">
      <c r="A13">
        <v>-0.36275610354559301</v>
      </c>
      <c r="B13" s="2">
        <v>0.51249999999999996</v>
      </c>
    </row>
    <row r="14" spans="1:2" x14ac:dyDescent="0.2">
      <c r="A14">
        <v>-1.6900183150183099</v>
      </c>
      <c r="B14" s="2">
        <v>0.170833333333333</v>
      </c>
    </row>
    <row r="15" spans="1:2" x14ac:dyDescent="0.2">
      <c r="A15">
        <v>-2.9816003423192101</v>
      </c>
      <c r="B15" s="2">
        <v>9.5833333333333298E-2</v>
      </c>
    </row>
    <row r="16" spans="1:2" x14ac:dyDescent="0.2">
      <c r="A16">
        <v>2.34465764429613</v>
      </c>
      <c r="B16" s="2">
        <v>0.48749999999999999</v>
      </c>
    </row>
    <row r="17" spans="1:8" x14ac:dyDescent="0.2">
      <c r="A17">
        <v>-1.01845238095238</v>
      </c>
      <c r="B17" s="2">
        <v>0.15833333333333299</v>
      </c>
    </row>
    <row r="18" spans="1:8" x14ac:dyDescent="0.2">
      <c r="A18">
        <v>-2.65524357404224</v>
      </c>
      <c r="B18" s="2">
        <v>0.60416666666666696</v>
      </c>
    </row>
    <row r="19" spans="1:8" x14ac:dyDescent="0.2">
      <c r="A19">
        <v>0.89670975323149205</v>
      </c>
      <c r="B19" s="2">
        <v>0.49583333333333302</v>
      </c>
    </row>
    <row r="20" spans="1:8" x14ac:dyDescent="0.2">
      <c r="A20">
        <v>8.6722222222222207</v>
      </c>
      <c r="B20" s="2">
        <v>0.45833333333333298</v>
      </c>
    </row>
    <row r="21" spans="1:8" x14ac:dyDescent="0.2">
      <c r="A21">
        <v>-11.0485762332258</v>
      </c>
      <c r="B21" s="2">
        <v>7.9166666666666705E-2</v>
      </c>
    </row>
    <row r="22" spans="1:8" x14ac:dyDescent="0.2">
      <c r="A22">
        <v>-4.25277777777778</v>
      </c>
      <c r="B22" s="2">
        <v>0.16250000000000001</v>
      </c>
      <c r="H22">
        <f>PEARSON(A:A,B:B)</f>
        <v>0.51164192602192204</v>
      </c>
    </row>
    <row r="23" spans="1:8" x14ac:dyDescent="0.2">
      <c r="A23">
        <v>-2.8092397940224001</v>
      </c>
      <c r="B23" s="2">
        <v>0.53749999999999998</v>
      </c>
    </row>
    <row r="24" spans="1:8" x14ac:dyDescent="0.2">
      <c r="A24">
        <v>-2.24420168067227</v>
      </c>
      <c r="B24" s="2">
        <v>0.58333333333333304</v>
      </c>
      <c r="H24">
        <f>(H22*SQRT(49-2)/SQRT(1-H22^2))</f>
        <v>4.0824549744278613</v>
      </c>
    </row>
    <row r="25" spans="1:8" x14ac:dyDescent="0.2">
      <c r="A25">
        <v>-1.45428571428571</v>
      </c>
      <c r="B25" s="2">
        <v>0.41249999999999998</v>
      </c>
      <c r="H25" s="3">
        <f>TDIST(ABS(H24),118,2)</f>
        <v>8.144155329904007E-5</v>
      </c>
    </row>
    <row r="26" spans="1:8" x14ac:dyDescent="0.2">
      <c r="A26">
        <v>-28.8403858403858</v>
      </c>
      <c r="B26" s="2">
        <v>0.1</v>
      </c>
    </row>
    <row r="27" spans="1:8" x14ac:dyDescent="0.2">
      <c r="A27">
        <v>6.2472807255416001</v>
      </c>
      <c r="B27" s="2">
        <v>0.78749999999999998</v>
      </c>
    </row>
    <row r="28" spans="1:8" x14ac:dyDescent="0.2">
      <c r="A28">
        <v>-2.4991173178673201</v>
      </c>
      <c r="B28" s="2">
        <v>0.391666666666667</v>
      </c>
    </row>
    <row r="29" spans="1:8" x14ac:dyDescent="0.2">
      <c r="A29">
        <v>-4.6222720046249499</v>
      </c>
      <c r="B29" s="2">
        <v>0.5</v>
      </c>
    </row>
    <row r="30" spans="1:8" x14ac:dyDescent="0.2">
      <c r="A30">
        <v>2.3459024635495198</v>
      </c>
      <c r="B30" s="2">
        <v>0.4375</v>
      </c>
    </row>
    <row r="31" spans="1:8" x14ac:dyDescent="0.2">
      <c r="A31">
        <v>1.29533630620588</v>
      </c>
      <c r="B31" s="2">
        <v>0.5</v>
      </c>
    </row>
    <row r="32" spans="1:8" x14ac:dyDescent="0.2">
      <c r="A32">
        <v>-4.3329892090667999</v>
      </c>
      <c r="B32" s="2">
        <v>0.25416666666666698</v>
      </c>
    </row>
    <row r="33" spans="1:2" x14ac:dyDescent="0.2">
      <c r="A33">
        <v>-3.1771885521885501</v>
      </c>
      <c r="B33" s="2">
        <v>0.84166666666666701</v>
      </c>
    </row>
    <row r="34" spans="1:2" x14ac:dyDescent="0.2">
      <c r="A34">
        <v>0.80359535201640497</v>
      </c>
      <c r="B34" s="2">
        <v>0.47083333333333299</v>
      </c>
    </row>
    <row r="35" spans="1:2" x14ac:dyDescent="0.2">
      <c r="A35">
        <v>0.37952380952380899</v>
      </c>
      <c r="B35" s="2">
        <v>0.52916666666666701</v>
      </c>
    </row>
    <row r="36" spans="1:2" x14ac:dyDescent="0.2">
      <c r="A36">
        <v>-1.29500417598304</v>
      </c>
      <c r="B36" s="2">
        <v>0.56666666666666698</v>
      </c>
    </row>
    <row r="37" spans="1:2" x14ac:dyDescent="0.2">
      <c r="A37">
        <v>1.46031236628156</v>
      </c>
      <c r="B37" s="2">
        <v>0.47083333333333299</v>
      </c>
    </row>
    <row r="38" spans="1:2" x14ac:dyDescent="0.2">
      <c r="A38">
        <v>-0.643713278495881</v>
      </c>
      <c r="B38" s="2">
        <v>8.3333333333333301E-2</v>
      </c>
    </row>
    <row r="39" spans="1:2" x14ac:dyDescent="0.2">
      <c r="A39">
        <v>2.6195286195286198</v>
      </c>
      <c r="B39" s="2">
        <v>0.49583333333333302</v>
      </c>
    </row>
    <row r="40" spans="1:2" x14ac:dyDescent="0.2">
      <c r="A40">
        <v>2.4207856165722101</v>
      </c>
      <c r="B40" s="2">
        <v>0.36666666666666697</v>
      </c>
    </row>
    <row r="41" spans="1:2" x14ac:dyDescent="0.2">
      <c r="A41">
        <v>-6.9643486654356197</v>
      </c>
      <c r="B41" s="2">
        <v>0.46666666666666701</v>
      </c>
    </row>
    <row r="42" spans="1:2" x14ac:dyDescent="0.2">
      <c r="A42">
        <v>-1.2009585242343901</v>
      </c>
      <c r="B42" s="2">
        <v>0.60833333333333295</v>
      </c>
    </row>
    <row r="43" spans="1:2" x14ac:dyDescent="0.2">
      <c r="A43">
        <v>3.3669255671823102</v>
      </c>
      <c r="B43" s="2">
        <v>0.59583333333333299</v>
      </c>
    </row>
    <row r="44" spans="1:2" x14ac:dyDescent="0.2">
      <c r="A44">
        <v>5.7428571428571402</v>
      </c>
      <c r="B44" s="2">
        <v>0.94583333333333297</v>
      </c>
    </row>
    <row r="45" spans="1:2" x14ac:dyDescent="0.2">
      <c r="A45">
        <v>-2.9951029748283702</v>
      </c>
      <c r="B45" s="2">
        <v>0.241666666666667</v>
      </c>
    </row>
    <row r="46" spans="1:2" x14ac:dyDescent="0.2">
      <c r="A46">
        <v>-3.7327541827541899</v>
      </c>
      <c r="B46" s="2">
        <v>0.295833333333333</v>
      </c>
    </row>
    <row r="47" spans="1:2" x14ac:dyDescent="0.2">
      <c r="A47">
        <v>3.2767798650151598</v>
      </c>
      <c r="B47" s="2">
        <v>0.89166666666666705</v>
      </c>
    </row>
    <row r="48" spans="1:2" x14ac:dyDescent="0.2">
      <c r="A48">
        <v>-7.4571128486404403E-2</v>
      </c>
      <c r="B48" s="2">
        <v>0.55000000000000004</v>
      </c>
    </row>
    <row r="49" spans="1:2" x14ac:dyDescent="0.2">
      <c r="A49">
        <v>-1.3388184364655</v>
      </c>
      <c r="B49" s="2">
        <v>0.2</v>
      </c>
    </row>
    <row r="50" spans="1:2" x14ac:dyDescent="0.2">
      <c r="A50">
        <v>3.7623443223443198</v>
      </c>
      <c r="B50" s="2">
        <v>0.46250000000000002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0"/>
  <sheetViews>
    <sheetView topLeftCell="F1" workbookViewId="0">
      <selection activeCell="S38" sqref="S38"/>
    </sheetView>
  </sheetViews>
  <sheetFormatPr baseColWidth="10" defaultRowHeight="16" x14ac:dyDescent="0.2"/>
  <cols>
    <col min="7" max="7" width="15.6640625" bestFit="1" customWidth="1"/>
  </cols>
  <sheetData>
    <row r="1" spans="1:20" x14ac:dyDescent="0.2">
      <c r="A1" s="2" t="s">
        <v>28</v>
      </c>
      <c r="B1" s="2" t="s">
        <v>29</v>
      </c>
      <c r="C1" s="2" t="s">
        <v>30</v>
      </c>
      <c r="D1" s="2" t="s">
        <v>31</v>
      </c>
      <c r="G1" s="2" t="s">
        <v>130</v>
      </c>
      <c r="H1" t="s">
        <v>111</v>
      </c>
      <c r="I1" t="s">
        <v>110</v>
      </c>
      <c r="L1" s="10" t="s">
        <v>156</v>
      </c>
      <c r="M1" s="10" t="s">
        <v>157</v>
      </c>
      <c r="N1" s="10" t="s">
        <v>158</v>
      </c>
      <c r="O1" s="10" t="s">
        <v>159</v>
      </c>
      <c r="R1" s="2" t="s">
        <v>130</v>
      </c>
      <c r="S1" t="s">
        <v>111</v>
      </c>
      <c r="T1" t="s">
        <v>110</v>
      </c>
    </row>
    <row r="2" spans="1:20" x14ac:dyDescent="0.2">
      <c r="A2" s="2">
        <v>0.48485</v>
      </c>
      <c r="B2" s="2">
        <v>0.53846000000000005</v>
      </c>
      <c r="C2" s="2">
        <v>0.81481000000000003</v>
      </c>
      <c r="D2" s="2">
        <v>0.58823999999999999</v>
      </c>
      <c r="G2" t="s">
        <v>117</v>
      </c>
      <c r="H2">
        <f>AVERAGE(A:A)</f>
        <v>0.48103497959183672</v>
      </c>
      <c r="I2">
        <f>AVERAGE(C:C)</f>
        <v>0.47865336734693864</v>
      </c>
      <c r="L2" s="2">
        <f>1-A2</f>
        <v>0.51515</v>
      </c>
      <c r="M2" s="2">
        <f>1-B2</f>
        <v>0.46153999999999995</v>
      </c>
      <c r="N2" s="2">
        <v>0.81481000000000003</v>
      </c>
      <c r="O2" s="2">
        <v>0.58823999999999999</v>
      </c>
      <c r="R2" t="s">
        <v>117</v>
      </c>
      <c r="S2">
        <f>AVERAGE(L:L)</f>
        <v>0.51896502040816339</v>
      </c>
      <c r="T2">
        <f>AVERAGE(N:N)</f>
        <v>0.47865336734693864</v>
      </c>
    </row>
    <row r="3" spans="1:20" x14ac:dyDescent="0.2">
      <c r="A3" s="2">
        <v>1</v>
      </c>
      <c r="B3" s="2">
        <v>1</v>
      </c>
      <c r="C3" s="2">
        <v>0.96667000000000003</v>
      </c>
      <c r="D3" s="2">
        <v>0.9375</v>
      </c>
      <c r="G3" t="s">
        <v>118</v>
      </c>
      <c r="H3">
        <f>AVERAGE(B:B)</f>
        <v>0.52141571428571432</v>
      </c>
      <c r="I3">
        <f>AVERAGE(D:D)</f>
        <v>0.44667077551020418</v>
      </c>
      <c r="L3" s="2">
        <f t="shared" ref="L3:L50" si="0">1-A3</f>
        <v>0</v>
      </c>
      <c r="M3" s="2">
        <f t="shared" ref="M3:M50" si="1">1-B3</f>
        <v>0</v>
      </c>
      <c r="N3" s="2">
        <v>0.96667000000000003</v>
      </c>
      <c r="O3" s="2">
        <v>0.9375</v>
      </c>
      <c r="R3" t="s">
        <v>118</v>
      </c>
      <c r="S3">
        <f>AVERAGE(M:M)</f>
        <v>0.47858428571428557</v>
      </c>
      <c r="T3">
        <f>AVERAGE(O:O)</f>
        <v>0.44667077551020418</v>
      </c>
    </row>
    <row r="4" spans="1:20" x14ac:dyDescent="0.2">
      <c r="A4" s="2">
        <v>0.28125</v>
      </c>
      <c r="B4" s="2">
        <v>0.45455000000000001</v>
      </c>
      <c r="C4" s="2">
        <v>0.21875</v>
      </c>
      <c r="D4" s="2">
        <v>0.30769000000000002</v>
      </c>
      <c r="L4" s="2">
        <f t="shared" si="0"/>
        <v>0.71875</v>
      </c>
      <c r="M4" s="2">
        <f t="shared" si="1"/>
        <v>0.54544999999999999</v>
      </c>
      <c r="N4" s="2">
        <v>0.21875</v>
      </c>
      <c r="O4" s="2">
        <v>0.30769000000000002</v>
      </c>
    </row>
    <row r="5" spans="1:20" x14ac:dyDescent="0.2">
      <c r="A5" s="2">
        <v>0.59375</v>
      </c>
      <c r="B5" s="2">
        <v>0.5</v>
      </c>
      <c r="C5" s="2">
        <v>0.76</v>
      </c>
      <c r="D5" s="2">
        <v>0.75</v>
      </c>
      <c r="H5">
        <f>_xlfn.STDEV.S(A:A)/SQRT(COUNT(A:A))</f>
        <v>3.7491761399172666E-2</v>
      </c>
      <c r="I5">
        <f>_xlfn.STDEV.S(C:C)/SQRT(COUNT(C:C))</f>
        <v>3.4517192772271374E-2</v>
      </c>
      <c r="L5" s="2">
        <f t="shared" si="0"/>
        <v>0.40625</v>
      </c>
      <c r="M5" s="2">
        <f t="shared" si="1"/>
        <v>0.5</v>
      </c>
      <c r="N5" s="2">
        <v>0.76</v>
      </c>
      <c r="O5" s="2">
        <v>0.75</v>
      </c>
      <c r="S5">
        <f>_xlfn.STDEV.S(L:L)/SQRT(COUNT(L:L))</f>
        <v>3.7491761399172638E-2</v>
      </c>
      <c r="T5">
        <f>_xlfn.STDEV.S(N:N)/SQRT(COUNT(N:N))</f>
        <v>3.4517192772271374E-2</v>
      </c>
    </row>
    <row r="6" spans="1:20" x14ac:dyDescent="0.2">
      <c r="A6" s="2">
        <v>0.47826000000000002</v>
      </c>
      <c r="B6" s="2">
        <v>0.61538000000000004</v>
      </c>
      <c r="C6" s="2">
        <v>0.71428999999999998</v>
      </c>
      <c r="D6" s="2">
        <v>0.6</v>
      </c>
      <c r="H6">
        <f>_xlfn.STDEV.S(B:B)/SQRT(COUNT(B:B))</f>
        <v>3.3290660102873189E-2</v>
      </c>
      <c r="I6">
        <f>_xlfn.STDEV.S(D:D)/SQRT(COUNT(D:D))</f>
        <v>3.785522175403272E-2</v>
      </c>
      <c r="L6" s="2">
        <f t="shared" si="0"/>
        <v>0.52173999999999998</v>
      </c>
      <c r="M6" s="2">
        <f t="shared" si="1"/>
        <v>0.38461999999999996</v>
      </c>
      <c r="N6" s="2">
        <v>0.71428999999999998</v>
      </c>
      <c r="O6" s="2">
        <v>0.6</v>
      </c>
      <c r="S6">
        <f>_xlfn.STDEV.S(M:M)/SQRT(COUNT(M:M))</f>
        <v>3.3290660102873244E-2</v>
      </c>
      <c r="T6">
        <f>_xlfn.STDEV.S(O:O)/SQRT(COUNT(O:O))</f>
        <v>3.785522175403272E-2</v>
      </c>
    </row>
    <row r="7" spans="1:20" x14ac:dyDescent="0.2">
      <c r="A7" s="2">
        <v>0.375</v>
      </c>
      <c r="B7" s="2">
        <v>0.4375</v>
      </c>
      <c r="C7" s="2">
        <v>0.45455000000000001</v>
      </c>
      <c r="D7" s="2">
        <v>0.42857000000000001</v>
      </c>
      <c r="L7" s="2">
        <f t="shared" si="0"/>
        <v>0.625</v>
      </c>
      <c r="M7" s="2">
        <f t="shared" si="1"/>
        <v>0.5625</v>
      </c>
      <c r="N7" s="2">
        <v>0.45455000000000001</v>
      </c>
      <c r="O7" s="2">
        <v>0.42857000000000001</v>
      </c>
    </row>
    <row r="8" spans="1:20" x14ac:dyDescent="0.2">
      <c r="A8" s="2">
        <v>0.5</v>
      </c>
      <c r="B8" s="2">
        <v>0.66666999999999998</v>
      </c>
      <c r="C8" s="2">
        <v>0.47221999999999997</v>
      </c>
      <c r="D8" s="2">
        <v>0.33333000000000002</v>
      </c>
      <c r="L8" s="2">
        <f t="shared" si="0"/>
        <v>0.5</v>
      </c>
      <c r="M8" s="2">
        <f t="shared" si="1"/>
        <v>0.33333000000000002</v>
      </c>
      <c r="N8" s="2">
        <v>0.47221999999999997</v>
      </c>
      <c r="O8" s="2">
        <v>0.33333000000000002</v>
      </c>
    </row>
    <row r="9" spans="1:20" x14ac:dyDescent="0.2">
      <c r="A9" s="2">
        <v>0.1875</v>
      </c>
      <c r="B9" s="2">
        <v>0.6</v>
      </c>
      <c r="C9" s="2">
        <v>0.55171999999999999</v>
      </c>
      <c r="D9" s="2">
        <v>0</v>
      </c>
      <c r="L9" s="2">
        <f t="shared" si="0"/>
        <v>0.8125</v>
      </c>
      <c r="M9" s="2">
        <f t="shared" si="1"/>
        <v>0.4</v>
      </c>
      <c r="N9" s="2">
        <v>0.55171999999999999</v>
      </c>
      <c r="O9" s="2">
        <v>0</v>
      </c>
    </row>
    <row r="10" spans="1:20" x14ac:dyDescent="0.2">
      <c r="A10" s="2">
        <v>0.39285999999999999</v>
      </c>
      <c r="B10" s="2">
        <v>0.35714000000000001</v>
      </c>
      <c r="C10" s="2">
        <v>0.48648999999999998</v>
      </c>
      <c r="D10" s="2">
        <v>0.36364000000000002</v>
      </c>
      <c r="L10" s="2">
        <f t="shared" si="0"/>
        <v>0.60714000000000001</v>
      </c>
      <c r="M10" s="2">
        <f t="shared" si="1"/>
        <v>0.64285999999999999</v>
      </c>
      <c r="N10" s="2">
        <v>0.48648999999999998</v>
      </c>
      <c r="O10" s="2">
        <v>0.36364000000000002</v>
      </c>
    </row>
    <row r="11" spans="1:20" x14ac:dyDescent="0.2">
      <c r="A11" s="2">
        <v>0.96667000000000003</v>
      </c>
      <c r="B11" s="2">
        <v>1</v>
      </c>
      <c r="C11" s="2">
        <v>0.81481000000000003</v>
      </c>
      <c r="D11" s="2">
        <v>0.78571000000000002</v>
      </c>
      <c r="L11" s="2">
        <f t="shared" si="0"/>
        <v>3.3329999999999971E-2</v>
      </c>
      <c r="M11" s="2">
        <f t="shared" si="1"/>
        <v>0</v>
      </c>
      <c r="N11" s="2">
        <v>0.81481000000000003</v>
      </c>
      <c r="O11" s="2">
        <v>0.78571000000000002</v>
      </c>
    </row>
    <row r="12" spans="1:20" x14ac:dyDescent="0.2">
      <c r="A12" s="2">
        <v>0.72</v>
      </c>
      <c r="B12" s="2">
        <v>0.5</v>
      </c>
      <c r="C12" s="2">
        <v>0.73077000000000003</v>
      </c>
      <c r="D12" s="2">
        <v>0.66666999999999998</v>
      </c>
      <c r="L12" s="2">
        <f t="shared" si="0"/>
        <v>0.28000000000000003</v>
      </c>
      <c r="M12" s="2">
        <f t="shared" si="1"/>
        <v>0.5</v>
      </c>
      <c r="N12" s="2">
        <v>0.73077000000000003</v>
      </c>
      <c r="O12" s="2">
        <v>0.66666999999999998</v>
      </c>
    </row>
    <row r="13" spans="1:20" x14ac:dyDescent="0.2">
      <c r="A13" s="2">
        <v>0.54839000000000004</v>
      </c>
      <c r="B13" s="2">
        <v>0.64285999999999999</v>
      </c>
      <c r="C13" s="2">
        <v>0.46666999999999997</v>
      </c>
      <c r="D13" s="2">
        <v>0.61538000000000004</v>
      </c>
      <c r="L13" s="2">
        <f t="shared" si="0"/>
        <v>0.45160999999999996</v>
      </c>
      <c r="M13" s="2">
        <f t="shared" si="1"/>
        <v>0.35714000000000001</v>
      </c>
      <c r="N13" s="2">
        <v>0.46666999999999997</v>
      </c>
      <c r="O13" s="2">
        <v>0.61538000000000004</v>
      </c>
    </row>
    <row r="14" spans="1:20" x14ac:dyDescent="0.2">
      <c r="A14" s="2">
        <v>9.0909000000000004E-2</v>
      </c>
      <c r="B14" s="2">
        <v>0.27272999999999997</v>
      </c>
      <c r="C14" s="2">
        <v>8.6957000000000007E-2</v>
      </c>
      <c r="D14" s="2">
        <v>0.2</v>
      </c>
      <c r="L14" s="2">
        <f t="shared" si="0"/>
        <v>0.90909099999999998</v>
      </c>
      <c r="M14" s="2">
        <f t="shared" si="1"/>
        <v>0.72727000000000008</v>
      </c>
      <c r="N14" s="2">
        <v>8.6957000000000007E-2</v>
      </c>
      <c r="O14" s="2">
        <v>0.2</v>
      </c>
    </row>
    <row r="15" spans="1:20" x14ac:dyDescent="0.2">
      <c r="A15" s="2">
        <v>7.4074000000000001E-2</v>
      </c>
      <c r="B15" s="2">
        <v>0.21429000000000001</v>
      </c>
      <c r="C15" s="2">
        <v>0.15625</v>
      </c>
      <c r="D15" s="2">
        <v>8.3333000000000004E-2</v>
      </c>
      <c r="L15" s="2">
        <f t="shared" si="0"/>
        <v>0.92592600000000003</v>
      </c>
      <c r="M15" s="2">
        <f t="shared" si="1"/>
        <v>0.78571000000000002</v>
      </c>
      <c r="N15" s="2">
        <v>0.15625</v>
      </c>
      <c r="O15" s="2">
        <v>8.3333000000000004E-2</v>
      </c>
    </row>
    <row r="16" spans="1:20" x14ac:dyDescent="0.2">
      <c r="A16" s="2">
        <v>0.61111000000000004</v>
      </c>
      <c r="B16" s="2">
        <v>0.4</v>
      </c>
      <c r="C16" s="2">
        <v>0.48</v>
      </c>
      <c r="D16" s="2">
        <v>0.38462000000000002</v>
      </c>
      <c r="L16" s="2">
        <f t="shared" si="0"/>
        <v>0.38888999999999996</v>
      </c>
      <c r="M16" s="2">
        <f t="shared" si="1"/>
        <v>0.6</v>
      </c>
      <c r="N16" s="2">
        <v>0.48</v>
      </c>
      <c r="O16" s="2">
        <v>0.38462000000000002</v>
      </c>
    </row>
    <row r="17" spans="1:15" x14ac:dyDescent="0.2">
      <c r="A17" s="2">
        <v>0.28571000000000002</v>
      </c>
      <c r="B17" s="2">
        <v>0.15384999999999999</v>
      </c>
      <c r="C17" s="2">
        <v>0.24138000000000001</v>
      </c>
      <c r="D17" s="2">
        <v>9.0909000000000004E-2</v>
      </c>
      <c r="L17" s="2">
        <f t="shared" si="0"/>
        <v>0.71428999999999998</v>
      </c>
      <c r="M17" s="2">
        <f t="shared" si="1"/>
        <v>0.84614999999999996</v>
      </c>
      <c r="N17" s="2">
        <v>0.24138000000000001</v>
      </c>
      <c r="O17" s="2">
        <v>9.0909000000000004E-2</v>
      </c>
    </row>
    <row r="18" spans="1:15" x14ac:dyDescent="0.2">
      <c r="A18" s="2">
        <v>0.72414000000000001</v>
      </c>
      <c r="B18" s="2">
        <v>0.47059000000000001</v>
      </c>
      <c r="C18" s="2">
        <v>0.57691999999999999</v>
      </c>
      <c r="D18" s="2">
        <v>0.85714000000000001</v>
      </c>
      <c r="L18" s="2">
        <f t="shared" si="0"/>
        <v>0.27585999999999999</v>
      </c>
      <c r="M18" s="2">
        <f t="shared" si="1"/>
        <v>0.52940999999999994</v>
      </c>
      <c r="N18" s="2">
        <v>0.57691999999999999</v>
      </c>
      <c r="O18" s="2">
        <v>0.85714000000000001</v>
      </c>
    </row>
    <row r="19" spans="1:15" x14ac:dyDescent="0.2">
      <c r="A19" s="2">
        <v>0.29630000000000001</v>
      </c>
      <c r="B19" s="2">
        <v>0.53846000000000005</v>
      </c>
      <c r="C19" s="2">
        <v>0.57142999999999999</v>
      </c>
      <c r="D19" s="2">
        <v>0.30769000000000002</v>
      </c>
      <c r="L19" s="2">
        <f t="shared" si="0"/>
        <v>0.70369999999999999</v>
      </c>
      <c r="M19" s="2">
        <f t="shared" si="1"/>
        <v>0.46153999999999995</v>
      </c>
      <c r="N19" s="2">
        <v>0.57142999999999999</v>
      </c>
      <c r="O19" s="2">
        <v>0.30769000000000002</v>
      </c>
    </row>
    <row r="20" spans="1:15" x14ac:dyDescent="0.2">
      <c r="A20" s="2">
        <v>0.41176000000000001</v>
      </c>
      <c r="B20" s="2">
        <v>0.66666999999999998</v>
      </c>
      <c r="C20" s="2">
        <v>0.44828000000000001</v>
      </c>
      <c r="D20" s="2">
        <v>0.6</v>
      </c>
      <c r="L20" s="2">
        <f t="shared" si="0"/>
        <v>0.58823999999999999</v>
      </c>
      <c r="M20" s="2">
        <f t="shared" si="1"/>
        <v>0.33333000000000002</v>
      </c>
      <c r="N20" s="2">
        <v>0.44828000000000001</v>
      </c>
      <c r="O20" s="2">
        <v>0.6</v>
      </c>
    </row>
    <row r="21" spans="1:15" x14ac:dyDescent="0.2">
      <c r="A21" s="2">
        <v>3.3333000000000002E-2</v>
      </c>
      <c r="B21" s="2">
        <v>0.15384999999999999</v>
      </c>
      <c r="C21" s="2">
        <v>3.2258000000000002E-2</v>
      </c>
      <c r="D21" s="2">
        <v>0.18182000000000001</v>
      </c>
      <c r="L21" s="2">
        <f t="shared" si="0"/>
        <v>0.96666699999999994</v>
      </c>
      <c r="M21" s="2">
        <f t="shared" si="1"/>
        <v>0.84614999999999996</v>
      </c>
      <c r="N21" s="2">
        <v>3.2258000000000002E-2</v>
      </c>
      <c r="O21" s="2">
        <v>0.18182000000000001</v>
      </c>
    </row>
    <row r="22" spans="1:15" x14ac:dyDescent="0.2">
      <c r="A22" s="2">
        <v>0.13793</v>
      </c>
      <c r="B22" s="2">
        <v>0.21429000000000001</v>
      </c>
      <c r="C22" s="2">
        <v>0.16667000000000001</v>
      </c>
      <c r="D22" s="2">
        <v>0</v>
      </c>
      <c r="L22" s="2">
        <f t="shared" si="0"/>
        <v>0.86207</v>
      </c>
      <c r="M22" s="2">
        <f t="shared" si="1"/>
        <v>0.78571000000000002</v>
      </c>
      <c r="N22" s="2">
        <v>0.16667000000000001</v>
      </c>
      <c r="O22" s="2">
        <v>0</v>
      </c>
    </row>
    <row r="23" spans="1:15" x14ac:dyDescent="0.2">
      <c r="A23" s="2">
        <v>0.4</v>
      </c>
      <c r="B23" s="2">
        <v>0.41666999999999998</v>
      </c>
      <c r="C23" s="2">
        <v>0.66666999999999998</v>
      </c>
      <c r="D23" s="2">
        <v>0.55556000000000005</v>
      </c>
      <c r="L23" s="2">
        <f t="shared" si="0"/>
        <v>0.6</v>
      </c>
      <c r="M23" s="2">
        <f t="shared" si="1"/>
        <v>0.58333000000000002</v>
      </c>
      <c r="N23" s="2">
        <v>0.66666999999999998</v>
      </c>
      <c r="O23" s="2">
        <v>0.55556000000000005</v>
      </c>
    </row>
    <row r="24" spans="1:15" x14ac:dyDescent="0.2">
      <c r="A24" s="2">
        <v>0.6</v>
      </c>
      <c r="B24" s="2">
        <v>0.85714000000000001</v>
      </c>
      <c r="C24" s="2">
        <v>0.60714000000000001</v>
      </c>
      <c r="D24" s="2">
        <v>0.54544999999999999</v>
      </c>
      <c r="L24" s="2">
        <f t="shared" si="0"/>
        <v>0.4</v>
      </c>
      <c r="M24" s="2">
        <f t="shared" si="1"/>
        <v>0.14285999999999999</v>
      </c>
      <c r="N24" s="2">
        <v>0.60714000000000001</v>
      </c>
      <c r="O24" s="2">
        <v>0.54544999999999999</v>
      </c>
    </row>
    <row r="25" spans="1:15" x14ac:dyDescent="0.2">
      <c r="A25" s="2">
        <v>0.42308000000000001</v>
      </c>
      <c r="B25" s="2">
        <v>0.52941000000000005</v>
      </c>
      <c r="C25" s="2">
        <v>0.55556000000000005</v>
      </c>
      <c r="D25" s="2">
        <v>0.27272999999999997</v>
      </c>
      <c r="L25" s="2">
        <f t="shared" si="0"/>
        <v>0.57691999999999999</v>
      </c>
      <c r="M25" s="2">
        <f t="shared" si="1"/>
        <v>0.47058999999999995</v>
      </c>
      <c r="N25" s="2">
        <v>0.55556000000000005</v>
      </c>
      <c r="O25" s="2">
        <v>0.27272999999999997</v>
      </c>
    </row>
    <row r="26" spans="1:15" x14ac:dyDescent="0.2">
      <c r="A26" s="2">
        <v>0.1</v>
      </c>
      <c r="B26" s="2">
        <v>0.18182000000000001</v>
      </c>
      <c r="C26" s="2">
        <v>9.375E-2</v>
      </c>
      <c r="D26" s="2">
        <v>0.13333</v>
      </c>
      <c r="L26" s="2">
        <f t="shared" si="0"/>
        <v>0.9</v>
      </c>
      <c r="M26" s="2">
        <f t="shared" si="1"/>
        <v>0.81818000000000002</v>
      </c>
      <c r="N26" s="2">
        <v>9.375E-2</v>
      </c>
      <c r="O26" s="2">
        <v>0.13333</v>
      </c>
    </row>
    <row r="27" spans="1:15" x14ac:dyDescent="0.2">
      <c r="A27" s="2">
        <v>0.90476000000000001</v>
      </c>
      <c r="B27" s="2">
        <v>0.71428999999999998</v>
      </c>
      <c r="C27" s="2">
        <v>0.74194000000000004</v>
      </c>
      <c r="D27" s="2">
        <v>0.84614999999999996</v>
      </c>
      <c r="L27" s="2">
        <f t="shared" si="0"/>
        <v>9.5239999999999991E-2</v>
      </c>
      <c r="M27" s="2">
        <f t="shared" si="1"/>
        <v>0.28571000000000002</v>
      </c>
      <c r="N27" s="2">
        <v>0.74194000000000004</v>
      </c>
      <c r="O27" s="2">
        <v>0.84614999999999996</v>
      </c>
    </row>
    <row r="28" spans="1:15" x14ac:dyDescent="0.2">
      <c r="A28" s="2">
        <v>0.44828000000000001</v>
      </c>
      <c r="B28" s="2">
        <v>0.25</v>
      </c>
      <c r="C28" s="2">
        <v>0.63636000000000004</v>
      </c>
      <c r="D28" s="2">
        <v>0.2</v>
      </c>
      <c r="L28" s="2">
        <f t="shared" si="0"/>
        <v>0.55171999999999999</v>
      </c>
      <c r="M28" s="2">
        <f t="shared" si="1"/>
        <v>0.75</v>
      </c>
      <c r="N28" s="2">
        <v>0.63636000000000004</v>
      </c>
      <c r="O28" s="2">
        <v>0.2</v>
      </c>
    </row>
    <row r="29" spans="1:15" x14ac:dyDescent="0.2">
      <c r="A29" s="2">
        <v>0.48148000000000002</v>
      </c>
      <c r="B29" s="2">
        <v>0.35714000000000001</v>
      </c>
      <c r="C29" s="2">
        <v>0.46666999999999997</v>
      </c>
      <c r="D29" s="2">
        <v>0.63636000000000004</v>
      </c>
      <c r="L29" s="2">
        <f t="shared" si="0"/>
        <v>0.51851999999999998</v>
      </c>
      <c r="M29" s="2">
        <f t="shared" si="1"/>
        <v>0.64285999999999999</v>
      </c>
      <c r="N29" s="2">
        <v>0.46666999999999997</v>
      </c>
      <c r="O29" s="2">
        <v>0.63636000000000004</v>
      </c>
    </row>
    <row r="30" spans="1:15" x14ac:dyDescent="0.2">
      <c r="A30" s="2">
        <v>0.32</v>
      </c>
      <c r="B30" s="2">
        <v>0.5</v>
      </c>
      <c r="C30" s="2">
        <v>0.40740999999999999</v>
      </c>
      <c r="D30" s="2">
        <v>0.5</v>
      </c>
      <c r="L30" s="2">
        <f t="shared" si="0"/>
        <v>0.67999999999999994</v>
      </c>
      <c r="M30" s="2">
        <f t="shared" si="1"/>
        <v>0.5</v>
      </c>
      <c r="N30" s="2">
        <v>0.40740999999999999</v>
      </c>
      <c r="O30" s="2">
        <v>0.5</v>
      </c>
    </row>
    <row r="31" spans="1:15" x14ac:dyDescent="0.2">
      <c r="A31" s="2">
        <v>0.62963000000000002</v>
      </c>
      <c r="B31" s="2">
        <v>0.61538000000000004</v>
      </c>
      <c r="C31" s="2">
        <v>0.25806000000000001</v>
      </c>
      <c r="D31" s="2">
        <v>0.5</v>
      </c>
      <c r="L31" s="2">
        <f t="shared" si="0"/>
        <v>0.37036999999999998</v>
      </c>
      <c r="M31" s="2">
        <f t="shared" si="1"/>
        <v>0.38461999999999996</v>
      </c>
      <c r="N31" s="2">
        <v>0.25806000000000001</v>
      </c>
      <c r="O31" s="2">
        <v>0.5</v>
      </c>
    </row>
    <row r="32" spans="1:15" x14ac:dyDescent="0.2">
      <c r="A32" s="2">
        <v>0.12903000000000001</v>
      </c>
      <c r="B32" s="2">
        <v>0.38462000000000002</v>
      </c>
      <c r="C32" s="2">
        <v>0.27272999999999997</v>
      </c>
      <c r="D32" s="2">
        <v>0.11765</v>
      </c>
      <c r="L32" s="2">
        <f t="shared" si="0"/>
        <v>0.87097000000000002</v>
      </c>
      <c r="M32" s="2">
        <f t="shared" si="1"/>
        <v>0.61538000000000004</v>
      </c>
      <c r="N32" s="2">
        <v>0.27272999999999997</v>
      </c>
      <c r="O32" s="2">
        <v>0.11765</v>
      </c>
    </row>
    <row r="33" spans="1:15" x14ac:dyDescent="0.2">
      <c r="A33" s="2">
        <v>0.92308000000000001</v>
      </c>
      <c r="B33" s="2">
        <v>0.88888999999999996</v>
      </c>
      <c r="C33" s="2">
        <v>0.85714000000000001</v>
      </c>
      <c r="D33" s="2">
        <v>0.73333000000000004</v>
      </c>
      <c r="L33" s="2">
        <f t="shared" si="0"/>
        <v>7.6919999999999988E-2</v>
      </c>
      <c r="M33" s="2">
        <f t="shared" si="1"/>
        <v>0.11111000000000004</v>
      </c>
      <c r="N33" s="2">
        <v>0.85714000000000001</v>
      </c>
      <c r="O33" s="2">
        <v>0.73333000000000004</v>
      </c>
    </row>
    <row r="34" spans="1:15" x14ac:dyDescent="0.2">
      <c r="A34" s="2">
        <v>0.44444</v>
      </c>
      <c r="B34" s="2">
        <v>0.27272999999999997</v>
      </c>
      <c r="C34" s="2">
        <v>0.48276000000000002</v>
      </c>
      <c r="D34" s="2">
        <v>0.5</v>
      </c>
      <c r="L34" s="2">
        <f t="shared" si="0"/>
        <v>0.55556000000000005</v>
      </c>
      <c r="M34" s="2">
        <f t="shared" si="1"/>
        <v>0.72727000000000008</v>
      </c>
      <c r="N34" s="2">
        <v>0.48276000000000002</v>
      </c>
      <c r="O34" s="2">
        <v>0.5</v>
      </c>
    </row>
    <row r="35" spans="1:15" x14ac:dyDescent="0.2">
      <c r="A35" s="2">
        <v>0.60714000000000001</v>
      </c>
      <c r="B35" s="2">
        <v>0.45455000000000001</v>
      </c>
      <c r="C35" s="2">
        <v>0.51851999999999998</v>
      </c>
      <c r="D35" s="2">
        <v>0.3</v>
      </c>
      <c r="L35" s="2">
        <f t="shared" si="0"/>
        <v>0.39285999999999999</v>
      </c>
      <c r="M35" s="2">
        <f t="shared" si="1"/>
        <v>0.54544999999999999</v>
      </c>
      <c r="N35" s="2">
        <v>0.51851999999999998</v>
      </c>
      <c r="O35" s="2">
        <v>0.3</v>
      </c>
    </row>
    <row r="36" spans="1:15" x14ac:dyDescent="0.2">
      <c r="A36" s="2">
        <v>0.69230999999999998</v>
      </c>
      <c r="B36" s="2">
        <v>0.53846000000000005</v>
      </c>
      <c r="C36" s="2">
        <v>0.40740999999999999</v>
      </c>
      <c r="D36" s="2">
        <v>0.78571000000000002</v>
      </c>
      <c r="L36" s="2">
        <f t="shared" si="0"/>
        <v>0.30769000000000002</v>
      </c>
      <c r="M36" s="2">
        <f t="shared" si="1"/>
        <v>0.46153999999999995</v>
      </c>
      <c r="N36" s="2">
        <v>0.40740999999999999</v>
      </c>
      <c r="O36" s="2">
        <v>0.78571000000000002</v>
      </c>
    </row>
    <row r="37" spans="1:15" x14ac:dyDescent="0.2">
      <c r="A37" s="2">
        <v>0.77273000000000003</v>
      </c>
      <c r="B37" s="2">
        <v>0.78571000000000002</v>
      </c>
      <c r="C37" s="2">
        <v>0.35483999999999999</v>
      </c>
      <c r="D37" s="2">
        <v>0.22222</v>
      </c>
      <c r="L37" s="2">
        <f t="shared" si="0"/>
        <v>0.22726999999999997</v>
      </c>
      <c r="M37" s="2">
        <f t="shared" si="1"/>
        <v>0.21428999999999998</v>
      </c>
      <c r="N37" s="2">
        <v>0.35483999999999999</v>
      </c>
      <c r="O37" s="2">
        <v>0.22222</v>
      </c>
    </row>
    <row r="38" spans="1:15" x14ac:dyDescent="0.2">
      <c r="A38" s="2">
        <v>3.2258000000000002E-2</v>
      </c>
      <c r="B38" s="2">
        <v>0</v>
      </c>
      <c r="C38" s="2">
        <v>0.14815</v>
      </c>
      <c r="D38" s="2">
        <v>8.3333000000000004E-2</v>
      </c>
      <c r="L38" s="2">
        <f t="shared" si="0"/>
        <v>0.96774199999999999</v>
      </c>
      <c r="M38" s="2">
        <f t="shared" si="1"/>
        <v>1</v>
      </c>
      <c r="N38" s="2">
        <v>0.14815</v>
      </c>
      <c r="O38" s="2">
        <v>8.3333000000000004E-2</v>
      </c>
    </row>
    <row r="39" spans="1:15" x14ac:dyDescent="0.2">
      <c r="A39" s="2">
        <v>0.85714000000000001</v>
      </c>
      <c r="B39" s="2">
        <v>0.78947000000000001</v>
      </c>
      <c r="C39" s="2">
        <v>0.3125</v>
      </c>
      <c r="D39" s="2">
        <v>0.2</v>
      </c>
      <c r="L39" s="2">
        <f t="shared" si="0"/>
        <v>0.14285999999999999</v>
      </c>
      <c r="M39" s="2">
        <f t="shared" si="1"/>
        <v>0.21052999999999999</v>
      </c>
      <c r="N39" s="2">
        <v>0.3125</v>
      </c>
      <c r="O39" s="2">
        <v>0.2</v>
      </c>
    </row>
    <row r="40" spans="1:15" x14ac:dyDescent="0.2">
      <c r="A40" s="2">
        <v>0.33333000000000002</v>
      </c>
      <c r="B40" s="2">
        <v>0.5</v>
      </c>
      <c r="C40" s="2">
        <v>0.2069</v>
      </c>
      <c r="D40" s="2">
        <v>0.46154000000000001</v>
      </c>
      <c r="L40" s="2">
        <f t="shared" si="0"/>
        <v>0.66666999999999998</v>
      </c>
      <c r="M40" s="2">
        <f t="shared" si="1"/>
        <v>0.5</v>
      </c>
      <c r="N40" s="2">
        <v>0.2069</v>
      </c>
      <c r="O40" s="2">
        <v>0.46154000000000001</v>
      </c>
    </row>
    <row r="41" spans="1:15" x14ac:dyDescent="0.2">
      <c r="A41" s="2">
        <v>0.69230999999999998</v>
      </c>
      <c r="B41" s="2">
        <v>0.53332999999999997</v>
      </c>
      <c r="C41" s="2">
        <v>0.45713999999999999</v>
      </c>
      <c r="D41" s="2">
        <v>0.54544999999999999</v>
      </c>
      <c r="L41" s="2">
        <f t="shared" si="0"/>
        <v>0.30769000000000002</v>
      </c>
      <c r="M41" s="2">
        <f t="shared" si="1"/>
        <v>0.46667000000000003</v>
      </c>
      <c r="N41" s="2">
        <v>0.45713999999999999</v>
      </c>
      <c r="O41" s="2">
        <v>0.54544999999999999</v>
      </c>
    </row>
    <row r="42" spans="1:15" x14ac:dyDescent="0.2">
      <c r="A42" s="2">
        <v>0.5</v>
      </c>
      <c r="B42" s="2">
        <v>0.64285999999999999</v>
      </c>
      <c r="C42" s="2">
        <v>0.57142999999999999</v>
      </c>
      <c r="D42" s="2">
        <v>0.45455000000000001</v>
      </c>
      <c r="L42" s="2">
        <f t="shared" si="0"/>
        <v>0.5</v>
      </c>
      <c r="M42" s="2">
        <f t="shared" si="1"/>
        <v>0.35714000000000001</v>
      </c>
      <c r="N42" s="2">
        <v>0.57142999999999999</v>
      </c>
      <c r="O42" s="2">
        <v>0.45455000000000001</v>
      </c>
    </row>
    <row r="43" spans="1:15" x14ac:dyDescent="0.2">
      <c r="A43" s="2">
        <v>0.48387000000000002</v>
      </c>
      <c r="B43" s="2">
        <v>0.75</v>
      </c>
      <c r="C43" s="2">
        <v>0.625</v>
      </c>
      <c r="D43" s="2">
        <v>0.38462000000000002</v>
      </c>
      <c r="L43" s="2">
        <f t="shared" si="0"/>
        <v>0.51612999999999998</v>
      </c>
      <c r="M43" s="2">
        <f t="shared" si="1"/>
        <v>0.25</v>
      </c>
      <c r="N43" s="2">
        <v>0.625</v>
      </c>
      <c r="O43" s="2">
        <v>0.38462000000000002</v>
      </c>
    </row>
    <row r="44" spans="1:15" x14ac:dyDescent="0.2">
      <c r="A44" s="2">
        <v>0.92593000000000003</v>
      </c>
      <c r="B44" s="2">
        <v>0.81818000000000002</v>
      </c>
      <c r="C44" s="2">
        <v>0.96</v>
      </c>
      <c r="D44" s="2">
        <v>0.9375</v>
      </c>
      <c r="L44" s="2">
        <f t="shared" si="0"/>
        <v>7.4069999999999969E-2</v>
      </c>
      <c r="M44" s="2">
        <f t="shared" si="1"/>
        <v>0.18181999999999998</v>
      </c>
      <c r="N44" s="2">
        <v>0.96</v>
      </c>
      <c r="O44" s="2">
        <v>0.9375</v>
      </c>
    </row>
    <row r="45" spans="1:15" x14ac:dyDescent="0.2">
      <c r="A45" s="2">
        <v>0.26923000000000002</v>
      </c>
      <c r="B45" s="2">
        <v>0.35714000000000001</v>
      </c>
      <c r="C45" s="2">
        <v>0.25</v>
      </c>
      <c r="D45" s="2">
        <v>7.6923000000000005E-2</v>
      </c>
      <c r="L45" s="2">
        <f t="shared" si="0"/>
        <v>0.73076999999999992</v>
      </c>
      <c r="M45" s="2">
        <f t="shared" si="1"/>
        <v>0.64285999999999999</v>
      </c>
      <c r="N45" s="2">
        <v>0.25</v>
      </c>
      <c r="O45" s="2">
        <v>7.6923000000000005E-2</v>
      </c>
    </row>
    <row r="46" spans="1:15" x14ac:dyDescent="0.2">
      <c r="A46" s="2">
        <v>0.36</v>
      </c>
      <c r="B46" s="2">
        <v>0.3</v>
      </c>
      <c r="C46" s="2">
        <v>0.25925999999999999</v>
      </c>
      <c r="D46" s="2">
        <v>0.38462000000000002</v>
      </c>
      <c r="L46" s="2">
        <f t="shared" si="0"/>
        <v>0.64</v>
      </c>
      <c r="M46" s="2">
        <f t="shared" si="1"/>
        <v>0.7</v>
      </c>
      <c r="N46" s="2">
        <v>0.25925999999999999</v>
      </c>
      <c r="O46" s="2">
        <v>0.38462000000000002</v>
      </c>
    </row>
    <row r="47" spans="1:15" x14ac:dyDescent="0.2">
      <c r="A47" s="2">
        <v>0.88888999999999996</v>
      </c>
      <c r="B47" s="2">
        <v>1</v>
      </c>
      <c r="C47" s="2">
        <v>0.93103000000000002</v>
      </c>
      <c r="D47" s="2">
        <v>0.92308000000000001</v>
      </c>
      <c r="L47" s="2">
        <f t="shared" si="0"/>
        <v>0.11111000000000004</v>
      </c>
      <c r="M47" s="2">
        <f t="shared" si="1"/>
        <v>0</v>
      </c>
      <c r="N47" s="2">
        <v>0.93103000000000002</v>
      </c>
      <c r="O47" s="2">
        <v>0.92308000000000001</v>
      </c>
    </row>
    <row r="48" spans="1:15" x14ac:dyDescent="0.2">
      <c r="A48" s="2">
        <v>0.51724000000000003</v>
      </c>
      <c r="B48" s="2">
        <v>0.57142999999999999</v>
      </c>
      <c r="C48" s="2">
        <v>0.59375</v>
      </c>
      <c r="D48" s="2">
        <v>0.76922999999999997</v>
      </c>
      <c r="L48" s="2">
        <f t="shared" si="0"/>
        <v>0.48275999999999997</v>
      </c>
      <c r="M48" s="2">
        <f t="shared" si="1"/>
        <v>0.42857000000000001</v>
      </c>
      <c r="N48" s="2">
        <v>0.59375</v>
      </c>
      <c r="O48" s="2">
        <v>0.76922999999999997</v>
      </c>
    </row>
    <row r="49" spans="1:15" x14ac:dyDescent="0.2">
      <c r="A49" s="2">
        <v>0.17646999999999999</v>
      </c>
      <c r="B49" s="2">
        <v>0.5</v>
      </c>
      <c r="C49" s="2">
        <v>0.2</v>
      </c>
      <c r="D49" s="2">
        <v>0.23529</v>
      </c>
      <c r="L49" s="2">
        <f t="shared" si="0"/>
        <v>0.82352999999999998</v>
      </c>
      <c r="M49" s="2">
        <f t="shared" si="1"/>
        <v>0.5</v>
      </c>
      <c r="N49" s="2">
        <v>0.2</v>
      </c>
      <c r="O49" s="2">
        <v>0.23529</v>
      </c>
    </row>
    <row r="50" spans="1:15" x14ac:dyDescent="0.2">
      <c r="A50" s="2">
        <v>0.46428999999999998</v>
      </c>
      <c r="B50" s="2">
        <v>0.64285999999999999</v>
      </c>
      <c r="C50" s="2">
        <v>0.4</v>
      </c>
      <c r="D50" s="2">
        <v>0.5</v>
      </c>
      <c r="L50" s="2">
        <f t="shared" si="0"/>
        <v>0.53571000000000002</v>
      </c>
      <c r="M50" s="2">
        <f t="shared" si="1"/>
        <v>0.35714000000000001</v>
      </c>
      <c r="N50" s="2">
        <v>0.4</v>
      </c>
      <c r="O50" s="2">
        <v>0.5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1aMatOutput</vt:lpstr>
      <vt:lpstr>Demographics</vt:lpstr>
      <vt:lpstr>cj1 staircasing</vt:lpstr>
      <vt:lpstr>cj1 and cj2 Accuracy</vt:lpstr>
      <vt:lpstr>Survey Score</vt:lpstr>
      <vt:lpstr>Choice</vt:lpstr>
      <vt:lpstr>Conf Diff</vt:lpstr>
      <vt:lpstr>Choice and Influence</vt:lpstr>
      <vt:lpstr>Choice After Errors</vt:lpstr>
      <vt:lpstr>Early Experience</vt:lpstr>
      <vt:lpstr>Quantiles</vt:lpstr>
      <vt:lpstr>Resolution and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2020-03-31T12:17:50Z</dcterms:created>
  <dcterms:modified xsi:type="dcterms:W3CDTF">2020-04-08T09:59:29Z</dcterms:modified>
</cp:coreProperties>
</file>