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Class Notes and docs\Industry 4.0\"/>
    </mc:Choice>
  </mc:AlternateContent>
  <xr:revisionPtr revIDLastSave="0" documentId="13_ncr:1_{5D01E40C-2DB7-4AAC-9C68-60013C63AD1A}" xr6:coauthVersionLast="45" xr6:coauthVersionMax="45" xr10:uidLastSave="{00000000-0000-0000-0000-000000000000}"/>
  <bookViews>
    <workbookView xWindow="-120" yWindow="-120" windowWidth="20730" windowHeight="11160" xr2:uid="{00000000-000D-0000-FFFF-FFFF00000000}"/>
  </bookViews>
  <sheets>
    <sheet name="Raw Data" sheetId="1" r:id="rId1"/>
    <sheet name="Task 3.1" sheetId="2" r:id="rId2"/>
    <sheet name="Task 3.2" sheetId="3" r:id="rId3"/>
    <sheet name="Task 3.3" sheetId="4" r:id="rId4"/>
    <sheet name="Task 3.4" sheetId="5" r:id="rId5"/>
    <sheet name="Task 3.5"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3" i="5" l="1"/>
  <c r="F63" i="5"/>
  <c r="I63" i="5" s="1"/>
  <c r="H62" i="5"/>
  <c r="F62" i="5"/>
  <c r="I62" i="5" s="1"/>
  <c r="I61" i="5"/>
  <c r="H54" i="5"/>
  <c r="F54" i="5"/>
  <c r="I54" i="5" s="1"/>
  <c r="H53" i="5"/>
  <c r="F53" i="5"/>
  <c r="I53" i="5" s="1"/>
  <c r="I52" i="5"/>
  <c r="H45" i="5"/>
  <c r="F45" i="5"/>
  <c r="I45" i="5" s="1"/>
  <c r="H44" i="5"/>
  <c r="F44" i="5"/>
  <c r="I44" i="5" s="1"/>
  <c r="I43" i="5"/>
  <c r="I36" i="5"/>
  <c r="I35" i="5"/>
  <c r="I34" i="5"/>
  <c r="I37" i="5" s="1"/>
  <c r="G28" i="5"/>
  <c r="F28" i="5"/>
  <c r="H28" i="5" s="1"/>
  <c r="I26" i="5"/>
  <c r="I21" i="5"/>
  <c r="I18" i="5"/>
  <c r="I17" i="5"/>
  <c r="I16" i="5"/>
  <c r="I11" i="5"/>
  <c r="I28" i="5" s="1"/>
  <c r="I48" i="4"/>
  <c r="G48" i="4"/>
  <c r="J48" i="4" s="1"/>
  <c r="I47" i="4"/>
  <c r="J47" i="4" s="1"/>
  <c r="G47" i="4"/>
  <c r="J46" i="4"/>
  <c r="I41" i="4"/>
  <c r="H41" i="4"/>
  <c r="G41" i="4"/>
  <c r="J39" i="4"/>
  <c r="J28" i="4"/>
  <c r="J25" i="4"/>
  <c r="J24" i="4"/>
  <c r="J22" i="4"/>
  <c r="J21" i="4"/>
  <c r="J16" i="4"/>
  <c r="J41" i="4" s="1"/>
  <c r="G36" i="3"/>
  <c r="E36" i="3"/>
  <c r="H36" i="3" s="1"/>
  <c r="G35" i="3"/>
  <c r="H35" i="3" s="1"/>
  <c r="E35" i="3"/>
  <c r="H34" i="3"/>
  <c r="F29" i="3"/>
  <c r="H29" i="3" s="1"/>
  <c r="I27" i="3"/>
  <c r="I21" i="3"/>
  <c r="I18" i="3"/>
  <c r="I17" i="3"/>
  <c r="I16" i="3"/>
  <c r="I11" i="3"/>
  <c r="I29" i="3" s="1"/>
  <c r="J56" i="2"/>
  <c r="I56" i="2"/>
  <c r="G56" i="2"/>
  <c r="I55" i="2"/>
  <c r="J55" i="2" s="1"/>
  <c r="J57" i="2" s="1"/>
  <c r="G55" i="2"/>
  <c r="J54" i="2"/>
  <c r="K49" i="2"/>
  <c r="I49" i="2"/>
  <c r="H49" i="2"/>
  <c r="G49" i="2"/>
  <c r="J47" i="2"/>
  <c r="J36" i="2"/>
  <c r="J33" i="2"/>
  <c r="J32" i="2"/>
  <c r="J30" i="2"/>
  <c r="J29" i="2"/>
  <c r="J24" i="2"/>
  <c r="J49" i="2" s="1"/>
  <c r="L49" i="2" s="1"/>
  <c r="I46" i="5" l="1"/>
  <c r="I55" i="5"/>
  <c r="I64" i="5"/>
  <c r="J49" i="4"/>
  <c r="H37" i="3"/>
</calcChain>
</file>

<file path=xl/sharedStrings.xml><?xml version="1.0" encoding="utf-8"?>
<sst xmlns="http://schemas.openxmlformats.org/spreadsheetml/2006/main" count="770" uniqueCount="156">
  <si>
    <t>According to the diagram:-</t>
  </si>
  <si>
    <t>01-01</t>
  </si>
  <si>
    <t>Create Order</t>
  </si>
  <si>
    <t>No commands executed</t>
  </si>
  <si>
    <t>01-02</t>
  </si>
  <si>
    <t>Check Current Stock</t>
  </si>
  <si>
    <t>Commands executed</t>
  </si>
  <si>
    <t>Nr.</t>
  </si>
  <si>
    <t>Station</t>
  </si>
  <si>
    <t>Command</t>
  </si>
  <si>
    <t>Description</t>
  </si>
  <si>
    <t>Time in seconds</t>
  </si>
  <si>
    <t>Storage</t>
  </si>
  <si>
    <t>K001</t>
  </si>
  <si>
    <t>Request amount of stored smarties of a color</t>
  </si>
  <si>
    <t>01-03</t>
  </si>
  <si>
    <t>Move productpallet to robot</t>
  </si>
  <si>
    <t>Commands Executed</t>
  </si>
  <si>
    <t>Transport</t>
  </si>
  <si>
    <t>Request empty carriage</t>
  </si>
  <si>
    <t>EAStation</t>
  </si>
  <si>
    <t>K004</t>
  </si>
  <si>
    <t>Add empty product-pallet</t>
  </si>
  <si>
    <t>K003</t>
  </si>
  <si>
    <t>Reposition carriage</t>
  </si>
  <si>
    <t>Roboter</t>
  </si>
  <si>
    <t>Take product pallet from transport belt</t>
  </si>
  <si>
    <t>K002</t>
  </si>
  <si>
    <t>Release carriage</t>
  </si>
  <si>
    <t>01-04</t>
  </si>
  <si>
    <t>Move storagepallet to robot</t>
  </si>
  <si>
    <t>K005</t>
  </si>
  <si>
    <t>Remove pallet with smarties</t>
  </si>
  <si>
    <t>K000</t>
  </si>
  <si>
    <t>Take storage pallet from transport belt</t>
  </si>
  <si>
    <t>01-05</t>
  </si>
  <si>
    <t>Robot assemble</t>
  </si>
  <si>
    <t>Fill product-pallet</t>
  </si>
  <si>
    <t>01-06</t>
  </si>
  <si>
    <t>Is Storage pallet empty?</t>
  </si>
  <si>
    <t>Move storage-pallet to transport belt</t>
  </si>
  <si>
    <t>01-07</t>
  </si>
  <si>
    <t>Refill storage pallet</t>
  </si>
  <si>
    <t>Done by human operator</t>
  </si>
  <si>
    <t>01-08</t>
  </si>
  <si>
    <t>Is storage Space Free</t>
  </si>
  <si>
    <t>Request amount of empty places in storage</t>
  </si>
  <si>
    <t>01-09</t>
  </si>
  <si>
    <t>Store the Storage Pallet</t>
  </si>
  <si>
    <t>Store pallet</t>
  </si>
  <si>
    <t>02-01</t>
  </si>
  <si>
    <t>Take storagepallet out of system</t>
  </si>
  <si>
    <t>01-0a</t>
  </si>
  <si>
    <t>Is productpallet ready?</t>
  </si>
  <si>
    <t>To be checked in docuframe without any commands</t>
  </si>
  <si>
    <t>01-0b</t>
  </si>
  <si>
    <t>Take Productpallet out of system</t>
  </si>
  <si>
    <t>Move product-pallet to transport belt</t>
  </si>
  <si>
    <t>Remove product-pallet</t>
  </si>
  <si>
    <t>Task 3.1 :Analyze and rating the FDZ-Workflow</t>
  </si>
  <si>
    <t>Order Nr.</t>
  </si>
  <si>
    <t>Customer</t>
  </si>
  <si>
    <t>Order pattern</t>
  </si>
  <si>
    <t>No. of colours in production</t>
  </si>
  <si>
    <t xml:space="preserve">V-201400 </t>
  </si>
  <si>
    <t>Frey KG</t>
  </si>
  <si>
    <t xml:space="preserve"> rrr---rrr------------------------------------------------------</t>
  </si>
  <si>
    <t xml:space="preserve">V-201410  </t>
  </si>
  <si>
    <t>Sandy Graham LTD</t>
  </si>
  <si>
    <t>---gg-r---bwy----yyy------b-b-b-b-b--www------rrrrrrr-----ggggg</t>
  </si>
  <si>
    <t xml:space="preserve">V-201420  </t>
  </si>
  <si>
    <t>Natural Foods GmbH</t>
  </si>
  <si>
    <t>gggggggrrrrrrrgggggggrrrrrrrgggggggrrrrrrrgggggggrrrrrrrggggggg</t>
  </si>
  <si>
    <t>No. of Commands</t>
  </si>
  <si>
    <t xml:space="preserve">Work Flow Level </t>
  </si>
  <si>
    <t xml:space="preserve">Time in seconds </t>
  </si>
  <si>
    <t>Waiting time</t>
  </si>
  <si>
    <t>Circle Time</t>
  </si>
  <si>
    <t>Throughput Time</t>
  </si>
  <si>
    <t>Working time</t>
  </si>
  <si>
    <t>Transport time</t>
  </si>
  <si>
    <t>01 01</t>
  </si>
  <si>
    <t>01 02</t>
  </si>
  <si>
    <t>01 03</t>
  </si>
  <si>
    <t>Request empthy carriage</t>
  </si>
  <si>
    <t>Add empthy product pallet</t>
  </si>
  <si>
    <t>01 04</t>
  </si>
  <si>
    <t>01 05</t>
  </si>
  <si>
    <t>01 06</t>
  </si>
  <si>
    <t>Move storage pallet to belttransport belt</t>
  </si>
  <si>
    <t>01 08</t>
  </si>
  <si>
    <t>01 09</t>
  </si>
  <si>
    <t>01 0a</t>
  </si>
  <si>
    <t>Is Product pallet ready</t>
  </si>
  <si>
    <t>01 0b</t>
  </si>
  <si>
    <t>Move product pallet to transport belt</t>
  </si>
  <si>
    <t>Remove product pallet</t>
  </si>
  <si>
    <t xml:space="preserve">Request amount of stoted smarties of a color </t>
  </si>
  <si>
    <t>01 0c</t>
  </si>
  <si>
    <t>All Orders are Compiled</t>
  </si>
  <si>
    <t>Total</t>
  </si>
  <si>
    <t xml:space="preserve">Customer </t>
  </si>
  <si>
    <t>Color Changes</t>
  </si>
  <si>
    <t>Workflow 01_01 to 01_03</t>
  </si>
  <si>
    <t>Workflow 01_04 to 01_0a</t>
  </si>
  <si>
    <t>Workflow 01_0a to 01_0c</t>
  </si>
  <si>
    <t xml:space="preserve">total Wating Time </t>
  </si>
  <si>
    <t>total circle time</t>
  </si>
  <si>
    <t>V-201400</t>
  </si>
  <si>
    <t>rrr---rrr------------------------------------------------------</t>
  </si>
  <si>
    <t>V-201410</t>
  </si>
  <si>
    <t xml:space="preserve">Sandy Graham LTD </t>
  </si>
  <si>
    <t xml:space="preserve">gg-r---bwy----yyy------b-b-b-b-b--www------rrrrrrr-----ggggg </t>
  </si>
  <si>
    <t>V-201420</t>
  </si>
  <si>
    <t xml:space="preserve">Natural Foods GmbH </t>
  </si>
  <si>
    <t>gggggggggggggggggggggrrrrrrrgggggggrrrrrrrggggggggggggggggggggg</t>
  </si>
  <si>
    <t>NOTE:- Sandy Graham Ltd   This order has 5 colour changes so the time of work flow 01_04- 010a  will be  repeated 5 times
Natural Foods GmbH   This order has  2 colour changes so the time of work flow 01_04-010a  will be repeated twice.</t>
  </si>
  <si>
    <t>Task 3.2: Improve the Workflow</t>
  </si>
  <si>
    <t>Request amount of a stored smarties of a colour</t>
  </si>
  <si>
    <t>All Orders Compiled</t>
  </si>
  <si>
    <t>.</t>
  </si>
  <si>
    <t xml:space="preserve">Total Wating Time </t>
  </si>
  <si>
    <t>Total circle time</t>
  </si>
  <si>
    <t>PROCESS  FOR  IMPROVED  WORK  FLOW :-
( for a normal one colour order like FRey Kg)
Task  01_06 (is storage pallet empty)  is eliminated as it is not found to be necessary.
we have 2 storage pallet so the the task 01_06 won't be required.
Command in the task 01_02 "request amount of stored smarties of a color" 
will be used only once 
command in the task 01-0b "request empty carriage" 
will not be used as the  order is completed 
and  there will be no need to refill of storage pallet</t>
  </si>
  <si>
    <t>Circle time for order Frey kg  is 644
Circle time for sandy Graham Ltd 1888
Reason:- This order has 5 colour changes so the time of work flow 01_05 TO 01_0A will be multiplied by 5 
( production time for 1 coloured normal work flow 01_04 TO 01_0A  is 79 and
 for 5 coloured order the production time for work flow 01_05 will be 395)
Circle time for  Natural foods Gmbh 955
 ( here the production time for work flow 01_04 TO 01_0A 
 will be considered twice as there are 2 colour changes)</t>
  </si>
  <si>
    <t>In this Task the Robots were optimized to do the job where it is most required. 
The other tasks of the robot were replaced by Human Operators (IO/EA stations).
Since humans, naturally work 3 times slower than the robots, the total circle time is more.
Thus, in case of high number of orders, replacing robots by IO/EA stations won't help</t>
  </si>
  <si>
    <t>IO/EA Station</t>
  </si>
  <si>
    <t>Task 3.3: Input-output/EA Station can assemble</t>
  </si>
  <si>
    <t>Task 3.4: Working with multicolor pallets</t>
  </si>
  <si>
    <t>All Orders are compiled</t>
  </si>
  <si>
    <t>Total circle tme for each order  (Task 3.4) Circle Time calculated on the basis of multicolour storage pallet.</t>
  </si>
  <si>
    <t xml:space="preserve"> Workflow 01_01 to 01_03</t>
  </si>
  <si>
    <t>Total circle tme for each order  (Task 3.1) circle time is calculated on the basis of actual work flow</t>
  </si>
  <si>
    <t>Total circle tme for each order  (Task 3.2) Circle time calculated by removing unnecessary commands and task</t>
  </si>
  <si>
    <t>Total circle tme for each order  (Task 3.3) Circle time calculated by replacing robot by IO/EA station</t>
  </si>
  <si>
    <t>For order of  Frey kg, the entire work flow, will be same as done in task 3.2 (by eliminating the unnecessary task 01_06 ie task "is storage pallet empty",
 we can save the time as done in task 3.2. similar scenario is applid for each order in this this work flow as well.)
For order Sandy Graham LTD, this order requires 5 different colour and the total of 29 smarties.the capacity of storage pallet is 91
so 29 smarties with 5 different colours can be accomoadated in the storage pallet By doing this the entire order will be completed at one go instead of repeating the process from Task 1-04 to 1-0a for 5 different times for 5 different colours 
For order Natural foods Gmbh, this order requires 2 different colour  and the total of 63 smarties. the capacity of storage pallet is 91 so 63 smarties with 2 different colours can be accomoadated in the storage pallet By doing this the entire order will be completed at one go instead of repeating the process from Task 1-04 to 1-0a for 5 different times for 5 different colours.
In this workflow, the process\task 1-0a (is productpallet ready?) is eliminated because the product pallet by default will be ready when the storage pallet will contain different colours and diferent combinations.</t>
  </si>
  <si>
    <t>Process Flowchart :</t>
  </si>
  <si>
    <t>Task 3.5: Compare the three new FDZ-Workflows</t>
  </si>
  <si>
    <t>Task Number</t>
  </si>
  <si>
    <t>Cycle time</t>
  </si>
  <si>
    <t>New improvments done</t>
  </si>
  <si>
    <t>Results</t>
  </si>
  <si>
    <t>Task 3.1</t>
  </si>
  <si>
    <t>No improvement done, followed the normal workflow</t>
  </si>
  <si>
    <t>With the normal workflow the circle time for entire process is more as compared to task 3.2 3.3 and 3.4</t>
  </si>
  <si>
    <t>Task 3.2</t>
  </si>
  <si>
    <t>Extra task and commands removed.</t>
  </si>
  <si>
    <t>By eliminating the commands and tasks, the waiting times and production time is reduced</t>
  </si>
  <si>
    <t>Task 3.3</t>
  </si>
  <si>
    <t>IO/EA stations used in place of transport/robot</t>
  </si>
  <si>
    <t>EA stations work 3 times slower</t>
  </si>
  <si>
    <t>Task 3.4</t>
  </si>
  <si>
    <t>Multicolour storage pallet resulted in completion of a process at one go without repeating the process for different colours</t>
  </si>
  <si>
    <t>By allowing multicolour storage pallet, the entire order is completed at one go. No need to repeat the cycle for different colours</t>
  </si>
  <si>
    <t>Conclusion-  as per the above comparisons, the 4th (3.4) work flow of multicolour storage pallet is the best one as the least circle time is achieved and the order is completed at one go</t>
  </si>
  <si>
    <t>Raw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</si>
</sst>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b/>
      <sz val="1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4" tint="0.39997558519241921"/>
        <bgColor indexed="64"/>
      </patternFill>
    </fill>
  </fills>
  <borders count="5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259">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xf>
    <xf numFmtId="16" fontId="1" fillId="0" borderId="1" xfId="0" quotePrefix="1" applyNumberFormat="1" applyFont="1" applyBorder="1" applyAlignment="1">
      <alignment horizontal="center" vertical="center"/>
    </xf>
    <xf numFmtId="0" fontId="1" fillId="0" borderId="2" xfId="0" applyFont="1" applyBorder="1" applyAlignment="1">
      <alignment horizontal="center"/>
    </xf>
    <xf numFmtId="0" fontId="1" fillId="0" borderId="1" xfId="0" quotePrefix="1" applyFont="1" applyBorder="1" applyAlignment="1">
      <alignment horizontal="center" vertical="center"/>
    </xf>
    <xf numFmtId="0" fontId="1" fillId="0" borderId="5" xfId="0" applyFont="1" applyBorder="1" applyAlignment="1">
      <alignment horizontal="center"/>
    </xf>
    <xf numFmtId="0" fontId="0" fillId="0" borderId="5" xfId="0" applyBorder="1" applyAlignment="1">
      <alignment horizontal="center" vertical="center"/>
    </xf>
    <xf numFmtId="0" fontId="0" fillId="0" borderId="5" xfId="0" applyBorder="1" applyAlignment="1">
      <alignment horizontal="left"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xf>
    <xf numFmtId="0" fontId="0" fillId="0" borderId="3" xfId="0" applyBorder="1" applyAlignment="1">
      <alignment horizontal="center" vertical="center"/>
    </xf>
    <xf numFmtId="0" fontId="0" fillId="0" borderId="9" xfId="0" applyBorder="1" applyAlignment="1">
      <alignment horizontal="center"/>
    </xf>
    <xf numFmtId="0" fontId="0" fillId="0" borderId="9" xfId="0" applyBorder="1" applyAlignment="1">
      <alignment horizontal="center" vertical="center"/>
    </xf>
    <xf numFmtId="0" fontId="0" fillId="0" borderId="9" xfId="0" applyBorder="1" applyAlignment="1">
      <alignment horizontal="left" vertical="center"/>
    </xf>
    <xf numFmtId="0" fontId="0" fillId="0" borderId="4" xfId="0" applyBorder="1" applyAlignment="1">
      <alignment horizontal="center" vertical="center"/>
    </xf>
    <xf numFmtId="0" fontId="1" fillId="0" borderId="7" xfId="0" quotePrefix="1" applyFont="1" applyBorder="1" applyAlignment="1">
      <alignment horizontal="center" vertical="center"/>
    </xf>
    <xf numFmtId="0" fontId="1" fillId="0" borderId="7" xfId="0" applyFont="1" applyBorder="1" applyAlignment="1">
      <alignment horizontal="center"/>
    </xf>
    <xf numFmtId="0" fontId="0" fillId="0" borderId="6" xfId="0" applyBorder="1" applyAlignment="1">
      <alignment horizontal="left" vertical="center"/>
    </xf>
    <xf numFmtId="0" fontId="0" fillId="0" borderId="8" xfId="0" applyBorder="1" applyAlignment="1">
      <alignment horizontal="center"/>
    </xf>
    <xf numFmtId="0" fontId="0" fillId="0" borderId="3" xfId="0" applyBorder="1" applyAlignment="1">
      <alignment horizontal="left" vertical="center"/>
    </xf>
    <xf numFmtId="0" fontId="0" fillId="0" borderId="4" xfId="0" applyBorder="1" applyAlignment="1">
      <alignment horizontal="center"/>
    </xf>
    <xf numFmtId="0" fontId="0" fillId="0" borderId="6" xfId="0" applyBorder="1" applyAlignment="1">
      <alignment horizontal="left"/>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xf>
    <xf numFmtId="0" fontId="0" fillId="3" borderId="14" xfId="0" applyFill="1" applyBorder="1"/>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0" borderId="16" xfId="0" applyBorder="1" applyAlignment="1">
      <alignment horizontal="center" vertical="center"/>
    </xf>
    <xf numFmtId="0" fontId="0" fillId="0" borderId="17" xfId="0" applyBorder="1"/>
    <xf numFmtId="0" fontId="0" fillId="0" borderId="17"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7" xfId="0" applyBorder="1"/>
    <xf numFmtId="0" fontId="0" fillId="0" borderId="9" xfId="0" applyBorder="1"/>
    <xf numFmtId="0" fontId="0" fillId="0" borderId="1" xfId="0" applyBorder="1" applyAlignment="1">
      <alignment horizontal="center" vertical="center"/>
    </xf>
    <xf numFmtId="0" fontId="0" fillId="0" borderId="5" xfId="0" applyBorder="1"/>
    <xf numFmtId="0" fontId="0" fillId="0" borderId="5" xfId="0" applyBorder="1" applyAlignment="1">
      <alignment horizontal="center"/>
    </xf>
    <xf numFmtId="0" fontId="0" fillId="0" borderId="22" xfId="0" applyBorder="1" applyAlignment="1">
      <alignment horizontal="center" vertical="center"/>
    </xf>
    <xf numFmtId="0" fontId="0" fillId="0" borderId="19" xfId="0" applyBorder="1" applyAlignment="1">
      <alignment horizontal="center"/>
    </xf>
    <xf numFmtId="0" fontId="0" fillId="0" borderId="19" xfId="0" applyBorder="1"/>
    <xf numFmtId="0" fontId="0" fillId="0" borderId="19" xfId="0" applyBorder="1" applyAlignment="1">
      <alignment horizontal="center" vertical="center"/>
    </xf>
    <xf numFmtId="0" fontId="0" fillId="0" borderId="23" xfId="0" applyBorder="1" applyAlignment="1">
      <alignment horizontal="center" vertical="center"/>
    </xf>
    <xf numFmtId="0" fontId="0" fillId="4" borderId="5" xfId="0" applyFill="1" applyBorder="1" applyAlignment="1">
      <alignment horizontal="center" vertical="center"/>
    </xf>
    <xf numFmtId="0" fontId="0" fillId="4" borderId="9"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xf>
    <xf numFmtId="0" fontId="0" fillId="0" borderId="14" xfId="0" applyBorder="1"/>
    <xf numFmtId="0" fontId="0" fillId="0" borderId="14" xfId="0" applyBorder="1" applyAlignment="1">
      <alignment horizontal="center" vertical="center"/>
    </xf>
    <xf numFmtId="0" fontId="0" fillId="0" borderId="15" xfId="0" applyBorder="1" applyAlignment="1">
      <alignment horizontal="center" vertical="center"/>
    </xf>
    <xf numFmtId="0" fontId="0" fillId="3" borderId="22" xfId="0" applyFill="1" applyBorder="1" applyAlignment="1">
      <alignment horizontal="center" vertical="center"/>
    </xf>
    <xf numFmtId="0" fontId="0" fillId="3" borderId="19" xfId="0" applyFill="1" applyBorder="1" applyAlignment="1">
      <alignment horizontal="center"/>
    </xf>
    <xf numFmtId="0" fontId="0" fillId="3" borderId="19" xfId="0" applyFill="1" applyBorder="1"/>
    <xf numFmtId="0" fontId="0" fillId="3" borderId="19" xfId="0" applyFill="1" applyBorder="1" applyAlignment="1">
      <alignment horizontal="center" vertical="center"/>
    </xf>
    <xf numFmtId="0" fontId="0" fillId="3" borderId="23" xfId="0" applyFill="1" applyBorder="1" applyAlignment="1">
      <alignment horizontal="center" vertical="center"/>
    </xf>
    <xf numFmtId="0" fontId="0" fillId="0" borderId="24" xfId="0" applyBorder="1" applyAlignment="1">
      <alignment horizontal="center" vertical="center"/>
    </xf>
    <xf numFmtId="0" fontId="0" fillId="0" borderId="20" xfId="0" applyBorder="1" applyAlignment="1">
      <alignment horizontal="center"/>
    </xf>
    <xf numFmtId="0" fontId="0" fillId="0" borderId="20" xfId="0" applyBorder="1"/>
    <xf numFmtId="0" fontId="0" fillId="0" borderId="25" xfId="0" applyBorder="1" applyAlignment="1">
      <alignment horizontal="center"/>
    </xf>
    <xf numFmtId="0" fontId="4" fillId="0" borderId="24" xfId="0" applyFont="1" applyBorder="1"/>
    <xf numFmtId="0" fontId="4" fillId="0" borderId="20" xfId="0" applyFont="1" applyBorder="1" applyAlignment="1">
      <alignment horizontal="center" vertical="center"/>
    </xf>
    <xf numFmtId="0" fontId="4" fillId="0" borderId="26" xfId="0" applyFont="1" applyBorder="1" applyAlignment="1">
      <alignment horizontal="center" vertical="center"/>
    </xf>
    <xf numFmtId="0" fontId="0" fillId="0" borderId="16" xfId="0" applyBorder="1"/>
    <xf numFmtId="0" fontId="0" fillId="0" borderId="18" xfId="0" applyBorder="1"/>
    <xf numFmtId="0" fontId="0" fillId="0" borderId="6" xfId="0" applyBorder="1"/>
    <xf numFmtId="0" fontId="0" fillId="0" borderId="8" xfId="0" applyBorder="1"/>
    <xf numFmtId="0" fontId="0" fillId="0" borderId="3" xfId="0" applyBorder="1"/>
    <xf numFmtId="0" fontId="0" fillId="0" borderId="4" xfId="0" applyBorder="1"/>
    <xf numFmtId="0" fontId="0" fillId="0" borderId="29" xfId="0" applyBorder="1"/>
    <xf numFmtId="0" fontId="0" fillId="0" borderId="30" xfId="0" applyBorder="1"/>
    <xf numFmtId="0" fontId="1" fillId="0" borderId="31" xfId="0" applyFont="1" applyBorder="1"/>
    <xf numFmtId="0" fontId="1" fillId="0" borderId="32" xfId="0" applyFont="1" applyBorder="1"/>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4" xfId="0" applyFont="1" applyBorder="1" applyAlignment="1">
      <alignment horizontal="left" vertical="center"/>
    </xf>
    <xf numFmtId="0" fontId="1" fillId="0" borderId="15" xfId="0" applyFont="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14" xfId="0" applyFill="1" applyBorder="1" applyAlignment="1">
      <alignment horizontal="left" vertical="center"/>
    </xf>
    <xf numFmtId="0" fontId="0" fillId="5" borderId="15" xfId="0" applyFill="1" applyBorder="1" applyAlignment="1">
      <alignment horizontal="center" vertical="center"/>
    </xf>
    <xf numFmtId="0" fontId="0" fillId="0" borderId="14" xfId="0" applyBorder="1" applyAlignment="1">
      <alignment horizontal="left" vertical="center"/>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0"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12"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4" fillId="0" borderId="24" xfId="0" applyFont="1" applyBorder="1" applyAlignment="1">
      <alignment horizontal="left" vertical="center"/>
    </xf>
    <xf numFmtId="0" fontId="0" fillId="0" borderId="0" xfId="0" applyAlignment="1">
      <alignment horizontal="left"/>
    </xf>
    <xf numFmtId="0" fontId="1" fillId="0" borderId="13" xfId="0" applyFont="1" applyBorder="1" applyAlignment="1">
      <alignment horizontal="center"/>
    </xf>
    <xf numFmtId="0" fontId="1" fillId="0" borderId="15" xfId="0" applyFont="1" applyBorder="1" applyAlignment="1">
      <alignment horizontal="center"/>
    </xf>
    <xf numFmtId="0" fontId="0" fillId="0" borderId="0" xfId="0" applyAlignment="1">
      <alignment horizontal="right"/>
    </xf>
    <xf numFmtId="0" fontId="0" fillId="0" borderId="18" xfId="0" applyBorder="1" applyAlignment="1">
      <alignment horizontal="center"/>
    </xf>
    <xf numFmtId="0" fontId="4" fillId="0" borderId="0" xfId="0" applyFont="1" applyAlignment="1">
      <alignment horizontal="center" vertical="center"/>
    </xf>
    <xf numFmtId="0" fontId="4" fillId="0" borderId="0" xfId="0" applyFont="1" applyAlignment="1">
      <alignment horizontal="left"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left" vertical="center"/>
    </xf>
    <xf numFmtId="0" fontId="0" fillId="5" borderId="23" xfId="0" applyFill="1" applyBorder="1" applyAlignment="1">
      <alignment horizontal="center" vertical="center"/>
    </xf>
    <xf numFmtId="0" fontId="0" fillId="5" borderId="19" xfId="0" applyFill="1" applyBorder="1" applyAlignment="1">
      <alignment horizontal="center" vertical="center"/>
    </xf>
    <xf numFmtId="0" fontId="0" fillId="5" borderId="19" xfId="0" applyFill="1" applyBorder="1" applyAlignment="1">
      <alignment horizontal="left" vertical="center"/>
    </xf>
    <xf numFmtId="0" fontId="0" fillId="5" borderId="17" xfId="0" applyFill="1" applyBorder="1" applyAlignment="1">
      <alignment horizontal="center" vertical="center"/>
    </xf>
    <xf numFmtId="0" fontId="0" fillId="3" borderId="14" xfId="0" applyFill="1" applyBorder="1" applyAlignment="1">
      <alignment horizontal="left" vertical="center"/>
    </xf>
    <xf numFmtId="0" fontId="0" fillId="3" borderId="45" xfId="0" applyFill="1" applyBorder="1" applyAlignment="1">
      <alignment horizontal="center" vertical="center"/>
    </xf>
    <xf numFmtId="0" fontId="0" fillId="3" borderId="44" xfId="0" applyFill="1" applyBorder="1" applyAlignment="1">
      <alignment horizontal="center" vertical="center"/>
    </xf>
    <xf numFmtId="0" fontId="0" fillId="3" borderId="10" xfId="0" applyFill="1" applyBorder="1" applyAlignment="1">
      <alignment horizontal="center" vertical="center"/>
    </xf>
    <xf numFmtId="0" fontId="1" fillId="2" borderId="15" xfId="0" applyFont="1" applyFill="1" applyBorder="1" applyAlignment="1">
      <alignment horizontal="center" vertical="center"/>
    </xf>
    <xf numFmtId="0" fontId="1" fillId="2" borderId="14" xfId="0" applyFont="1" applyFill="1" applyBorder="1" applyAlignment="1">
      <alignment horizontal="left" vertical="center"/>
    </xf>
    <xf numFmtId="0" fontId="3" fillId="0" borderId="0" xfId="0" applyFont="1"/>
    <xf numFmtId="0" fontId="0" fillId="6" borderId="16" xfId="0" applyFill="1" applyBorder="1"/>
    <xf numFmtId="0" fontId="0" fillId="6" borderId="17" xfId="0" applyFill="1" applyBorder="1" applyAlignment="1">
      <alignment horizontal="center" vertical="center"/>
    </xf>
    <xf numFmtId="0" fontId="0" fillId="6" borderId="17" xfId="0" applyFill="1" applyBorder="1" applyAlignment="1">
      <alignment horizontal="left" vertical="center"/>
    </xf>
    <xf numFmtId="0" fontId="0" fillId="6" borderId="18" xfId="0" applyFill="1" applyBorder="1" applyAlignment="1">
      <alignment horizontal="center" vertical="center"/>
    </xf>
    <xf numFmtId="0" fontId="0" fillId="6" borderId="6" xfId="0" applyFill="1" applyBorder="1" applyAlignment="1">
      <alignment horizontal="left"/>
    </xf>
    <xf numFmtId="0" fontId="0" fillId="6" borderId="7" xfId="0" applyFill="1" applyBorder="1" applyAlignment="1">
      <alignment horizontal="center" vertical="center"/>
    </xf>
    <xf numFmtId="0" fontId="0" fillId="6" borderId="51" xfId="0" applyFill="1" applyBorder="1" applyAlignment="1">
      <alignment horizontal="left" vertical="center"/>
    </xf>
    <xf numFmtId="0" fontId="0" fillId="6" borderId="51" xfId="0" applyFill="1" applyBorder="1" applyAlignment="1">
      <alignment horizontal="center" vertical="center"/>
    </xf>
    <xf numFmtId="0" fontId="0" fillId="6" borderId="52" xfId="0" applyFill="1" applyBorder="1" applyAlignment="1">
      <alignment horizontal="center" vertical="center"/>
    </xf>
    <xf numFmtId="0" fontId="0" fillId="0" borderId="53" xfId="0" applyBorder="1" applyAlignment="1">
      <alignment horizontal="center" vertical="center"/>
    </xf>
    <xf numFmtId="0" fontId="0" fillId="0" borderId="6" xfId="0" applyBorder="1" applyAlignment="1">
      <alignment horizontal="center"/>
    </xf>
    <xf numFmtId="0" fontId="0" fillId="0" borderId="39" xfId="0" applyBorder="1" applyAlignment="1">
      <alignment horizontal="center"/>
    </xf>
    <xf numFmtId="0" fontId="0" fillId="0" borderId="57" xfId="0" applyBorder="1" applyAlignment="1">
      <alignment horizontal="center"/>
    </xf>
    <xf numFmtId="0" fontId="0" fillId="0" borderId="3" xfId="0" applyBorder="1" applyAlignment="1">
      <alignment horizontal="center"/>
    </xf>
    <xf numFmtId="0" fontId="0" fillId="0" borderId="42" xfId="0" applyBorder="1" applyAlignment="1">
      <alignment horizontal="center"/>
    </xf>
    <xf numFmtId="0" fontId="0" fillId="0" borderId="56" xfId="0" applyBorder="1" applyAlignment="1">
      <alignment horizontal="center"/>
    </xf>
    <xf numFmtId="0" fontId="4" fillId="0" borderId="10" xfId="0" applyFont="1" applyBorder="1" applyAlignment="1">
      <alignment horizontal="center"/>
    </xf>
    <xf numFmtId="0" fontId="4" fillId="0" borderId="44" xfId="0" applyFont="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0" fillId="0" borderId="0" xfId="0" applyAlignment="1">
      <alignment vertical="top" wrapText="1"/>
    </xf>
    <xf numFmtId="0" fontId="0" fillId="0" borderId="0" xfId="0" applyAlignment="1">
      <alignment wrapText="1"/>
    </xf>
    <xf numFmtId="0" fontId="0" fillId="7" borderId="13"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5" xfId="0" applyFill="1"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horizontal="left" vertical="center" wrapText="1"/>
    </xf>
    <xf numFmtId="0" fontId="0" fillId="0" borderId="7" xfId="0" applyBorder="1" applyAlignment="1">
      <alignment vertical="center" wrapText="1"/>
    </xf>
    <xf numFmtId="0" fontId="0" fillId="0" borderId="8" xfId="0" applyBorder="1" applyAlignment="1">
      <alignment horizontal="left" vertical="center" wrapText="1"/>
    </xf>
    <xf numFmtId="0" fontId="0" fillId="0" borderId="9" xfId="0" applyBorder="1" applyAlignment="1">
      <alignment vertical="center" wrapText="1"/>
    </xf>
    <xf numFmtId="0" fontId="0" fillId="0" borderId="4" xfId="0" applyBorder="1" applyAlignment="1">
      <alignment horizontal="left" vertical="center" wrapText="1"/>
    </xf>
    <xf numFmtId="0" fontId="0" fillId="0" borderId="0" xfId="0" applyAlignment="1">
      <alignment vertical="center" wrapText="1"/>
    </xf>
    <xf numFmtId="0" fontId="3" fillId="0" borderId="0" xfId="0" applyFont="1" applyBorder="1" applyAlignment="1">
      <alignment vertical="center"/>
    </xf>
    <xf numFmtId="0" fontId="3" fillId="0" borderId="0" xfId="0" applyFont="1" applyBorder="1" applyAlignment="1"/>
    <xf numFmtId="0" fontId="0" fillId="0" borderId="6" xfId="0" applyBorder="1" applyAlignment="1">
      <alignment horizontal="left"/>
    </xf>
    <xf numFmtId="0" fontId="0" fillId="0" borderId="7" xfId="0" applyBorder="1" applyAlignment="1">
      <alignment horizontal="left"/>
    </xf>
    <xf numFmtId="0" fontId="2" fillId="0" borderId="0" xfId="0" applyFont="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8" borderId="10" xfId="0" applyFont="1" applyFill="1" applyBorder="1" applyAlignment="1">
      <alignment horizontal="center"/>
    </xf>
    <xf numFmtId="0" fontId="1" fillId="8" borderId="11" xfId="0" applyFont="1" applyFill="1" applyBorder="1" applyAlignment="1">
      <alignment horizontal="center"/>
    </xf>
    <xf numFmtId="0" fontId="1" fillId="8" borderId="12" xfId="0" applyFont="1" applyFill="1" applyBorder="1" applyAlignment="1">
      <alignment horizontal="center"/>
    </xf>
    <xf numFmtId="0" fontId="1" fillId="2" borderId="27"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6" xfId="0" applyFont="1" applyFill="1" applyBorder="1" applyAlignment="1">
      <alignment horizontal="center" vertical="center"/>
    </xf>
    <xf numFmtId="0" fontId="4" fillId="0" borderId="33" xfId="0" applyFont="1" applyBorder="1" applyAlignment="1">
      <alignment horizontal="left" vertical="top" wrapText="1"/>
    </xf>
    <xf numFmtId="0" fontId="4" fillId="0" borderId="29" xfId="0" applyFont="1" applyBorder="1" applyAlignment="1">
      <alignment horizontal="left" vertical="top" wrapText="1"/>
    </xf>
    <xf numFmtId="0" fontId="4" fillId="0" borderId="30" xfId="0" applyFont="1" applyBorder="1" applyAlignment="1">
      <alignment horizontal="left" vertical="top" wrapText="1"/>
    </xf>
    <xf numFmtId="0" fontId="4" fillId="0" borderId="34" xfId="0" applyFont="1" applyBorder="1" applyAlignment="1">
      <alignment horizontal="left" vertical="top" wrapText="1"/>
    </xf>
    <xf numFmtId="0" fontId="4" fillId="0" borderId="35" xfId="0" applyFont="1" applyBorder="1" applyAlignment="1">
      <alignment horizontal="left" vertical="top" wrapText="1"/>
    </xf>
    <xf numFmtId="0" fontId="4" fillId="0" borderId="32" xfId="0" applyFont="1" applyBorder="1" applyAlignment="1">
      <alignment horizontal="left" vertical="top" wrapText="1"/>
    </xf>
    <xf numFmtId="0" fontId="0" fillId="0" borderId="37" xfId="0" applyBorder="1" applyAlignment="1">
      <alignment horizontal="center" vertical="center"/>
    </xf>
    <xf numFmtId="0" fontId="0" fillId="0" borderId="40" xfId="0" applyBorder="1" applyAlignment="1">
      <alignment horizontal="center" vertical="center"/>
    </xf>
    <xf numFmtId="0" fontId="0" fillId="0" borderId="31" xfId="0" applyBorder="1" applyAlignment="1">
      <alignment horizontal="center" vertical="center"/>
    </xf>
    <xf numFmtId="0" fontId="1" fillId="2" borderId="5" xfId="0" applyFont="1" applyFill="1" applyBorder="1" applyAlignment="1">
      <alignment horizontal="left" vertical="center"/>
    </xf>
    <xf numFmtId="0" fontId="1" fillId="2" borderId="7" xfId="0" applyFont="1" applyFill="1" applyBorder="1" applyAlignment="1">
      <alignment horizontal="left"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33" xfId="0" applyBorder="1" applyAlignment="1">
      <alignment horizontal="left" vertical="top" wrapText="1"/>
    </xf>
    <xf numFmtId="0" fontId="0" fillId="0" borderId="29" xfId="0" applyBorder="1" applyAlignment="1">
      <alignment horizontal="left" vertical="top"/>
    </xf>
    <xf numFmtId="0" fontId="0" fillId="0" borderId="30" xfId="0" applyBorder="1" applyAlignment="1">
      <alignment horizontal="left" vertical="top"/>
    </xf>
    <xf numFmtId="0" fontId="0" fillId="0" borderId="49" xfId="0" applyBorder="1" applyAlignment="1">
      <alignment horizontal="left" vertical="top"/>
    </xf>
    <xf numFmtId="0" fontId="0" fillId="0" borderId="0" xfId="0" applyAlignment="1">
      <alignment horizontal="left" vertical="top"/>
    </xf>
    <xf numFmtId="0" fontId="0" fillId="0" borderId="50"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left" vertical="top"/>
    </xf>
    <xf numFmtId="0" fontId="0" fillId="0" borderId="32" xfId="0" applyBorder="1" applyAlignment="1">
      <alignment horizontal="left" vertical="top"/>
    </xf>
    <xf numFmtId="0" fontId="0" fillId="0" borderId="30" xfId="0"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0" borderId="34" xfId="0" applyBorder="1" applyAlignment="1">
      <alignment horizontal="left" vertical="top" wrapText="1"/>
    </xf>
    <xf numFmtId="0" fontId="0" fillId="0" borderId="32" xfId="0"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0" borderId="0" xfId="0" applyFont="1" applyAlignment="1">
      <alignment horizontal="left"/>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51" xfId="0" applyBorder="1" applyAlignment="1">
      <alignment horizontal="center" vertical="center"/>
    </xf>
    <xf numFmtId="0" fontId="0" fillId="0" borderId="17" xfId="0" applyBorder="1" applyAlignment="1">
      <alignment horizontal="center" vertical="center"/>
    </xf>
    <xf numFmtId="0" fontId="0" fillId="2" borderId="5" xfId="0" applyFill="1" applyBorder="1" applyAlignment="1">
      <alignment horizontal="center" vertical="center" wrapText="1"/>
    </xf>
    <xf numFmtId="0" fontId="0" fillId="2" borderId="9" xfId="0" applyFill="1" applyBorder="1" applyAlignment="1">
      <alignment horizontal="center" vertical="center" wrapText="1"/>
    </xf>
    <xf numFmtId="0" fontId="0" fillId="2" borderId="54" xfId="0" applyFill="1" applyBorder="1" applyAlignment="1">
      <alignment horizontal="center" vertical="center"/>
    </xf>
    <xf numFmtId="0" fontId="0" fillId="2" borderId="53" xfId="0" applyFill="1" applyBorder="1" applyAlignment="1">
      <alignment horizontal="center" vertical="center"/>
    </xf>
    <xf numFmtId="0" fontId="0" fillId="2" borderId="55" xfId="0" applyFill="1" applyBorder="1" applyAlignment="1">
      <alignment horizontal="center" vertical="center"/>
    </xf>
    <xf numFmtId="0" fontId="0" fillId="2" borderId="56" xfId="0" applyFill="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21"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1" fillId="2" borderId="18" xfId="0" applyFont="1" applyFill="1" applyBorder="1" applyAlignment="1">
      <alignment horizontal="center" vertical="center"/>
    </xf>
    <xf numFmtId="0" fontId="1" fillId="0" borderId="10" xfId="0" applyFont="1" applyBorder="1" applyAlignment="1">
      <alignment horizontal="center" wrapText="1"/>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wrapText="1"/>
    </xf>
    <xf numFmtId="0" fontId="0" fillId="0" borderId="29" xfId="0" applyBorder="1" applyAlignment="1">
      <alignment horizontal="left" vertical="top" wrapText="1"/>
    </xf>
    <xf numFmtId="0" fontId="0" fillId="0" borderId="0" xfId="0" applyAlignment="1">
      <alignment horizontal="left" vertical="top" wrapText="1"/>
    </xf>
    <xf numFmtId="0" fontId="0" fillId="0" borderId="35" xfId="0" applyBorder="1" applyAlignment="1">
      <alignment horizontal="left" vertical="top" wrapText="1"/>
    </xf>
    <xf numFmtId="0" fontId="3" fillId="0" borderId="10" xfId="0" applyFont="1" applyBorder="1" applyAlignment="1">
      <alignment horizontal="left"/>
    </xf>
    <xf numFmtId="0" fontId="3" fillId="0" borderId="11" xfId="0" applyFont="1" applyBorder="1" applyAlignment="1">
      <alignment horizontal="left"/>
    </xf>
    <xf numFmtId="0" fontId="3" fillId="0" borderId="12" xfId="0" applyFont="1" applyBorder="1" applyAlignment="1">
      <alignment horizontal="left"/>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22</xdr:row>
      <xdr:rowOff>66675</xdr:rowOff>
    </xdr:from>
    <xdr:to>
      <xdr:col>25</xdr:col>
      <xdr:colOff>314646</xdr:colOff>
      <xdr:row>60</xdr:row>
      <xdr:rowOff>142875</xdr:rowOff>
    </xdr:to>
    <xdr:pic>
      <xdr:nvPicPr>
        <xdr:cNvPr id="2" name="Picture 1">
          <a:extLst>
            <a:ext uri="{FF2B5EF4-FFF2-40B4-BE49-F238E27FC236}">
              <a16:creationId xmlns:a16="http://schemas.microsoft.com/office/drawing/2014/main" id="{E685F4FB-BE7D-4205-BAE0-2B5BA3924A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63200" y="4257675"/>
          <a:ext cx="4581846" cy="7410450"/>
        </a:xfrm>
        <a:prstGeom prst="rect">
          <a:avLst/>
        </a:prstGeom>
        <a:noFill/>
        <a:ln w="571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3</xdr:row>
      <xdr:rowOff>0</xdr:rowOff>
    </xdr:from>
    <xdr:to>
      <xdr:col>22</xdr:col>
      <xdr:colOff>397948</xdr:colOff>
      <xdr:row>39</xdr:row>
      <xdr:rowOff>105754</xdr:rowOff>
    </xdr:to>
    <xdr:pic>
      <xdr:nvPicPr>
        <xdr:cNvPr id="2" name="Picture 1">
          <a:extLst>
            <a:ext uri="{FF2B5EF4-FFF2-40B4-BE49-F238E27FC236}">
              <a16:creationId xmlns:a16="http://schemas.microsoft.com/office/drawing/2014/main" id="{15B1E149-689D-4ECA-BD50-8BA4488270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0" y="704850"/>
          <a:ext cx="4665148" cy="7049479"/>
        </a:xfrm>
        <a:prstGeom prst="rect">
          <a:avLst/>
        </a:prstGeom>
        <a:ln w="381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5"/>
  <sheetViews>
    <sheetView tabSelected="1" workbookViewId="0">
      <selection activeCell="A16" sqref="A16"/>
    </sheetView>
  </sheetViews>
  <sheetFormatPr defaultRowHeight="15" x14ac:dyDescent="0.25"/>
  <cols>
    <col min="2" max="2" width="48" bestFit="1" customWidth="1"/>
    <col min="3" max="3" width="30.7109375" bestFit="1" customWidth="1"/>
    <col min="4" max="4" width="10" bestFit="1" customWidth="1"/>
    <col min="5" max="5" width="41.5703125" bestFit="1" customWidth="1"/>
    <col min="6" max="6" width="15.28515625" bestFit="1" customWidth="1"/>
  </cols>
  <sheetData>
    <row r="1" spans="1:6" ht="15.75" thickBot="1" x14ac:dyDescent="0.3">
      <c r="A1" s="181" t="s">
        <v>155</v>
      </c>
      <c r="B1" s="182"/>
      <c r="C1" s="182"/>
      <c r="D1" s="182"/>
      <c r="E1" s="182"/>
      <c r="F1" s="183"/>
    </row>
    <row r="3" spans="1:6" ht="23.25" x14ac:dyDescent="0.35">
      <c r="B3" s="175" t="s">
        <v>0</v>
      </c>
      <c r="C3" s="175"/>
      <c r="D3" s="175"/>
      <c r="E3" s="1"/>
      <c r="F3" s="2"/>
    </row>
    <row r="4" spans="1:6" ht="15.75" thickBot="1" x14ac:dyDescent="0.3">
      <c r="B4" s="2"/>
      <c r="C4" s="3"/>
      <c r="D4" s="2"/>
      <c r="E4" s="1"/>
      <c r="F4" s="2"/>
    </row>
    <row r="5" spans="1:6" x14ac:dyDescent="0.25">
      <c r="B5" s="4" t="s">
        <v>1</v>
      </c>
      <c r="C5" s="5" t="s">
        <v>2</v>
      </c>
      <c r="D5" s="2"/>
      <c r="E5" s="1"/>
      <c r="F5" s="2"/>
    </row>
    <row r="6" spans="1:6" ht="15.75" thickBot="1" x14ac:dyDescent="0.3">
      <c r="B6" s="176" t="s">
        <v>3</v>
      </c>
      <c r="C6" s="177"/>
      <c r="D6" s="2"/>
      <c r="E6" s="1"/>
      <c r="F6" s="2"/>
    </row>
    <row r="7" spans="1:6" ht="15.75" thickBot="1" x14ac:dyDescent="0.3">
      <c r="B7" s="2"/>
      <c r="C7" s="3"/>
      <c r="D7" s="2"/>
      <c r="E7" s="1"/>
      <c r="F7" s="2"/>
    </row>
    <row r="8" spans="1:6" x14ac:dyDescent="0.25">
      <c r="B8" s="6" t="s">
        <v>4</v>
      </c>
      <c r="C8" s="7" t="s">
        <v>5</v>
      </c>
      <c r="D8" s="8"/>
      <c r="E8" s="9"/>
      <c r="F8" s="10"/>
    </row>
    <row r="9" spans="1:6" x14ac:dyDescent="0.25">
      <c r="B9" s="173" t="s">
        <v>6</v>
      </c>
      <c r="C9" s="174"/>
      <c r="D9" s="11"/>
      <c r="E9" s="12"/>
      <c r="F9" s="13"/>
    </row>
    <row r="10" spans="1:6" x14ac:dyDescent="0.25">
      <c r="B10" s="14" t="s">
        <v>7</v>
      </c>
      <c r="C10" s="15" t="s">
        <v>8</v>
      </c>
      <c r="D10" s="11" t="s">
        <v>9</v>
      </c>
      <c r="E10" s="12" t="s">
        <v>10</v>
      </c>
      <c r="F10" s="13" t="s">
        <v>11</v>
      </c>
    </row>
    <row r="11" spans="1:6" x14ac:dyDescent="0.25">
      <c r="B11" s="14">
        <v>1</v>
      </c>
      <c r="C11" s="15" t="s">
        <v>12</v>
      </c>
      <c r="D11" s="11" t="s">
        <v>13</v>
      </c>
      <c r="E11" s="12" t="s">
        <v>14</v>
      </c>
      <c r="F11" s="13">
        <v>0</v>
      </c>
    </row>
    <row r="12" spans="1:6" x14ac:dyDescent="0.25">
      <c r="B12" s="14">
        <v>2</v>
      </c>
      <c r="C12" s="15" t="s">
        <v>12</v>
      </c>
      <c r="D12" s="11" t="s">
        <v>13</v>
      </c>
      <c r="E12" s="12" t="s">
        <v>14</v>
      </c>
      <c r="F12" s="13">
        <v>0</v>
      </c>
    </row>
    <row r="13" spans="1:6" x14ac:dyDescent="0.25">
      <c r="B13" s="14">
        <v>3</v>
      </c>
      <c r="C13" s="15" t="s">
        <v>12</v>
      </c>
      <c r="D13" s="11" t="s">
        <v>13</v>
      </c>
      <c r="E13" s="12" t="s">
        <v>14</v>
      </c>
      <c r="F13" s="13">
        <v>0</v>
      </c>
    </row>
    <row r="14" spans="1:6" x14ac:dyDescent="0.25">
      <c r="B14" s="14">
        <v>4</v>
      </c>
      <c r="C14" s="15" t="s">
        <v>12</v>
      </c>
      <c r="D14" s="11" t="s">
        <v>13</v>
      </c>
      <c r="E14" s="12" t="s">
        <v>14</v>
      </c>
      <c r="F14" s="13">
        <v>0</v>
      </c>
    </row>
    <row r="15" spans="1:6" ht="15.75" thickBot="1" x14ac:dyDescent="0.3">
      <c r="B15" s="16">
        <v>5</v>
      </c>
      <c r="C15" s="17" t="s">
        <v>12</v>
      </c>
      <c r="D15" s="18" t="s">
        <v>13</v>
      </c>
      <c r="E15" s="19" t="s">
        <v>14</v>
      </c>
      <c r="F15" s="20">
        <v>0</v>
      </c>
    </row>
    <row r="16" spans="1:6" ht="15.75" thickBot="1" x14ac:dyDescent="0.3">
      <c r="B16" s="2"/>
      <c r="C16" s="3"/>
      <c r="D16" s="2"/>
      <c r="E16" s="1"/>
      <c r="F16" s="2"/>
    </row>
    <row r="17" spans="2:6" x14ac:dyDescent="0.25">
      <c r="B17" s="4" t="s">
        <v>15</v>
      </c>
      <c r="C17" s="7" t="s">
        <v>16</v>
      </c>
      <c r="D17" s="8"/>
      <c r="E17" s="9"/>
      <c r="F17" s="10"/>
    </row>
    <row r="18" spans="2:6" x14ac:dyDescent="0.25">
      <c r="B18" s="173" t="s">
        <v>17</v>
      </c>
      <c r="C18" s="174"/>
      <c r="D18" s="11"/>
      <c r="E18" s="12"/>
      <c r="F18" s="13"/>
    </row>
    <row r="19" spans="2:6" x14ac:dyDescent="0.25">
      <c r="B19" s="14" t="s">
        <v>7</v>
      </c>
      <c r="C19" s="15" t="s">
        <v>8</v>
      </c>
      <c r="D19" s="11" t="s">
        <v>9</v>
      </c>
      <c r="E19" s="12" t="s">
        <v>10</v>
      </c>
      <c r="F19" s="13" t="s">
        <v>11</v>
      </c>
    </row>
    <row r="20" spans="2:6" x14ac:dyDescent="0.25">
      <c r="B20" s="14">
        <v>6</v>
      </c>
      <c r="C20" s="15" t="s">
        <v>18</v>
      </c>
      <c r="D20" s="11" t="s">
        <v>13</v>
      </c>
      <c r="E20" s="12" t="s">
        <v>19</v>
      </c>
      <c r="F20" s="13">
        <v>40</v>
      </c>
    </row>
    <row r="21" spans="2:6" x14ac:dyDescent="0.25">
      <c r="B21" s="14">
        <v>7</v>
      </c>
      <c r="C21" s="15" t="s">
        <v>20</v>
      </c>
      <c r="D21" s="11" t="s">
        <v>21</v>
      </c>
      <c r="E21" s="12" t="s">
        <v>22</v>
      </c>
      <c r="F21" s="13">
        <v>12</v>
      </c>
    </row>
    <row r="22" spans="2:6" x14ac:dyDescent="0.25">
      <c r="B22" s="14">
        <v>8</v>
      </c>
      <c r="C22" s="15" t="s">
        <v>18</v>
      </c>
      <c r="D22" s="11" t="s">
        <v>23</v>
      </c>
      <c r="E22" s="12" t="s">
        <v>24</v>
      </c>
      <c r="F22" s="13">
        <v>37</v>
      </c>
    </row>
    <row r="23" spans="2:6" x14ac:dyDescent="0.25">
      <c r="B23" s="14">
        <v>9</v>
      </c>
      <c r="C23" s="15" t="s">
        <v>25</v>
      </c>
      <c r="D23" s="11" t="s">
        <v>13</v>
      </c>
      <c r="E23" s="12" t="s">
        <v>26</v>
      </c>
      <c r="F23" s="13">
        <v>14</v>
      </c>
    </row>
    <row r="24" spans="2:6" ht="15.75" thickBot="1" x14ac:dyDescent="0.3">
      <c r="B24" s="16">
        <v>10</v>
      </c>
      <c r="C24" s="17" t="s">
        <v>18</v>
      </c>
      <c r="D24" s="18" t="s">
        <v>27</v>
      </c>
      <c r="E24" s="19" t="s">
        <v>28</v>
      </c>
      <c r="F24" s="20">
        <v>0</v>
      </c>
    </row>
    <row r="25" spans="2:6" ht="15.75" thickBot="1" x14ac:dyDescent="0.3">
      <c r="B25" s="2"/>
      <c r="C25" s="3"/>
      <c r="D25" s="2"/>
      <c r="E25" s="1"/>
      <c r="F25" s="2"/>
    </row>
    <row r="26" spans="2:6" x14ac:dyDescent="0.25">
      <c r="B26" s="6" t="s">
        <v>29</v>
      </c>
      <c r="C26" s="7" t="s">
        <v>30</v>
      </c>
      <c r="D26" s="8"/>
      <c r="E26" s="9"/>
      <c r="F26" s="10"/>
    </row>
    <row r="27" spans="2:6" x14ac:dyDescent="0.25">
      <c r="B27" s="173" t="s">
        <v>17</v>
      </c>
      <c r="C27" s="174"/>
      <c r="D27" s="11"/>
      <c r="E27" s="12"/>
      <c r="F27" s="13"/>
    </row>
    <row r="28" spans="2:6" x14ac:dyDescent="0.25">
      <c r="B28" s="14" t="s">
        <v>7</v>
      </c>
      <c r="C28" s="15" t="s">
        <v>8</v>
      </c>
      <c r="D28" s="11" t="s">
        <v>9</v>
      </c>
      <c r="E28" s="12" t="s">
        <v>10</v>
      </c>
      <c r="F28" s="13" t="s">
        <v>11</v>
      </c>
    </row>
    <row r="29" spans="2:6" x14ac:dyDescent="0.25">
      <c r="B29" s="14">
        <v>11</v>
      </c>
      <c r="C29" s="15" t="s">
        <v>18</v>
      </c>
      <c r="D29" s="11" t="s">
        <v>13</v>
      </c>
      <c r="E29" s="12" t="s">
        <v>19</v>
      </c>
      <c r="F29" s="13">
        <v>35</v>
      </c>
    </row>
    <row r="30" spans="2:6" x14ac:dyDescent="0.25">
      <c r="B30" s="14">
        <v>12</v>
      </c>
      <c r="C30" s="15" t="s">
        <v>12</v>
      </c>
      <c r="D30" s="11" t="s">
        <v>31</v>
      </c>
      <c r="E30" s="12" t="s">
        <v>32</v>
      </c>
      <c r="F30" s="13">
        <v>15</v>
      </c>
    </row>
    <row r="31" spans="2:6" x14ac:dyDescent="0.25">
      <c r="B31" s="14">
        <v>13</v>
      </c>
      <c r="C31" s="15" t="s">
        <v>18</v>
      </c>
      <c r="D31" s="11" t="s">
        <v>23</v>
      </c>
      <c r="E31" s="12" t="s">
        <v>24</v>
      </c>
      <c r="F31" s="13">
        <v>15</v>
      </c>
    </row>
    <row r="32" spans="2:6" x14ac:dyDescent="0.25">
      <c r="B32" s="14">
        <v>14</v>
      </c>
      <c r="C32" s="15" t="s">
        <v>25</v>
      </c>
      <c r="D32" s="11" t="s">
        <v>33</v>
      </c>
      <c r="E32" s="12" t="s">
        <v>34</v>
      </c>
      <c r="F32" s="13">
        <v>17</v>
      </c>
    </row>
    <row r="33" spans="2:6" ht="15.75" thickBot="1" x14ac:dyDescent="0.3">
      <c r="B33" s="16">
        <v>15</v>
      </c>
      <c r="C33" s="17" t="s">
        <v>18</v>
      </c>
      <c r="D33" s="18" t="s">
        <v>27</v>
      </c>
      <c r="E33" s="19" t="s">
        <v>28</v>
      </c>
      <c r="F33" s="20">
        <v>0</v>
      </c>
    </row>
    <row r="34" spans="2:6" ht="15.75" thickBot="1" x14ac:dyDescent="0.3">
      <c r="B34" s="2"/>
      <c r="C34" s="3"/>
      <c r="D34" s="2"/>
      <c r="E34" s="1"/>
      <c r="F34" s="2"/>
    </row>
    <row r="35" spans="2:6" x14ac:dyDescent="0.25">
      <c r="B35" s="6" t="s">
        <v>35</v>
      </c>
      <c r="C35" s="7" t="s">
        <v>36</v>
      </c>
      <c r="D35" s="8"/>
      <c r="E35" s="9"/>
      <c r="F35" s="10"/>
    </row>
    <row r="36" spans="2:6" x14ac:dyDescent="0.25">
      <c r="B36" s="173" t="s">
        <v>17</v>
      </c>
      <c r="C36" s="174"/>
      <c r="D36" s="11"/>
      <c r="E36" s="12"/>
      <c r="F36" s="13"/>
    </row>
    <row r="37" spans="2:6" x14ac:dyDescent="0.25">
      <c r="B37" s="14" t="s">
        <v>7</v>
      </c>
      <c r="C37" s="15" t="s">
        <v>8</v>
      </c>
      <c r="D37" s="11" t="s">
        <v>9</v>
      </c>
      <c r="E37" s="12" t="s">
        <v>10</v>
      </c>
      <c r="F37" s="13" t="s">
        <v>11</v>
      </c>
    </row>
    <row r="38" spans="2:6" ht="15.75" thickBot="1" x14ac:dyDescent="0.3">
      <c r="B38" s="16">
        <v>16</v>
      </c>
      <c r="C38" s="17" t="s">
        <v>25</v>
      </c>
      <c r="D38" s="18" t="s">
        <v>27</v>
      </c>
      <c r="E38" s="19" t="s">
        <v>37</v>
      </c>
      <c r="F38" s="20">
        <v>14</v>
      </c>
    </row>
    <row r="39" spans="2:6" ht="15.75" thickBot="1" x14ac:dyDescent="0.3">
      <c r="B39" s="2"/>
      <c r="C39" s="3"/>
      <c r="D39" s="2"/>
      <c r="E39" s="1"/>
      <c r="F39" s="2"/>
    </row>
    <row r="40" spans="2:6" x14ac:dyDescent="0.25">
      <c r="B40" s="6" t="s">
        <v>38</v>
      </c>
      <c r="C40" s="7" t="s">
        <v>39</v>
      </c>
      <c r="D40" s="8"/>
      <c r="E40" s="9"/>
      <c r="F40" s="10"/>
    </row>
    <row r="41" spans="2:6" x14ac:dyDescent="0.25">
      <c r="B41" s="173" t="s">
        <v>17</v>
      </c>
      <c r="C41" s="174"/>
      <c r="D41" s="11"/>
      <c r="E41" s="12"/>
      <c r="F41" s="13"/>
    </row>
    <row r="42" spans="2:6" x14ac:dyDescent="0.25">
      <c r="B42" s="14" t="s">
        <v>7</v>
      </c>
      <c r="C42" s="15" t="s">
        <v>8</v>
      </c>
      <c r="D42" s="11" t="s">
        <v>9</v>
      </c>
      <c r="E42" s="12" t="s">
        <v>10</v>
      </c>
      <c r="F42" s="13" t="s">
        <v>11</v>
      </c>
    </row>
    <row r="43" spans="2:6" x14ac:dyDescent="0.25">
      <c r="B43" s="14">
        <v>17</v>
      </c>
      <c r="C43" s="15" t="s">
        <v>18</v>
      </c>
      <c r="D43" s="11" t="s">
        <v>13</v>
      </c>
      <c r="E43" s="12" t="s">
        <v>19</v>
      </c>
      <c r="F43" s="13">
        <v>50</v>
      </c>
    </row>
    <row r="44" spans="2:6" ht="15.75" thickBot="1" x14ac:dyDescent="0.3">
      <c r="B44" s="16">
        <v>18</v>
      </c>
      <c r="C44" s="17" t="s">
        <v>25</v>
      </c>
      <c r="D44" s="18" t="s">
        <v>23</v>
      </c>
      <c r="E44" s="19" t="s">
        <v>40</v>
      </c>
      <c r="F44" s="20">
        <v>18</v>
      </c>
    </row>
    <row r="45" spans="2:6" x14ac:dyDescent="0.25">
      <c r="B45" s="2"/>
      <c r="C45" s="3"/>
      <c r="D45" s="2"/>
      <c r="E45" s="1"/>
      <c r="F45" s="2"/>
    </row>
    <row r="46" spans="2:6" x14ac:dyDescent="0.25">
      <c r="B46" s="21" t="s">
        <v>41</v>
      </c>
      <c r="C46" s="22" t="s">
        <v>42</v>
      </c>
      <c r="D46" s="11"/>
      <c r="E46" s="1"/>
      <c r="F46" s="2"/>
    </row>
    <row r="47" spans="2:6" x14ac:dyDescent="0.25">
      <c r="B47" s="12" t="s">
        <v>17</v>
      </c>
      <c r="C47" s="15"/>
      <c r="D47" s="11"/>
      <c r="E47" s="1"/>
      <c r="F47" s="2"/>
    </row>
    <row r="48" spans="2:6" x14ac:dyDescent="0.25">
      <c r="B48" s="12" t="s">
        <v>43</v>
      </c>
      <c r="C48" s="15"/>
      <c r="D48" s="11"/>
      <c r="E48" s="1"/>
      <c r="F48" s="2"/>
    </row>
    <row r="49" spans="2:6" x14ac:dyDescent="0.25">
      <c r="B49" s="2"/>
      <c r="C49" s="3"/>
      <c r="D49" s="2"/>
      <c r="E49" s="1"/>
      <c r="F49" s="2"/>
    </row>
    <row r="50" spans="2:6" ht="15.75" thickBot="1" x14ac:dyDescent="0.3">
      <c r="B50" s="2"/>
      <c r="C50" s="3"/>
      <c r="D50" s="2"/>
      <c r="E50" s="1"/>
      <c r="F50" s="2"/>
    </row>
    <row r="51" spans="2:6" x14ac:dyDescent="0.25">
      <c r="B51" s="6" t="s">
        <v>44</v>
      </c>
      <c r="C51" s="7" t="s">
        <v>45</v>
      </c>
      <c r="D51" s="8"/>
      <c r="E51" s="9"/>
      <c r="F51" s="10"/>
    </row>
    <row r="52" spans="2:6" x14ac:dyDescent="0.25">
      <c r="B52" s="173" t="s">
        <v>17</v>
      </c>
      <c r="C52" s="174"/>
      <c r="D52" s="11"/>
      <c r="E52" s="12"/>
      <c r="F52" s="13"/>
    </row>
    <row r="53" spans="2:6" x14ac:dyDescent="0.25">
      <c r="B53" s="14" t="s">
        <v>7</v>
      </c>
      <c r="C53" s="15" t="s">
        <v>8</v>
      </c>
      <c r="D53" s="11" t="s">
        <v>9</v>
      </c>
      <c r="E53" s="12" t="s">
        <v>10</v>
      </c>
      <c r="F53" s="13" t="s">
        <v>11</v>
      </c>
    </row>
    <row r="54" spans="2:6" ht="15.75" thickBot="1" x14ac:dyDescent="0.3">
      <c r="B54" s="16">
        <v>19</v>
      </c>
      <c r="C54" s="17" t="s">
        <v>12</v>
      </c>
      <c r="D54" s="18" t="s">
        <v>23</v>
      </c>
      <c r="E54" s="19" t="s">
        <v>46</v>
      </c>
      <c r="F54" s="20">
        <v>0</v>
      </c>
    </row>
    <row r="55" spans="2:6" ht="15.75" thickBot="1" x14ac:dyDescent="0.3">
      <c r="B55" s="2"/>
      <c r="C55" s="3"/>
      <c r="D55" s="2"/>
      <c r="E55" s="1"/>
      <c r="F55" s="2"/>
    </row>
    <row r="56" spans="2:6" x14ac:dyDescent="0.25">
      <c r="B56" s="6" t="s">
        <v>47</v>
      </c>
      <c r="C56" s="7" t="s">
        <v>48</v>
      </c>
      <c r="D56" s="8"/>
      <c r="E56" s="9"/>
      <c r="F56" s="10"/>
    </row>
    <row r="57" spans="2:6" x14ac:dyDescent="0.25">
      <c r="B57" s="23" t="s">
        <v>17</v>
      </c>
      <c r="C57" s="15"/>
      <c r="D57" s="11"/>
      <c r="E57" s="12"/>
      <c r="F57" s="13"/>
    </row>
    <row r="58" spans="2:6" x14ac:dyDescent="0.25">
      <c r="B58" s="14" t="s">
        <v>7</v>
      </c>
      <c r="C58" s="15" t="s">
        <v>8</v>
      </c>
      <c r="D58" s="11" t="s">
        <v>9</v>
      </c>
      <c r="E58" s="12" t="s">
        <v>10</v>
      </c>
      <c r="F58" s="13" t="s">
        <v>11</v>
      </c>
    </row>
    <row r="59" spans="2:6" x14ac:dyDescent="0.25">
      <c r="B59" s="14">
        <v>20</v>
      </c>
      <c r="C59" s="15" t="s">
        <v>18</v>
      </c>
      <c r="D59" s="11" t="s">
        <v>23</v>
      </c>
      <c r="E59" s="12" t="s">
        <v>24</v>
      </c>
      <c r="F59" s="13">
        <v>49</v>
      </c>
    </row>
    <row r="60" spans="2:6" x14ac:dyDescent="0.25">
      <c r="B60" s="14">
        <v>21</v>
      </c>
      <c r="C60" s="15" t="s">
        <v>12</v>
      </c>
      <c r="D60" s="11" t="s">
        <v>21</v>
      </c>
      <c r="E60" s="12" t="s">
        <v>49</v>
      </c>
      <c r="F60" s="13">
        <v>16</v>
      </c>
    </row>
    <row r="61" spans="2:6" ht="15.75" thickBot="1" x14ac:dyDescent="0.3">
      <c r="B61" s="16">
        <v>22</v>
      </c>
      <c r="C61" s="17" t="s">
        <v>18</v>
      </c>
      <c r="D61" s="18" t="s">
        <v>27</v>
      </c>
      <c r="E61" s="19" t="s">
        <v>28</v>
      </c>
      <c r="F61" s="20">
        <v>0</v>
      </c>
    </row>
    <row r="62" spans="2:6" ht="15.75" thickBot="1" x14ac:dyDescent="0.3">
      <c r="B62" s="2"/>
      <c r="C62" s="3"/>
      <c r="D62" s="2"/>
      <c r="E62" s="1"/>
      <c r="F62" s="2"/>
    </row>
    <row r="63" spans="2:6" x14ac:dyDescent="0.25">
      <c r="B63" s="6" t="s">
        <v>50</v>
      </c>
      <c r="C63" s="5" t="s">
        <v>51</v>
      </c>
      <c r="D63" s="2"/>
      <c r="E63" s="1"/>
      <c r="F63" s="2"/>
    </row>
    <row r="64" spans="2:6" x14ac:dyDescent="0.25">
      <c r="B64" s="23" t="s">
        <v>17</v>
      </c>
      <c r="C64" s="24"/>
      <c r="D64" s="2"/>
      <c r="E64" s="1"/>
      <c r="F64" s="2"/>
    </row>
    <row r="65" spans="2:6" ht="15.75" thickBot="1" x14ac:dyDescent="0.3">
      <c r="B65" s="25" t="s">
        <v>43</v>
      </c>
      <c r="C65" s="26"/>
      <c r="D65" s="2"/>
      <c r="E65" s="1"/>
      <c r="F65" s="2"/>
    </row>
    <row r="66" spans="2:6" ht="15.75" thickBot="1" x14ac:dyDescent="0.3">
      <c r="B66" s="2"/>
      <c r="C66" s="3"/>
      <c r="D66" s="2"/>
      <c r="E66" s="1"/>
      <c r="F66" s="2"/>
    </row>
    <row r="67" spans="2:6" x14ac:dyDescent="0.25">
      <c r="B67" s="6" t="s">
        <v>52</v>
      </c>
      <c r="C67" s="7" t="s">
        <v>53</v>
      </c>
      <c r="D67" s="10"/>
      <c r="E67" s="1"/>
      <c r="F67" s="2"/>
    </row>
    <row r="68" spans="2:6" x14ac:dyDescent="0.25">
      <c r="B68" s="173" t="s">
        <v>17</v>
      </c>
      <c r="C68" s="174"/>
      <c r="D68" s="13"/>
      <c r="E68" s="1"/>
      <c r="F68" s="2"/>
    </row>
    <row r="69" spans="2:6" ht="15.75" thickBot="1" x14ac:dyDescent="0.3">
      <c r="B69" s="25" t="s">
        <v>54</v>
      </c>
      <c r="C69" s="17"/>
      <c r="D69" s="20"/>
      <c r="E69" s="1"/>
      <c r="F69" s="2"/>
    </row>
    <row r="70" spans="2:6" ht="15.75" thickBot="1" x14ac:dyDescent="0.3">
      <c r="B70" s="2"/>
      <c r="C70" s="3"/>
      <c r="D70" s="2"/>
      <c r="E70" s="1"/>
      <c r="F70" s="2"/>
    </row>
    <row r="71" spans="2:6" x14ac:dyDescent="0.25">
      <c r="B71" s="6" t="s">
        <v>55</v>
      </c>
      <c r="C71" s="7" t="s">
        <v>56</v>
      </c>
      <c r="D71" s="8"/>
      <c r="E71" s="9"/>
      <c r="F71" s="10"/>
    </row>
    <row r="72" spans="2:6" x14ac:dyDescent="0.25">
      <c r="B72" s="173" t="s">
        <v>17</v>
      </c>
      <c r="C72" s="174"/>
      <c r="D72" s="11"/>
      <c r="E72" s="12"/>
      <c r="F72" s="13"/>
    </row>
    <row r="73" spans="2:6" x14ac:dyDescent="0.25">
      <c r="B73" s="14" t="s">
        <v>7</v>
      </c>
      <c r="C73" s="15" t="s">
        <v>8</v>
      </c>
      <c r="D73" s="11" t="s">
        <v>9</v>
      </c>
      <c r="E73" s="12" t="s">
        <v>10</v>
      </c>
      <c r="F73" s="13" t="s">
        <v>11</v>
      </c>
    </row>
    <row r="74" spans="2:6" x14ac:dyDescent="0.25">
      <c r="B74" s="14">
        <v>23</v>
      </c>
      <c r="C74" s="15" t="s">
        <v>18</v>
      </c>
      <c r="D74" s="11" t="s">
        <v>13</v>
      </c>
      <c r="E74" s="12" t="s">
        <v>19</v>
      </c>
      <c r="F74" s="13">
        <v>50</v>
      </c>
    </row>
    <row r="75" spans="2:6" x14ac:dyDescent="0.25">
      <c r="B75" s="14">
        <v>24</v>
      </c>
      <c r="C75" s="15" t="s">
        <v>25</v>
      </c>
      <c r="D75" s="11" t="s">
        <v>21</v>
      </c>
      <c r="E75" s="12" t="s">
        <v>57</v>
      </c>
      <c r="F75" s="13">
        <v>15</v>
      </c>
    </row>
    <row r="76" spans="2:6" x14ac:dyDescent="0.25">
      <c r="B76" s="14">
        <v>25</v>
      </c>
      <c r="C76" s="15" t="s">
        <v>18</v>
      </c>
      <c r="D76" s="11" t="s">
        <v>23</v>
      </c>
      <c r="E76" s="12" t="s">
        <v>24</v>
      </c>
      <c r="F76" s="13">
        <v>54</v>
      </c>
    </row>
    <row r="77" spans="2:6" x14ac:dyDescent="0.25">
      <c r="B77" s="14">
        <v>26</v>
      </c>
      <c r="C77" s="15" t="s">
        <v>20</v>
      </c>
      <c r="D77" s="11" t="s">
        <v>13</v>
      </c>
      <c r="E77" s="12" t="s">
        <v>58</v>
      </c>
      <c r="F77" s="13">
        <v>11</v>
      </c>
    </row>
    <row r="78" spans="2:6" x14ac:dyDescent="0.25">
      <c r="B78" s="14">
        <v>27</v>
      </c>
      <c r="C78" s="15" t="s">
        <v>18</v>
      </c>
      <c r="D78" s="11" t="s">
        <v>27</v>
      </c>
      <c r="E78" s="12" t="s">
        <v>28</v>
      </c>
      <c r="F78" s="13">
        <v>0</v>
      </c>
    </row>
    <row r="79" spans="2:6" x14ac:dyDescent="0.25">
      <c r="B79" s="14">
        <v>28</v>
      </c>
      <c r="C79" s="15" t="s">
        <v>12</v>
      </c>
      <c r="D79" s="11" t="s">
        <v>13</v>
      </c>
      <c r="E79" s="12" t="s">
        <v>14</v>
      </c>
      <c r="F79" s="13">
        <v>0</v>
      </c>
    </row>
    <row r="80" spans="2:6" x14ac:dyDescent="0.25">
      <c r="B80" s="14">
        <v>29</v>
      </c>
      <c r="C80" s="15" t="s">
        <v>12</v>
      </c>
      <c r="D80" s="11" t="s">
        <v>13</v>
      </c>
      <c r="E80" s="12" t="s">
        <v>14</v>
      </c>
      <c r="F80" s="13">
        <v>0</v>
      </c>
    </row>
    <row r="81" spans="2:6" x14ac:dyDescent="0.25">
      <c r="B81" s="14">
        <v>30</v>
      </c>
      <c r="C81" s="15" t="s">
        <v>12</v>
      </c>
      <c r="D81" s="11" t="s">
        <v>13</v>
      </c>
      <c r="E81" s="12" t="s">
        <v>14</v>
      </c>
      <c r="F81" s="13">
        <v>0</v>
      </c>
    </row>
    <row r="82" spans="2:6" x14ac:dyDescent="0.25">
      <c r="B82" s="14">
        <v>31</v>
      </c>
      <c r="C82" s="15" t="s">
        <v>12</v>
      </c>
      <c r="D82" s="11" t="s">
        <v>13</v>
      </c>
      <c r="E82" s="12" t="s">
        <v>14</v>
      </c>
      <c r="F82" s="13">
        <v>0</v>
      </c>
    </row>
    <row r="83" spans="2:6" ht="15.75" thickBot="1" x14ac:dyDescent="0.3">
      <c r="B83" s="16">
        <v>32</v>
      </c>
      <c r="C83" s="17" t="s">
        <v>12</v>
      </c>
      <c r="D83" s="18" t="s">
        <v>13</v>
      </c>
      <c r="E83" s="19" t="s">
        <v>14</v>
      </c>
      <c r="F83" s="20">
        <v>0</v>
      </c>
    </row>
    <row r="84" spans="2:6" x14ac:dyDescent="0.25">
      <c r="B84" s="2"/>
      <c r="C84" s="3"/>
      <c r="D84" s="2"/>
      <c r="E84" s="1"/>
      <c r="F84" s="2"/>
    </row>
    <row r="85" spans="2:6" x14ac:dyDescent="0.25">
      <c r="B85" s="2"/>
      <c r="C85" s="3"/>
      <c r="D85" s="2"/>
      <c r="E85" s="1"/>
      <c r="F85" s="2"/>
    </row>
  </sheetData>
  <mergeCells count="11">
    <mergeCell ref="A1:F1"/>
    <mergeCell ref="B68:C68"/>
    <mergeCell ref="B72:C72"/>
    <mergeCell ref="B3:D3"/>
    <mergeCell ref="B6:C6"/>
    <mergeCell ref="B9:C9"/>
    <mergeCell ref="B18:C18"/>
    <mergeCell ref="B27:C27"/>
    <mergeCell ref="B36:C36"/>
    <mergeCell ref="B41:C41"/>
    <mergeCell ref="B52:C5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70384-FDDA-4AC2-B8B0-9F541CBF005C}">
  <dimension ref="A1:L61"/>
  <sheetViews>
    <sheetView workbookViewId="0">
      <selection sqref="A1:F1"/>
    </sheetView>
  </sheetViews>
  <sheetFormatPr defaultRowHeight="15" x14ac:dyDescent="0.25"/>
  <cols>
    <col min="2" max="2" width="16.85546875" bestFit="1" customWidth="1"/>
    <col min="3" max="3" width="19.85546875" bestFit="1" customWidth="1"/>
    <col min="4" max="4" width="61.7109375" bestFit="1" customWidth="1"/>
    <col min="5" max="5" width="13.7109375" bestFit="1" customWidth="1"/>
    <col min="6" max="6" width="42.140625" bestFit="1" customWidth="1"/>
    <col min="7" max="7" width="23.42578125" bestFit="1" customWidth="1"/>
    <col min="8" max="8" width="23.28515625" bestFit="1" customWidth="1"/>
    <col min="9" max="9" width="17.5703125" bestFit="1" customWidth="1"/>
    <col min="10" max="10" width="15" bestFit="1" customWidth="1"/>
    <col min="11" max="11" width="8.5703125" bestFit="1" customWidth="1"/>
    <col min="12" max="12" width="8.7109375" bestFit="1" customWidth="1"/>
  </cols>
  <sheetData>
    <row r="1" spans="1:12" ht="15.75" thickBot="1" x14ac:dyDescent="0.3">
      <c r="A1" s="181" t="s">
        <v>59</v>
      </c>
      <c r="B1" s="182"/>
      <c r="C1" s="182"/>
      <c r="D1" s="182"/>
      <c r="E1" s="182"/>
      <c r="F1" s="183"/>
    </row>
    <row r="2" spans="1:12" x14ac:dyDescent="0.25">
      <c r="B2" s="2"/>
      <c r="C2" s="3"/>
      <c r="E2" s="3"/>
      <c r="G2" s="2"/>
      <c r="H2" s="2"/>
      <c r="I2" s="2"/>
      <c r="J2" s="2"/>
      <c r="K2" s="2"/>
      <c r="L2" s="2"/>
    </row>
    <row r="3" spans="1:12" x14ac:dyDescent="0.25">
      <c r="B3" s="2"/>
      <c r="C3" s="3"/>
      <c r="E3" s="3"/>
      <c r="G3" s="2"/>
      <c r="H3" s="2"/>
      <c r="I3" s="2"/>
      <c r="J3" s="2"/>
      <c r="K3" s="2"/>
      <c r="L3" s="2"/>
    </row>
    <row r="4" spans="1:12" ht="15" customHeight="1" x14ac:dyDescent="0.25">
      <c r="B4" s="171"/>
      <c r="C4" s="171"/>
      <c r="D4" s="171"/>
      <c r="E4" s="3"/>
      <c r="G4" s="2"/>
      <c r="H4" s="2"/>
      <c r="I4" s="2"/>
      <c r="J4" s="2"/>
      <c r="K4" s="2"/>
      <c r="L4" s="2"/>
    </row>
    <row r="5" spans="1:12" ht="15.75" thickBot="1" x14ac:dyDescent="0.3">
      <c r="B5" s="2"/>
      <c r="C5" s="3"/>
      <c r="E5" s="3"/>
      <c r="G5" s="2"/>
      <c r="H5" s="2"/>
      <c r="I5" s="2"/>
      <c r="J5" s="2"/>
      <c r="K5" s="2"/>
      <c r="L5" s="2"/>
    </row>
    <row r="6" spans="1:12" ht="30" customHeight="1" thickBot="1" x14ac:dyDescent="0.3">
      <c r="B6" s="28" t="s">
        <v>60</v>
      </c>
      <c r="C6" s="29" t="s">
        <v>61</v>
      </c>
      <c r="D6" s="29" t="s">
        <v>62</v>
      </c>
      <c r="E6" s="30" t="s">
        <v>63</v>
      </c>
      <c r="G6" s="2"/>
      <c r="H6" s="2"/>
      <c r="I6" s="2"/>
      <c r="J6" s="2"/>
      <c r="K6" s="2"/>
      <c r="L6" s="2"/>
    </row>
    <row r="7" spans="1:12" ht="34.5" customHeight="1" x14ac:dyDescent="0.25">
      <c r="B7" s="31" t="s">
        <v>64</v>
      </c>
      <c r="C7" s="32" t="s">
        <v>65</v>
      </c>
      <c r="D7" s="32" t="s">
        <v>66</v>
      </c>
      <c r="E7" s="33">
        <v>1</v>
      </c>
      <c r="G7" s="2"/>
      <c r="H7" s="2"/>
      <c r="I7" s="2"/>
      <c r="J7" s="2"/>
      <c r="K7" s="2"/>
      <c r="L7" s="2"/>
    </row>
    <row r="8" spans="1:12" ht="41.25" customHeight="1" x14ac:dyDescent="0.25">
      <c r="B8" s="34" t="s">
        <v>67</v>
      </c>
      <c r="C8" s="35" t="s">
        <v>68</v>
      </c>
      <c r="D8" s="35" t="s">
        <v>69</v>
      </c>
      <c r="E8" s="36">
        <v>5</v>
      </c>
      <c r="G8" s="2"/>
      <c r="H8" s="2"/>
      <c r="I8" s="2"/>
      <c r="J8" s="2"/>
      <c r="K8" s="2"/>
      <c r="L8" s="2"/>
    </row>
    <row r="9" spans="1:12" ht="36" customHeight="1" thickBot="1" x14ac:dyDescent="0.3">
      <c r="B9" s="37" t="s">
        <v>70</v>
      </c>
      <c r="C9" s="38" t="s">
        <v>71</v>
      </c>
      <c r="D9" s="38" t="s">
        <v>72</v>
      </c>
      <c r="E9" s="39">
        <v>2</v>
      </c>
      <c r="G9" s="2"/>
      <c r="H9" s="2"/>
      <c r="I9" s="2"/>
      <c r="J9" s="2"/>
      <c r="K9" s="2"/>
      <c r="L9" s="2"/>
    </row>
    <row r="10" spans="1:12" x14ac:dyDescent="0.25">
      <c r="B10" s="2"/>
      <c r="C10" s="3"/>
      <c r="E10" s="3"/>
      <c r="G10" s="2"/>
      <c r="H10" s="2"/>
      <c r="I10" s="2"/>
      <c r="J10" s="2"/>
      <c r="K10" s="2"/>
      <c r="L10" s="2"/>
    </row>
    <row r="11" spans="1:12" x14ac:dyDescent="0.25">
      <c r="B11" s="2"/>
      <c r="C11" s="3"/>
      <c r="E11" s="3"/>
      <c r="G11" s="2"/>
      <c r="H11" s="2"/>
      <c r="I11" s="2"/>
      <c r="J11" s="2"/>
      <c r="K11" s="2"/>
      <c r="L11" s="2"/>
    </row>
    <row r="12" spans="1:12" ht="15.75" thickBot="1" x14ac:dyDescent="0.3">
      <c r="B12" s="2"/>
      <c r="C12" s="3"/>
      <c r="E12" s="3"/>
      <c r="G12" s="2"/>
      <c r="H12" s="2"/>
      <c r="I12" s="2"/>
      <c r="J12" s="2"/>
      <c r="K12" s="2"/>
      <c r="L12" s="2"/>
    </row>
    <row r="13" spans="1:12" ht="30.75" thickBot="1" x14ac:dyDescent="0.3">
      <c r="B13" s="40" t="s">
        <v>73</v>
      </c>
      <c r="C13" s="41" t="s">
        <v>74</v>
      </c>
      <c r="D13" s="41" t="s">
        <v>8</v>
      </c>
      <c r="E13" s="41" t="s">
        <v>9</v>
      </c>
      <c r="F13" s="41" t="s">
        <v>10</v>
      </c>
      <c r="G13" s="29" t="s">
        <v>75</v>
      </c>
      <c r="H13" s="29" t="s">
        <v>76</v>
      </c>
      <c r="I13" s="29" t="s">
        <v>77</v>
      </c>
      <c r="J13" s="29" t="s">
        <v>78</v>
      </c>
      <c r="K13" s="29" t="s">
        <v>79</v>
      </c>
      <c r="L13" s="30" t="s">
        <v>80</v>
      </c>
    </row>
    <row r="14" spans="1:12" ht="15.75" thickBot="1" x14ac:dyDescent="0.3">
      <c r="B14" s="42"/>
      <c r="C14" s="43" t="s">
        <v>81</v>
      </c>
      <c r="D14" s="44"/>
      <c r="E14" s="43"/>
      <c r="F14" s="43" t="s">
        <v>2</v>
      </c>
      <c r="G14" s="45"/>
      <c r="H14" s="45"/>
      <c r="I14" s="45"/>
      <c r="J14" s="45"/>
      <c r="K14" s="45"/>
      <c r="L14" s="46"/>
    </row>
    <row r="15" spans="1:12" x14ac:dyDescent="0.25">
      <c r="B15" s="47">
        <v>1</v>
      </c>
      <c r="C15" s="179" t="s">
        <v>82</v>
      </c>
      <c r="D15" s="48" t="s">
        <v>12</v>
      </c>
      <c r="E15" s="49" t="s">
        <v>13</v>
      </c>
      <c r="F15" s="48" t="s">
        <v>14</v>
      </c>
      <c r="G15" s="50">
        <v>0</v>
      </c>
      <c r="H15" s="50"/>
      <c r="I15" s="50"/>
      <c r="J15" s="50"/>
      <c r="K15" s="50"/>
      <c r="L15" s="51"/>
    </row>
    <row r="16" spans="1:12" x14ac:dyDescent="0.25">
      <c r="B16" s="14">
        <v>2</v>
      </c>
      <c r="C16" s="179"/>
      <c r="D16" s="52" t="s">
        <v>12</v>
      </c>
      <c r="E16" s="15" t="s">
        <v>13</v>
      </c>
      <c r="F16" s="52" t="s">
        <v>14</v>
      </c>
      <c r="G16" s="11">
        <v>0</v>
      </c>
      <c r="H16" s="11"/>
      <c r="I16" s="11"/>
      <c r="J16" s="11"/>
      <c r="K16" s="11"/>
      <c r="L16" s="13"/>
    </row>
    <row r="17" spans="2:12" x14ac:dyDescent="0.25">
      <c r="B17" s="14">
        <v>3</v>
      </c>
      <c r="C17" s="179"/>
      <c r="D17" s="52" t="s">
        <v>12</v>
      </c>
      <c r="E17" s="15" t="s">
        <v>13</v>
      </c>
      <c r="F17" s="52" t="s">
        <v>14</v>
      </c>
      <c r="G17" s="11">
        <v>0</v>
      </c>
      <c r="H17" s="11"/>
      <c r="I17" s="11"/>
      <c r="J17" s="11"/>
      <c r="K17" s="11"/>
      <c r="L17" s="13"/>
    </row>
    <row r="18" spans="2:12" x14ac:dyDescent="0.25">
      <c r="B18" s="14">
        <v>4</v>
      </c>
      <c r="C18" s="179"/>
      <c r="D18" s="52" t="s">
        <v>12</v>
      </c>
      <c r="E18" s="15" t="s">
        <v>13</v>
      </c>
      <c r="F18" s="52" t="s">
        <v>14</v>
      </c>
      <c r="G18" s="11">
        <v>0</v>
      </c>
      <c r="H18" s="11"/>
      <c r="I18" s="11"/>
      <c r="J18" s="11"/>
      <c r="K18" s="11"/>
      <c r="L18" s="13"/>
    </row>
    <row r="19" spans="2:12" ht="15.75" thickBot="1" x14ac:dyDescent="0.3">
      <c r="B19" s="16">
        <v>5</v>
      </c>
      <c r="C19" s="180"/>
      <c r="D19" s="53" t="s">
        <v>12</v>
      </c>
      <c r="E19" s="17" t="s">
        <v>13</v>
      </c>
      <c r="F19" s="53" t="s">
        <v>14</v>
      </c>
      <c r="G19" s="18">
        <v>0</v>
      </c>
      <c r="H19" s="18"/>
      <c r="I19" s="18"/>
      <c r="J19" s="18">
        <v>0</v>
      </c>
      <c r="K19" s="18"/>
      <c r="L19" s="20"/>
    </row>
    <row r="20" spans="2:12" x14ac:dyDescent="0.25">
      <c r="B20" s="54">
        <v>6</v>
      </c>
      <c r="C20" s="178" t="s">
        <v>83</v>
      </c>
      <c r="D20" s="55" t="s">
        <v>18</v>
      </c>
      <c r="E20" s="56" t="s">
        <v>13</v>
      </c>
      <c r="F20" s="55" t="s">
        <v>84</v>
      </c>
      <c r="G20" s="8">
        <v>40</v>
      </c>
      <c r="H20" s="8">
        <v>15</v>
      </c>
      <c r="I20" s="8"/>
      <c r="J20" s="8"/>
      <c r="K20" s="8"/>
      <c r="L20" s="10">
        <v>40</v>
      </c>
    </row>
    <row r="21" spans="2:12" x14ac:dyDescent="0.25">
      <c r="B21" s="14">
        <v>7</v>
      </c>
      <c r="C21" s="179"/>
      <c r="D21" s="52" t="s">
        <v>20</v>
      </c>
      <c r="E21" s="15" t="s">
        <v>21</v>
      </c>
      <c r="F21" s="52" t="s">
        <v>85</v>
      </c>
      <c r="G21" s="11">
        <v>12</v>
      </c>
      <c r="H21" s="11">
        <v>15</v>
      </c>
      <c r="I21" s="11"/>
      <c r="J21" s="11"/>
      <c r="K21" s="11"/>
      <c r="L21" s="13"/>
    </row>
    <row r="22" spans="2:12" x14ac:dyDescent="0.25">
      <c r="B22" s="14">
        <v>8</v>
      </c>
      <c r="C22" s="179"/>
      <c r="D22" s="52" t="s">
        <v>18</v>
      </c>
      <c r="E22" s="15" t="s">
        <v>23</v>
      </c>
      <c r="F22" s="52" t="s">
        <v>24</v>
      </c>
      <c r="G22" s="11">
        <v>37</v>
      </c>
      <c r="H22" s="11">
        <v>15</v>
      </c>
      <c r="I22" s="11"/>
      <c r="J22" s="11"/>
      <c r="K22" s="11"/>
      <c r="L22" s="13">
        <v>37</v>
      </c>
    </row>
    <row r="23" spans="2:12" x14ac:dyDescent="0.25">
      <c r="B23" s="14">
        <v>9</v>
      </c>
      <c r="C23" s="179"/>
      <c r="D23" s="52" t="s">
        <v>25</v>
      </c>
      <c r="E23" s="15" t="s">
        <v>13</v>
      </c>
      <c r="F23" s="52" t="s">
        <v>26</v>
      </c>
      <c r="G23" s="11">
        <v>14</v>
      </c>
      <c r="H23" s="11">
        <v>15</v>
      </c>
      <c r="I23" s="11"/>
      <c r="J23" s="11"/>
      <c r="K23" s="11">
        <v>14</v>
      </c>
      <c r="L23" s="13"/>
    </row>
    <row r="24" spans="2:12" ht="15.75" thickBot="1" x14ac:dyDescent="0.3">
      <c r="B24" s="16">
        <v>10</v>
      </c>
      <c r="C24" s="180"/>
      <c r="D24" s="53" t="s">
        <v>18</v>
      </c>
      <c r="E24" s="17" t="s">
        <v>27</v>
      </c>
      <c r="F24" s="53" t="s">
        <v>28</v>
      </c>
      <c r="G24" s="18">
        <v>0</v>
      </c>
      <c r="H24" s="18">
        <v>15</v>
      </c>
      <c r="I24" s="18"/>
      <c r="J24" s="18">
        <f>SUM(H24,G24,H23,G23,H22,G22,H21,G21,H20,G20)</f>
        <v>178</v>
      </c>
      <c r="K24" s="18"/>
      <c r="L24" s="20">
        <v>0</v>
      </c>
    </row>
    <row r="25" spans="2:12" x14ac:dyDescent="0.25">
      <c r="B25" s="47">
        <v>11</v>
      </c>
      <c r="C25" s="179" t="s">
        <v>86</v>
      </c>
      <c r="D25" s="48" t="s">
        <v>18</v>
      </c>
      <c r="E25" s="49" t="s">
        <v>13</v>
      </c>
      <c r="F25" s="48" t="s">
        <v>19</v>
      </c>
      <c r="G25" s="50">
        <v>35</v>
      </c>
      <c r="H25" s="50">
        <v>15</v>
      </c>
      <c r="I25" s="50"/>
      <c r="J25" s="50"/>
      <c r="K25" s="50"/>
      <c r="L25" s="51">
        <v>35</v>
      </c>
    </row>
    <row r="26" spans="2:12" x14ac:dyDescent="0.25">
      <c r="B26" s="14">
        <v>12</v>
      </c>
      <c r="C26" s="179"/>
      <c r="D26" s="52" t="s">
        <v>12</v>
      </c>
      <c r="E26" s="15" t="s">
        <v>31</v>
      </c>
      <c r="F26" s="52" t="s">
        <v>32</v>
      </c>
      <c r="G26" s="11">
        <v>15</v>
      </c>
      <c r="H26" s="11">
        <v>15</v>
      </c>
      <c r="I26" s="11"/>
      <c r="J26" s="11"/>
      <c r="K26" s="11"/>
      <c r="L26" s="13"/>
    </row>
    <row r="27" spans="2:12" x14ac:dyDescent="0.25">
      <c r="B27" s="14">
        <v>13</v>
      </c>
      <c r="C27" s="179"/>
      <c r="D27" s="52" t="s">
        <v>18</v>
      </c>
      <c r="E27" s="15" t="s">
        <v>23</v>
      </c>
      <c r="F27" s="52" t="s">
        <v>24</v>
      </c>
      <c r="G27" s="11">
        <v>15</v>
      </c>
      <c r="H27" s="11">
        <v>15</v>
      </c>
      <c r="I27" s="11"/>
      <c r="J27" s="11"/>
      <c r="K27" s="11"/>
      <c r="L27" s="13">
        <v>15</v>
      </c>
    </row>
    <row r="28" spans="2:12" x14ac:dyDescent="0.25">
      <c r="B28" s="14">
        <v>14</v>
      </c>
      <c r="C28" s="179"/>
      <c r="D28" s="52" t="s">
        <v>25</v>
      </c>
      <c r="E28" s="15" t="s">
        <v>33</v>
      </c>
      <c r="F28" s="52" t="s">
        <v>34</v>
      </c>
      <c r="G28" s="11">
        <v>17</v>
      </c>
      <c r="H28" s="11">
        <v>15</v>
      </c>
      <c r="I28" s="11"/>
      <c r="J28" s="11"/>
      <c r="K28" s="11">
        <v>17</v>
      </c>
      <c r="L28" s="13"/>
    </row>
    <row r="29" spans="2:12" ht="15.75" thickBot="1" x14ac:dyDescent="0.3">
      <c r="B29" s="16">
        <v>15</v>
      </c>
      <c r="C29" s="180"/>
      <c r="D29" s="53" t="s">
        <v>18</v>
      </c>
      <c r="E29" s="17" t="s">
        <v>27</v>
      </c>
      <c r="F29" s="53" t="s">
        <v>28</v>
      </c>
      <c r="G29" s="18">
        <v>0</v>
      </c>
      <c r="H29" s="18">
        <v>15</v>
      </c>
      <c r="I29" s="18"/>
      <c r="J29" s="18">
        <f>SUM(H29,G29,G28,H28,H27,G27,G26,H26,H25,G25)</f>
        <v>157</v>
      </c>
      <c r="K29" s="18"/>
      <c r="L29" s="20">
        <v>0</v>
      </c>
    </row>
    <row r="30" spans="2:12" ht="15.75" thickBot="1" x14ac:dyDescent="0.3">
      <c r="B30" s="57">
        <v>16</v>
      </c>
      <c r="C30" s="58" t="s">
        <v>87</v>
      </c>
      <c r="D30" s="59" t="s">
        <v>25</v>
      </c>
      <c r="E30" s="58" t="s">
        <v>27</v>
      </c>
      <c r="F30" s="59" t="s">
        <v>37</v>
      </c>
      <c r="G30" s="60">
        <v>14</v>
      </c>
      <c r="H30" s="60">
        <v>15</v>
      </c>
      <c r="I30" s="60"/>
      <c r="J30" s="60">
        <f>SUM(H30,G30)</f>
        <v>29</v>
      </c>
      <c r="K30" s="60">
        <v>14</v>
      </c>
      <c r="L30" s="61"/>
    </row>
    <row r="31" spans="2:12" x14ac:dyDescent="0.25">
      <c r="B31" s="54">
        <v>17</v>
      </c>
      <c r="C31" s="178" t="s">
        <v>88</v>
      </c>
      <c r="D31" s="55" t="s">
        <v>18</v>
      </c>
      <c r="E31" s="56" t="s">
        <v>13</v>
      </c>
      <c r="F31" s="55" t="s">
        <v>84</v>
      </c>
      <c r="G31" s="8">
        <v>50</v>
      </c>
      <c r="H31" s="62">
        <v>15</v>
      </c>
      <c r="I31" s="8"/>
      <c r="J31" s="8"/>
      <c r="K31" s="8"/>
      <c r="L31" s="10">
        <v>50</v>
      </c>
    </row>
    <row r="32" spans="2:12" ht="15.75" thickBot="1" x14ac:dyDescent="0.3">
      <c r="B32" s="16">
        <v>18</v>
      </c>
      <c r="C32" s="180"/>
      <c r="D32" s="53" t="s">
        <v>25</v>
      </c>
      <c r="E32" s="17" t="s">
        <v>23</v>
      </c>
      <c r="F32" s="53" t="s">
        <v>89</v>
      </c>
      <c r="G32" s="18">
        <v>18</v>
      </c>
      <c r="H32" s="63">
        <v>15</v>
      </c>
      <c r="I32" s="18"/>
      <c r="J32" s="18">
        <f>SUM(H32,G32,G31,H31)</f>
        <v>98</v>
      </c>
      <c r="K32" s="18">
        <v>18</v>
      </c>
      <c r="L32" s="20"/>
    </row>
    <row r="33" spans="2:12" ht="15.75" thickBot="1" x14ac:dyDescent="0.3">
      <c r="B33" s="64">
        <v>19</v>
      </c>
      <c r="C33" s="65" t="s">
        <v>90</v>
      </c>
      <c r="D33" s="66" t="s">
        <v>12</v>
      </c>
      <c r="E33" s="65" t="s">
        <v>23</v>
      </c>
      <c r="F33" s="66" t="s">
        <v>46</v>
      </c>
      <c r="G33" s="67">
        <v>0</v>
      </c>
      <c r="H33" s="67">
        <v>15</v>
      </c>
      <c r="I33" s="67"/>
      <c r="J33" s="67">
        <f>SUM(H33,G33)</f>
        <v>15</v>
      </c>
      <c r="K33" s="67"/>
      <c r="L33" s="68"/>
    </row>
    <row r="34" spans="2:12" x14ac:dyDescent="0.25">
      <c r="B34" s="54">
        <v>20</v>
      </c>
      <c r="C34" s="178" t="s">
        <v>91</v>
      </c>
      <c r="D34" s="55" t="s">
        <v>18</v>
      </c>
      <c r="E34" s="56" t="s">
        <v>23</v>
      </c>
      <c r="F34" s="55" t="s">
        <v>24</v>
      </c>
      <c r="G34" s="8">
        <v>49</v>
      </c>
      <c r="H34" s="8">
        <v>15</v>
      </c>
      <c r="I34" s="8"/>
      <c r="J34" s="8"/>
      <c r="K34" s="8"/>
      <c r="L34" s="10">
        <v>49</v>
      </c>
    </row>
    <row r="35" spans="2:12" x14ac:dyDescent="0.25">
      <c r="B35" s="14">
        <v>21</v>
      </c>
      <c r="C35" s="179"/>
      <c r="D35" s="52" t="s">
        <v>12</v>
      </c>
      <c r="E35" s="15" t="s">
        <v>21</v>
      </c>
      <c r="F35" s="52" t="s">
        <v>49</v>
      </c>
      <c r="G35" s="11">
        <v>16</v>
      </c>
      <c r="H35" s="11">
        <v>15</v>
      </c>
      <c r="I35" s="11"/>
      <c r="J35" s="11"/>
      <c r="K35" s="11"/>
      <c r="L35" s="13"/>
    </row>
    <row r="36" spans="2:12" ht="15.75" thickBot="1" x14ac:dyDescent="0.3">
      <c r="B36" s="16">
        <v>22</v>
      </c>
      <c r="C36" s="180"/>
      <c r="D36" s="53" t="s">
        <v>18</v>
      </c>
      <c r="E36" s="17" t="s">
        <v>27</v>
      </c>
      <c r="F36" s="53" t="s">
        <v>28</v>
      </c>
      <c r="G36" s="18">
        <v>0</v>
      </c>
      <c r="H36" s="18">
        <v>15</v>
      </c>
      <c r="I36" s="18"/>
      <c r="J36" s="18">
        <f>SUM(H36,G36,G35,H35,H34,G34)</f>
        <v>110</v>
      </c>
      <c r="K36" s="18"/>
      <c r="L36" s="20">
        <v>0</v>
      </c>
    </row>
    <row r="37" spans="2:12" ht="15.75" thickBot="1" x14ac:dyDescent="0.3">
      <c r="B37" s="69"/>
      <c r="C37" s="70" t="s">
        <v>92</v>
      </c>
      <c r="D37" s="71"/>
      <c r="E37" s="70"/>
      <c r="F37" s="71" t="s">
        <v>93</v>
      </c>
      <c r="G37" s="72"/>
      <c r="H37" s="72"/>
      <c r="I37" s="72"/>
      <c r="J37" s="72"/>
      <c r="K37" s="72"/>
      <c r="L37" s="73"/>
    </row>
    <row r="38" spans="2:12" x14ac:dyDescent="0.25">
      <c r="B38" s="54">
        <v>23</v>
      </c>
      <c r="C38" s="178" t="s">
        <v>94</v>
      </c>
      <c r="D38" s="55" t="s">
        <v>18</v>
      </c>
      <c r="E38" s="56" t="s">
        <v>13</v>
      </c>
      <c r="F38" s="55" t="s">
        <v>84</v>
      </c>
      <c r="G38" s="8">
        <v>50</v>
      </c>
      <c r="H38" s="8">
        <v>15</v>
      </c>
      <c r="I38" s="8"/>
      <c r="J38" s="8"/>
      <c r="K38" s="8"/>
      <c r="L38" s="10">
        <v>50</v>
      </c>
    </row>
    <row r="39" spans="2:12" x14ac:dyDescent="0.25">
      <c r="B39" s="14">
        <v>24</v>
      </c>
      <c r="C39" s="179"/>
      <c r="D39" s="52" t="s">
        <v>25</v>
      </c>
      <c r="E39" s="15" t="s">
        <v>21</v>
      </c>
      <c r="F39" s="52" t="s">
        <v>95</v>
      </c>
      <c r="G39" s="11">
        <v>15</v>
      </c>
      <c r="H39" s="11">
        <v>15</v>
      </c>
      <c r="I39" s="11"/>
      <c r="J39" s="11"/>
      <c r="K39" s="11">
        <v>15</v>
      </c>
      <c r="L39" s="13"/>
    </row>
    <row r="40" spans="2:12" x14ac:dyDescent="0.25">
      <c r="B40" s="14">
        <v>25</v>
      </c>
      <c r="C40" s="179"/>
      <c r="D40" s="52" t="s">
        <v>18</v>
      </c>
      <c r="E40" s="15" t="s">
        <v>23</v>
      </c>
      <c r="F40" s="52" t="s">
        <v>24</v>
      </c>
      <c r="G40" s="11">
        <v>54</v>
      </c>
      <c r="H40" s="11">
        <v>15</v>
      </c>
      <c r="I40" s="11"/>
      <c r="J40" s="11"/>
      <c r="K40" s="11"/>
      <c r="L40" s="13">
        <v>54</v>
      </c>
    </row>
    <row r="41" spans="2:12" x14ac:dyDescent="0.25">
      <c r="B41" s="14">
        <v>26</v>
      </c>
      <c r="C41" s="179"/>
      <c r="D41" s="52" t="s">
        <v>20</v>
      </c>
      <c r="E41" s="15" t="s">
        <v>13</v>
      </c>
      <c r="F41" s="52" t="s">
        <v>96</v>
      </c>
      <c r="G41" s="11">
        <v>11</v>
      </c>
      <c r="H41" s="11">
        <v>15</v>
      </c>
      <c r="I41" s="11"/>
      <c r="J41" s="11"/>
      <c r="K41" s="11"/>
      <c r="L41" s="13"/>
    </row>
    <row r="42" spans="2:12" x14ac:dyDescent="0.25">
      <c r="B42" s="14">
        <v>27</v>
      </c>
      <c r="C42" s="179"/>
      <c r="D42" s="52" t="s">
        <v>18</v>
      </c>
      <c r="E42" s="15" t="s">
        <v>27</v>
      </c>
      <c r="F42" s="52" t="s">
        <v>28</v>
      </c>
      <c r="G42" s="11">
        <v>0</v>
      </c>
      <c r="H42" s="11">
        <v>15</v>
      </c>
      <c r="I42" s="11"/>
      <c r="J42" s="11"/>
      <c r="K42" s="11">
        <v>0</v>
      </c>
      <c r="L42" s="13">
        <v>0</v>
      </c>
    </row>
    <row r="43" spans="2:12" x14ac:dyDescent="0.25">
      <c r="B43" s="14">
        <v>28</v>
      </c>
      <c r="C43" s="179"/>
      <c r="D43" s="52" t="s">
        <v>12</v>
      </c>
      <c r="E43" s="15" t="s">
        <v>13</v>
      </c>
      <c r="F43" s="52" t="s">
        <v>97</v>
      </c>
      <c r="G43" s="11">
        <v>0</v>
      </c>
      <c r="H43" s="11">
        <v>15</v>
      </c>
      <c r="I43" s="11"/>
      <c r="J43" s="11"/>
      <c r="K43" s="11"/>
      <c r="L43" s="13"/>
    </row>
    <row r="44" spans="2:12" x14ac:dyDescent="0.25">
      <c r="B44" s="14">
        <v>29</v>
      </c>
      <c r="C44" s="179"/>
      <c r="D44" s="52" t="s">
        <v>12</v>
      </c>
      <c r="E44" s="15" t="s">
        <v>13</v>
      </c>
      <c r="F44" s="52" t="s">
        <v>97</v>
      </c>
      <c r="G44" s="11">
        <v>0</v>
      </c>
      <c r="H44" s="11"/>
      <c r="I44" s="11"/>
      <c r="J44" s="11"/>
      <c r="K44" s="11"/>
      <c r="L44" s="13"/>
    </row>
    <row r="45" spans="2:12" x14ac:dyDescent="0.25">
      <c r="B45" s="14">
        <v>30</v>
      </c>
      <c r="C45" s="179"/>
      <c r="D45" s="52" t="s">
        <v>12</v>
      </c>
      <c r="E45" s="15" t="s">
        <v>13</v>
      </c>
      <c r="F45" s="52" t="s">
        <v>97</v>
      </c>
      <c r="G45" s="11">
        <v>0</v>
      </c>
      <c r="H45" s="11"/>
      <c r="I45" s="11"/>
      <c r="J45" s="11"/>
      <c r="K45" s="11"/>
      <c r="L45" s="13"/>
    </row>
    <row r="46" spans="2:12" x14ac:dyDescent="0.25">
      <c r="B46" s="14">
        <v>31</v>
      </c>
      <c r="C46" s="179"/>
      <c r="D46" s="52" t="s">
        <v>12</v>
      </c>
      <c r="E46" s="15" t="s">
        <v>13</v>
      </c>
      <c r="F46" s="52" t="s">
        <v>97</v>
      </c>
      <c r="G46" s="11">
        <v>0</v>
      </c>
      <c r="H46" s="11"/>
      <c r="I46" s="11"/>
      <c r="J46" s="11"/>
      <c r="K46" s="11"/>
      <c r="L46" s="13"/>
    </row>
    <row r="47" spans="2:12" ht="15.75" thickBot="1" x14ac:dyDescent="0.3">
      <c r="B47" s="16">
        <v>32</v>
      </c>
      <c r="C47" s="180"/>
      <c r="D47" s="53" t="s">
        <v>12</v>
      </c>
      <c r="E47" s="17" t="s">
        <v>13</v>
      </c>
      <c r="F47" s="53" t="s">
        <v>97</v>
      </c>
      <c r="G47" s="18">
        <v>0</v>
      </c>
      <c r="H47" s="18"/>
      <c r="I47" s="18"/>
      <c r="J47" s="18">
        <f>SUM(G38:H43)</f>
        <v>220</v>
      </c>
      <c r="K47" s="18"/>
      <c r="L47" s="20"/>
    </row>
    <row r="48" spans="2:12" ht="15.75" thickBot="1" x14ac:dyDescent="0.3">
      <c r="B48" s="42"/>
      <c r="C48" s="43" t="s">
        <v>98</v>
      </c>
      <c r="D48" s="44"/>
      <c r="E48" s="43"/>
      <c r="F48" s="44" t="s">
        <v>99</v>
      </c>
      <c r="G48" s="45"/>
      <c r="H48" s="45"/>
      <c r="I48" s="45"/>
      <c r="J48" s="45"/>
      <c r="K48" s="45"/>
      <c r="L48" s="46"/>
    </row>
    <row r="49" spans="2:12" ht="15.75" thickBot="1" x14ac:dyDescent="0.3">
      <c r="B49" s="74"/>
      <c r="C49" s="75"/>
      <c r="D49" s="76"/>
      <c r="E49" s="77"/>
      <c r="F49" s="78" t="s">
        <v>100</v>
      </c>
      <c r="G49" s="79">
        <f>SUM(G13:G47)</f>
        <v>462</v>
      </c>
      <c r="H49" s="79">
        <f>SUM(H13:H47)</f>
        <v>345</v>
      </c>
      <c r="I49" s="79">
        <f>SUM(G15:H43)</f>
        <v>807</v>
      </c>
      <c r="J49" s="79">
        <f>SUM(J15:J47)</f>
        <v>807</v>
      </c>
      <c r="K49" s="79">
        <f>SUM(K42:K48)</f>
        <v>0</v>
      </c>
      <c r="L49" s="80">
        <f>SUM(J49:K49)</f>
        <v>807</v>
      </c>
    </row>
    <row r="50" spans="2:12" x14ac:dyDescent="0.25">
      <c r="B50" s="2"/>
      <c r="C50" s="3"/>
      <c r="E50" s="3"/>
      <c r="G50" s="2"/>
      <c r="H50" s="2"/>
      <c r="I50" s="2"/>
      <c r="J50" s="2"/>
      <c r="K50" s="2"/>
      <c r="L50" s="2"/>
    </row>
    <row r="51" spans="2:12" ht="15.75" thickBot="1" x14ac:dyDescent="0.3">
      <c r="B51" s="2"/>
      <c r="C51" s="3"/>
      <c r="E51" s="3"/>
      <c r="G51" s="2"/>
      <c r="H51" s="2"/>
      <c r="I51" s="2"/>
      <c r="J51" s="2"/>
      <c r="K51" s="2"/>
      <c r="L51" s="2"/>
    </row>
    <row r="52" spans="2:12" x14ac:dyDescent="0.25">
      <c r="B52" s="184" t="s">
        <v>60</v>
      </c>
      <c r="C52" s="186" t="s">
        <v>101</v>
      </c>
      <c r="D52" s="186" t="s">
        <v>62</v>
      </c>
      <c r="E52" s="186" t="s">
        <v>102</v>
      </c>
      <c r="F52" s="186" t="s">
        <v>103</v>
      </c>
      <c r="G52" s="186" t="s">
        <v>104</v>
      </c>
      <c r="H52" s="186" t="s">
        <v>105</v>
      </c>
      <c r="I52" s="186" t="s">
        <v>106</v>
      </c>
      <c r="J52" s="188" t="s">
        <v>107</v>
      </c>
      <c r="L52" s="2"/>
    </row>
    <row r="53" spans="2:12" ht="15.75" thickBot="1" x14ac:dyDescent="0.3">
      <c r="B53" s="185"/>
      <c r="C53" s="187"/>
      <c r="D53" s="187"/>
      <c r="E53" s="187"/>
      <c r="F53" s="187"/>
      <c r="G53" s="187"/>
      <c r="H53" s="187"/>
      <c r="I53" s="187"/>
      <c r="J53" s="189"/>
      <c r="L53" s="2"/>
    </row>
    <row r="54" spans="2:12" x14ac:dyDescent="0.25">
      <c r="B54" s="81" t="s">
        <v>108</v>
      </c>
      <c r="C54" s="48" t="s">
        <v>65</v>
      </c>
      <c r="D54" s="48" t="s">
        <v>109</v>
      </c>
      <c r="E54" s="48">
        <v>1</v>
      </c>
      <c r="F54" s="48">
        <v>103</v>
      </c>
      <c r="G54" s="48">
        <v>229</v>
      </c>
      <c r="H54" s="48">
        <v>130</v>
      </c>
      <c r="I54" s="48">
        <v>345</v>
      </c>
      <c r="J54" s="82">
        <f>SUM(F54:I54)</f>
        <v>807</v>
      </c>
      <c r="L54" s="2"/>
    </row>
    <row r="55" spans="2:12" x14ac:dyDescent="0.25">
      <c r="B55" s="83" t="s">
        <v>110</v>
      </c>
      <c r="C55" s="52" t="s">
        <v>111</v>
      </c>
      <c r="D55" s="52" t="s">
        <v>112</v>
      </c>
      <c r="E55" s="52">
        <v>5</v>
      </c>
      <c r="F55" s="52">
        <v>103</v>
      </c>
      <c r="G55" s="52">
        <f>229*E55</f>
        <v>1145</v>
      </c>
      <c r="H55" s="52">
        <v>130</v>
      </c>
      <c r="I55" s="52">
        <f>345+(180*4)</f>
        <v>1065</v>
      </c>
      <c r="J55" s="84">
        <f>SUM(F55:I55)</f>
        <v>2443</v>
      </c>
      <c r="L55" s="2"/>
    </row>
    <row r="56" spans="2:12" ht="15.75" thickBot="1" x14ac:dyDescent="0.3">
      <c r="B56" s="85" t="s">
        <v>113</v>
      </c>
      <c r="C56" s="53" t="s">
        <v>114</v>
      </c>
      <c r="D56" s="53" t="s">
        <v>115</v>
      </c>
      <c r="E56" s="53">
        <v>2</v>
      </c>
      <c r="F56" s="53">
        <v>103</v>
      </c>
      <c r="G56" s="53">
        <f>229*E56</f>
        <v>458</v>
      </c>
      <c r="H56" s="53">
        <v>130</v>
      </c>
      <c r="I56" s="53">
        <f>345+180</f>
        <v>525</v>
      </c>
      <c r="J56" s="86">
        <f>SUM(F56:I56)</f>
        <v>1216</v>
      </c>
      <c r="L56" s="2"/>
    </row>
    <row r="57" spans="2:12" ht="15.75" thickBot="1" x14ac:dyDescent="0.3">
      <c r="B57" s="87"/>
      <c r="C57" s="87"/>
      <c r="D57" s="87"/>
      <c r="E57" s="87"/>
      <c r="F57" s="87"/>
      <c r="G57" s="87"/>
      <c r="H57" s="88"/>
      <c r="I57" s="89" t="s">
        <v>100</v>
      </c>
      <c r="J57" s="90">
        <f>SUM(J54:J56)</f>
        <v>4466</v>
      </c>
      <c r="L57" s="2"/>
    </row>
    <row r="58" spans="2:12" ht="15.75" thickBot="1" x14ac:dyDescent="0.3">
      <c r="L58" s="2"/>
    </row>
    <row r="59" spans="2:12" x14ac:dyDescent="0.25">
      <c r="C59" s="190" t="s">
        <v>116</v>
      </c>
      <c r="D59" s="191"/>
      <c r="E59" s="191"/>
      <c r="F59" s="191"/>
      <c r="G59" s="192"/>
      <c r="L59" s="2"/>
    </row>
    <row r="60" spans="2:12" ht="15.75" thickBot="1" x14ac:dyDescent="0.3">
      <c r="B60" s="2"/>
      <c r="C60" s="193"/>
      <c r="D60" s="194"/>
      <c r="E60" s="194"/>
      <c r="F60" s="194"/>
      <c r="G60" s="195"/>
      <c r="H60" s="2"/>
      <c r="I60" s="2"/>
      <c r="J60" s="2"/>
      <c r="K60" s="2"/>
      <c r="L60" s="2"/>
    </row>
    <row r="61" spans="2:12" x14ac:dyDescent="0.25">
      <c r="B61" s="2"/>
      <c r="C61" s="3"/>
      <c r="E61" s="3"/>
      <c r="G61" s="2"/>
      <c r="H61" s="2"/>
      <c r="I61" s="2"/>
      <c r="J61" s="2"/>
      <c r="K61" s="2"/>
      <c r="L61" s="2"/>
    </row>
  </sheetData>
  <mergeCells count="17">
    <mergeCell ref="G52:G53"/>
    <mergeCell ref="H52:H53"/>
    <mergeCell ref="I52:I53"/>
    <mergeCell ref="J52:J53"/>
    <mergeCell ref="C59:G60"/>
    <mergeCell ref="F52:F53"/>
    <mergeCell ref="C38:C47"/>
    <mergeCell ref="B52:B53"/>
    <mergeCell ref="C52:C53"/>
    <mergeCell ref="D52:D53"/>
    <mergeCell ref="E52:E53"/>
    <mergeCell ref="C34:C36"/>
    <mergeCell ref="A1:F1"/>
    <mergeCell ref="C15:C19"/>
    <mergeCell ref="C20:C24"/>
    <mergeCell ref="C25:C29"/>
    <mergeCell ref="C31:C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E3C57-6460-4668-BAC7-A34BE9532603}">
  <dimension ref="A1:K54"/>
  <sheetViews>
    <sheetView topLeftCell="C1" workbookViewId="0">
      <selection activeCell="A56" sqref="A56"/>
    </sheetView>
  </sheetViews>
  <sheetFormatPr defaultRowHeight="15" x14ac:dyDescent="0.25"/>
  <cols>
    <col min="1" max="1" width="19.85546875" bestFit="1" customWidth="1"/>
    <col min="2" max="2" width="61.7109375" bestFit="1" customWidth="1"/>
    <col min="3" max="3" width="13.7109375" bestFit="1" customWidth="1"/>
    <col min="4" max="4" width="23.42578125" bestFit="1" customWidth="1"/>
    <col min="5" max="5" width="44.28515625" bestFit="1" customWidth="1"/>
    <col min="6" max="6" width="23.28515625" bestFit="1" customWidth="1"/>
    <col min="7" max="7" width="17.85546875" bestFit="1" customWidth="1"/>
    <col min="8" max="8" width="15.28515625" bestFit="1" customWidth="1"/>
    <col min="9" max="9" width="16.28515625" bestFit="1" customWidth="1"/>
    <col min="10" max="10" width="13.28515625" bestFit="1" customWidth="1"/>
    <col min="11" max="11" width="14.140625" bestFit="1" customWidth="1"/>
  </cols>
  <sheetData>
    <row r="1" spans="1:11" ht="15.75" thickBot="1" x14ac:dyDescent="0.3">
      <c r="A1" s="181" t="s">
        <v>117</v>
      </c>
      <c r="B1" s="182"/>
      <c r="C1" s="182"/>
      <c r="D1" s="182"/>
      <c r="E1" s="182"/>
      <c r="F1" s="182"/>
      <c r="G1" s="182"/>
      <c r="H1" s="182"/>
      <c r="I1" s="182"/>
      <c r="J1" s="182"/>
      <c r="K1" s="183"/>
    </row>
    <row r="2" spans="1:11" ht="23.25" x14ac:dyDescent="0.25">
      <c r="A2" s="171"/>
      <c r="B2" s="171"/>
      <c r="C2" s="171"/>
      <c r="D2" s="171"/>
      <c r="E2" s="1"/>
      <c r="F2" s="2"/>
      <c r="G2" s="2"/>
      <c r="H2" s="2"/>
      <c r="I2" s="2"/>
      <c r="J2" s="2"/>
      <c r="K2" s="2"/>
    </row>
    <row r="3" spans="1:11" ht="15.75" thickBot="1" x14ac:dyDescent="0.3">
      <c r="A3" s="2"/>
      <c r="B3" s="2"/>
      <c r="C3" s="2"/>
      <c r="D3" s="2"/>
      <c r="E3" s="1"/>
      <c r="F3" s="2"/>
      <c r="G3" s="2"/>
      <c r="H3" s="2"/>
      <c r="I3" s="2"/>
      <c r="J3" s="2"/>
      <c r="K3" s="2"/>
    </row>
    <row r="4" spans="1:11" ht="15.75" thickBot="1" x14ac:dyDescent="0.3">
      <c r="A4" s="91" t="s">
        <v>73</v>
      </c>
      <c r="B4" s="92" t="s">
        <v>74</v>
      </c>
      <c r="C4" s="92" t="s">
        <v>8</v>
      </c>
      <c r="D4" s="92" t="s">
        <v>9</v>
      </c>
      <c r="E4" s="93" t="s">
        <v>10</v>
      </c>
      <c r="F4" s="92" t="s">
        <v>75</v>
      </c>
      <c r="G4" s="92" t="s">
        <v>76</v>
      </c>
      <c r="H4" s="92" t="s">
        <v>77</v>
      </c>
      <c r="I4" s="92" t="s">
        <v>78</v>
      </c>
      <c r="J4" s="92" t="s">
        <v>79</v>
      </c>
      <c r="K4" s="94" t="s">
        <v>80</v>
      </c>
    </row>
    <row r="5" spans="1:11" ht="15.75" thickBot="1" x14ac:dyDescent="0.3">
      <c r="A5" s="95"/>
      <c r="B5" s="96" t="s">
        <v>81</v>
      </c>
      <c r="C5" s="96"/>
      <c r="D5" s="96"/>
      <c r="E5" s="97" t="s">
        <v>2</v>
      </c>
      <c r="F5" s="96"/>
      <c r="G5" s="96"/>
      <c r="H5" s="96"/>
      <c r="I5" s="96"/>
      <c r="J5" s="96"/>
      <c r="K5" s="98"/>
    </row>
    <row r="6" spans="1:11" ht="15.75" thickBot="1" x14ac:dyDescent="0.3">
      <c r="A6" s="64">
        <v>1</v>
      </c>
      <c r="B6" s="67" t="s">
        <v>82</v>
      </c>
      <c r="C6" s="67" t="s">
        <v>12</v>
      </c>
      <c r="D6" s="67" t="s">
        <v>13</v>
      </c>
      <c r="E6" s="99" t="s">
        <v>118</v>
      </c>
      <c r="F6" s="67"/>
      <c r="G6" s="67"/>
      <c r="H6" s="67"/>
      <c r="I6" s="67"/>
      <c r="J6" s="67"/>
      <c r="K6" s="68"/>
    </row>
    <row r="7" spans="1:11" x14ac:dyDescent="0.25">
      <c r="A7" s="100">
        <v>2</v>
      </c>
      <c r="B7" s="196" t="s">
        <v>83</v>
      </c>
      <c r="C7" s="101" t="s">
        <v>18</v>
      </c>
      <c r="D7" s="8" t="s">
        <v>13</v>
      </c>
      <c r="E7" s="9" t="s">
        <v>84</v>
      </c>
      <c r="F7" s="8">
        <v>40</v>
      </c>
      <c r="G7" s="8">
        <v>15</v>
      </c>
      <c r="H7" s="8"/>
      <c r="I7" s="8"/>
      <c r="J7" s="8"/>
      <c r="K7" s="10">
        <v>40</v>
      </c>
    </row>
    <row r="8" spans="1:11" x14ac:dyDescent="0.25">
      <c r="A8" s="102">
        <v>3</v>
      </c>
      <c r="B8" s="197"/>
      <c r="C8" s="103" t="s">
        <v>20</v>
      </c>
      <c r="D8" s="11" t="s">
        <v>21</v>
      </c>
      <c r="E8" s="12" t="s">
        <v>85</v>
      </c>
      <c r="F8" s="11">
        <v>12</v>
      </c>
      <c r="G8" s="11">
        <v>15</v>
      </c>
      <c r="H8" s="11"/>
      <c r="I8" s="11"/>
      <c r="J8" s="11"/>
      <c r="K8" s="13"/>
    </row>
    <row r="9" spans="1:11" x14ac:dyDescent="0.25">
      <c r="A9" s="102">
        <v>4</v>
      </c>
      <c r="B9" s="197"/>
      <c r="C9" s="103" t="s">
        <v>18</v>
      </c>
      <c r="D9" s="11" t="s">
        <v>23</v>
      </c>
      <c r="E9" s="12" t="s">
        <v>24</v>
      </c>
      <c r="F9" s="11">
        <v>37</v>
      </c>
      <c r="G9" s="11">
        <v>15</v>
      </c>
      <c r="H9" s="11"/>
      <c r="I9" s="11"/>
      <c r="J9" s="11"/>
      <c r="K9" s="13">
        <v>37</v>
      </c>
    </row>
    <row r="10" spans="1:11" x14ac:dyDescent="0.25">
      <c r="A10" s="102">
        <v>5</v>
      </c>
      <c r="B10" s="197"/>
      <c r="C10" s="103" t="s">
        <v>25</v>
      </c>
      <c r="D10" s="11" t="s">
        <v>13</v>
      </c>
      <c r="E10" s="12" t="s">
        <v>26</v>
      </c>
      <c r="F10" s="11">
        <v>14</v>
      </c>
      <c r="G10" s="11">
        <v>15</v>
      </c>
      <c r="H10" s="11"/>
      <c r="I10" s="11"/>
      <c r="J10" s="11">
        <v>14</v>
      </c>
      <c r="K10" s="13"/>
    </row>
    <row r="11" spans="1:11" ht="15.75" thickBot="1" x14ac:dyDescent="0.3">
      <c r="A11" s="104">
        <v>6</v>
      </c>
      <c r="B11" s="198"/>
      <c r="C11" s="105" t="s">
        <v>18</v>
      </c>
      <c r="D11" s="18" t="s">
        <v>27</v>
      </c>
      <c r="E11" s="19" t="s">
        <v>28</v>
      </c>
      <c r="F11" s="18">
        <v>0</v>
      </c>
      <c r="G11" s="18">
        <v>15</v>
      </c>
      <c r="H11" s="18"/>
      <c r="I11" s="18">
        <f>SUM(F7:G11)</f>
        <v>178</v>
      </c>
      <c r="J11" s="18"/>
      <c r="K11" s="20">
        <v>0</v>
      </c>
    </row>
    <row r="12" spans="1:11" x14ac:dyDescent="0.25">
      <c r="A12" s="100">
        <v>7</v>
      </c>
      <c r="B12" s="196" t="s">
        <v>86</v>
      </c>
      <c r="C12" s="101" t="s">
        <v>18</v>
      </c>
      <c r="D12" s="8" t="s">
        <v>13</v>
      </c>
      <c r="E12" s="9" t="s">
        <v>84</v>
      </c>
      <c r="F12" s="8">
        <v>35</v>
      </c>
      <c r="G12" s="8">
        <v>15</v>
      </c>
      <c r="H12" s="8"/>
      <c r="I12" s="8"/>
      <c r="J12" s="8"/>
      <c r="K12" s="10">
        <v>35</v>
      </c>
    </row>
    <row r="13" spans="1:11" x14ac:dyDescent="0.25">
      <c r="A13" s="102">
        <v>8</v>
      </c>
      <c r="B13" s="197"/>
      <c r="C13" s="103" t="s">
        <v>12</v>
      </c>
      <c r="D13" s="11" t="s">
        <v>31</v>
      </c>
      <c r="E13" s="12" t="s">
        <v>32</v>
      </c>
      <c r="F13" s="11">
        <v>15</v>
      </c>
      <c r="G13" s="11">
        <v>15</v>
      </c>
      <c r="H13" s="11"/>
      <c r="I13" s="11"/>
      <c r="J13" s="11"/>
      <c r="K13" s="13"/>
    </row>
    <row r="14" spans="1:11" x14ac:dyDescent="0.25">
      <c r="A14" s="102">
        <v>9</v>
      </c>
      <c r="B14" s="197"/>
      <c r="C14" s="103" t="s">
        <v>18</v>
      </c>
      <c r="D14" s="11" t="s">
        <v>23</v>
      </c>
      <c r="E14" s="12" t="s">
        <v>24</v>
      </c>
      <c r="F14" s="11">
        <v>15</v>
      </c>
      <c r="G14" s="11">
        <v>15</v>
      </c>
      <c r="H14" s="11"/>
      <c r="I14" s="11"/>
      <c r="J14" s="11"/>
      <c r="K14" s="13">
        <v>15</v>
      </c>
    </row>
    <row r="15" spans="1:11" x14ac:dyDescent="0.25">
      <c r="A15" s="102">
        <v>10</v>
      </c>
      <c r="B15" s="197"/>
      <c r="C15" s="103" t="s">
        <v>25</v>
      </c>
      <c r="D15" s="11" t="s">
        <v>33</v>
      </c>
      <c r="E15" s="12" t="s">
        <v>34</v>
      </c>
      <c r="F15" s="11">
        <v>17</v>
      </c>
      <c r="G15" s="11">
        <v>15</v>
      </c>
      <c r="H15" s="11"/>
      <c r="I15" s="11"/>
      <c r="J15" s="11">
        <v>17</v>
      </c>
      <c r="K15" s="13"/>
    </row>
    <row r="16" spans="1:11" ht="15.75" thickBot="1" x14ac:dyDescent="0.3">
      <c r="A16" s="104">
        <v>11</v>
      </c>
      <c r="B16" s="198"/>
      <c r="C16" s="105" t="s">
        <v>18</v>
      </c>
      <c r="D16" s="18" t="s">
        <v>27</v>
      </c>
      <c r="E16" s="19" t="s">
        <v>28</v>
      </c>
      <c r="F16" s="18">
        <v>0</v>
      </c>
      <c r="G16" s="18">
        <v>15</v>
      </c>
      <c r="H16" s="18"/>
      <c r="I16" s="18">
        <f>SUM(F12:G16)</f>
        <v>157</v>
      </c>
      <c r="J16" s="18"/>
      <c r="K16" s="20">
        <v>0</v>
      </c>
    </row>
    <row r="17" spans="1:11" ht="15.75" thickBot="1" x14ac:dyDescent="0.3">
      <c r="A17" s="106">
        <v>12</v>
      </c>
      <c r="B17" s="107" t="s">
        <v>87</v>
      </c>
      <c r="C17" s="108" t="s">
        <v>25</v>
      </c>
      <c r="D17" s="67" t="s">
        <v>27</v>
      </c>
      <c r="E17" s="99" t="s">
        <v>37</v>
      </c>
      <c r="F17" s="67">
        <v>14</v>
      </c>
      <c r="G17" s="67">
        <v>15</v>
      </c>
      <c r="H17" s="67"/>
      <c r="I17" s="67">
        <f>SUM(F17:G17)</f>
        <v>29</v>
      </c>
      <c r="J17" s="67">
        <v>14</v>
      </c>
      <c r="K17" s="109"/>
    </row>
    <row r="18" spans="1:11" ht="15.75" thickBot="1" x14ac:dyDescent="0.3">
      <c r="A18" s="106">
        <v>13</v>
      </c>
      <c r="B18" s="107" t="s">
        <v>90</v>
      </c>
      <c r="C18" s="108" t="s">
        <v>12</v>
      </c>
      <c r="D18" s="67" t="s">
        <v>23</v>
      </c>
      <c r="E18" s="99" t="s">
        <v>46</v>
      </c>
      <c r="F18" s="67">
        <v>0</v>
      </c>
      <c r="G18" s="67">
        <v>15</v>
      </c>
      <c r="H18" s="67"/>
      <c r="I18" s="67">
        <f>SUM(F18:G18)</f>
        <v>15</v>
      </c>
      <c r="J18" s="67"/>
      <c r="K18" s="109"/>
    </row>
    <row r="19" spans="1:11" x14ac:dyDescent="0.25">
      <c r="A19" s="100">
        <v>14</v>
      </c>
      <c r="B19" s="196" t="s">
        <v>91</v>
      </c>
      <c r="C19" s="101" t="s">
        <v>18</v>
      </c>
      <c r="D19" s="8" t="s">
        <v>23</v>
      </c>
      <c r="E19" s="9" t="s">
        <v>24</v>
      </c>
      <c r="F19" s="8">
        <v>49</v>
      </c>
      <c r="G19" s="8">
        <v>15</v>
      </c>
      <c r="H19" s="8"/>
      <c r="I19" s="8"/>
      <c r="J19" s="8"/>
      <c r="K19" s="110">
        <v>49</v>
      </c>
    </row>
    <row r="20" spans="1:11" x14ac:dyDescent="0.25">
      <c r="A20" s="102">
        <v>15</v>
      </c>
      <c r="B20" s="197"/>
      <c r="C20" s="103" t="s">
        <v>12</v>
      </c>
      <c r="D20" s="11" t="s">
        <v>21</v>
      </c>
      <c r="E20" s="12" t="s">
        <v>49</v>
      </c>
      <c r="F20" s="11">
        <v>16</v>
      </c>
      <c r="G20" s="11">
        <v>15</v>
      </c>
      <c r="H20" s="11"/>
      <c r="I20" s="11"/>
      <c r="J20" s="11"/>
      <c r="K20" s="111"/>
    </row>
    <row r="21" spans="1:11" ht="15.75" thickBot="1" x14ac:dyDescent="0.3">
      <c r="A21" s="104">
        <v>16</v>
      </c>
      <c r="B21" s="198"/>
      <c r="C21" s="105" t="s">
        <v>18</v>
      </c>
      <c r="D21" s="18" t="s">
        <v>27</v>
      </c>
      <c r="E21" s="19" t="s">
        <v>28</v>
      </c>
      <c r="F21" s="18">
        <v>0</v>
      </c>
      <c r="G21" s="18">
        <v>15</v>
      </c>
      <c r="H21" s="18"/>
      <c r="I21" s="18">
        <f>SUM(F19:G21)</f>
        <v>110</v>
      </c>
      <c r="J21" s="18"/>
      <c r="K21" s="112">
        <v>0</v>
      </c>
    </row>
    <row r="22" spans="1:11" ht="15.75" thickBot="1" x14ac:dyDescent="0.3">
      <c r="A22" s="95"/>
      <c r="B22" s="96" t="s">
        <v>92</v>
      </c>
      <c r="C22" s="96"/>
      <c r="D22" s="96"/>
      <c r="E22" s="97" t="s">
        <v>93</v>
      </c>
      <c r="F22" s="96"/>
      <c r="G22" s="96"/>
      <c r="H22" s="96"/>
      <c r="I22" s="96"/>
      <c r="J22" s="96"/>
      <c r="K22" s="98"/>
    </row>
    <row r="23" spans="1:11" x14ac:dyDescent="0.25">
      <c r="A23" s="100">
        <v>17</v>
      </c>
      <c r="B23" s="196" t="s">
        <v>94</v>
      </c>
      <c r="C23" s="101" t="s">
        <v>25</v>
      </c>
      <c r="D23" s="8" t="s">
        <v>21</v>
      </c>
      <c r="E23" s="9" t="s">
        <v>95</v>
      </c>
      <c r="F23" s="8">
        <v>15</v>
      </c>
      <c r="G23" s="8">
        <v>15</v>
      </c>
      <c r="H23" s="8"/>
      <c r="I23" s="8"/>
      <c r="J23" s="8">
        <v>15</v>
      </c>
      <c r="K23" s="10"/>
    </row>
    <row r="24" spans="1:11" x14ac:dyDescent="0.25">
      <c r="A24" s="102">
        <v>18</v>
      </c>
      <c r="B24" s="197"/>
      <c r="C24" s="103" t="s">
        <v>18</v>
      </c>
      <c r="D24" s="11" t="s">
        <v>23</v>
      </c>
      <c r="E24" s="12" t="s">
        <v>24</v>
      </c>
      <c r="F24" s="11">
        <v>54</v>
      </c>
      <c r="G24" s="11">
        <v>15</v>
      </c>
      <c r="H24" s="11"/>
      <c r="I24" s="11"/>
      <c r="J24" s="11"/>
      <c r="K24" s="13">
        <v>54</v>
      </c>
    </row>
    <row r="25" spans="1:11" x14ac:dyDescent="0.25">
      <c r="A25" s="102">
        <v>19</v>
      </c>
      <c r="B25" s="197"/>
      <c r="C25" s="103" t="s">
        <v>20</v>
      </c>
      <c r="D25" s="11" t="s">
        <v>13</v>
      </c>
      <c r="E25" s="12" t="s">
        <v>96</v>
      </c>
      <c r="F25" s="11">
        <v>11</v>
      </c>
      <c r="G25" s="11">
        <v>15</v>
      </c>
      <c r="H25" s="11"/>
      <c r="I25" s="11"/>
      <c r="J25" s="11"/>
      <c r="K25" s="13"/>
    </row>
    <row r="26" spans="1:11" x14ac:dyDescent="0.25">
      <c r="A26" s="102">
        <v>20</v>
      </c>
      <c r="B26" s="197"/>
      <c r="C26" s="103" t="s">
        <v>18</v>
      </c>
      <c r="D26" s="11" t="s">
        <v>27</v>
      </c>
      <c r="E26" s="12" t="s">
        <v>28</v>
      </c>
      <c r="F26" s="11">
        <v>0</v>
      </c>
      <c r="G26" s="11">
        <v>15</v>
      </c>
      <c r="H26" s="11"/>
      <c r="I26" s="11"/>
      <c r="J26" s="11">
        <v>0</v>
      </c>
      <c r="K26" s="13">
        <v>0</v>
      </c>
    </row>
    <row r="27" spans="1:11" ht="15.75" thickBot="1" x14ac:dyDescent="0.3">
      <c r="A27" s="104">
        <v>21</v>
      </c>
      <c r="B27" s="198"/>
      <c r="C27" s="105" t="s">
        <v>12</v>
      </c>
      <c r="D27" s="18" t="s">
        <v>13</v>
      </c>
      <c r="E27" s="19" t="s">
        <v>97</v>
      </c>
      <c r="F27" s="18">
        <v>0</v>
      </c>
      <c r="G27" s="18">
        <v>15</v>
      </c>
      <c r="H27" s="18"/>
      <c r="I27" s="18">
        <f>SUM(F23:G27)</f>
        <v>155</v>
      </c>
      <c r="J27" s="18"/>
      <c r="K27" s="20"/>
    </row>
    <row r="28" spans="1:11" ht="15.75" thickBot="1" x14ac:dyDescent="0.3">
      <c r="A28" s="95"/>
      <c r="B28" s="96" t="s">
        <v>98</v>
      </c>
      <c r="C28" s="96"/>
      <c r="D28" s="96"/>
      <c r="E28" s="97" t="s">
        <v>119</v>
      </c>
      <c r="F28" s="96"/>
      <c r="G28" s="96"/>
      <c r="H28" s="96"/>
      <c r="I28" s="96"/>
      <c r="J28" s="96"/>
      <c r="K28" s="98"/>
    </row>
    <row r="29" spans="1:11" ht="15.75" thickBot="1" x14ac:dyDescent="0.3">
      <c r="A29" s="74"/>
      <c r="B29" s="113"/>
      <c r="C29" s="113"/>
      <c r="D29" s="114"/>
      <c r="E29" s="115" t="s">
        <v>100</v>
      </c>
      <c r="F29" s="79">
        <f>SUM(F4:F27)</f>
        <v>344</v>
      </c>
      <c r="G29" s="79" t="s">
        <v>120</v>
      </c>
      <c r="H29" s="79">
        <f>SUM(F29:G29)</f>
        <v>344</v>
      </c>
      <c r="I29" s="79">
        <f>SUM(I6:I27)</f>
        <v>644</v>
      </c>
      <c r="J29" s="79"/>
      <c r="K29" s="80"/>
    </row>
    <row r="30" spans="1:11" x14ac:dyDescent="0.25">
      <c r="D30" s="3"/>
      <c r="E30" s="116"/>
    </row>
    <row r="31" spans="1:11" ht="15.75" thickBot="1" x14ac:dyDescent="0.3">
      <c r="D31" s="3"/>
      <c r="E31" s="116"/>
    </row>
    <row r="32" spans="1:11" x14ac:dyDescent="0.25">
      <c r="A32" s="201" t="s">
        <v>101</v>
      </c>
      <c r="B32" s="201" t="s">
        <v>62</v>
      </c>
      <c r="C32" s="201" t="s">
        <v>102</v>
      </c>
      <c r="D32" s="201" t="s">
        <v>103</v>
      </c>
      <c r="E32" s="199" t="s">
        <v>104</v>
      </c>
      <c r="F32" s="201" t="s">
        <v>105</v>
      </c>
      <c r="G32" s="201" t="s">
        <v>121</v>
      </c>
      <c r="H32" s="203" t="s">
        <v>122</v>
      </c>
    </row>
    <row r="33" spans="1:8" x14ac:dyDescent="0.25">
      <c r="A33" s="202"/>
      <c r="B33" s="202"/>
      <c r="C33" s="202"/>
      <c r="D33" s="202"/>
      <c r="E33" s="200"/>
      <c r="F33" s="202"/>
      <c r="G33" s="202"/>
      <c r="H33" s="204"/>
    </row>
    <row r="34" spans="1:8" x14ac:dyDescent="0.25">
      <c r="A34" s="52" t="s">
        <v>65</v>
      </c>
      <c r="B34" s="52" t="s">
        <v>109</v>
      </c>
      <c r="C34" s="15">
        <v>1</v>
      </c>
      <c r="D34" s="15">
        <v>103</v>
      </c>
      <c r="E34" s="15">
        <v>161</v>
      </c>
      <c r="F34" s="15">
        <v>80</v>
      </c>
      <c r="G34" s="15">
        <v>300</v>
      </c>
      <c r="H34" s="24">
        <f>SUM(D34:G34)</f>
        <v>644</v>
      </c>
    </row>
    <row r="35" spans="1:8" x14ac:dyDescent="0.25">
      <c r="A35" s="52" t="s">
        <v>111</v>
      </c>
      <c r="B35" s="52" t="s">
        <v>112</v>
      </c>
      <c r="C35" s="15">
        <v>5</v>
      </c>
      <c r="D35" s="15">
        <v>103</v>
      </c>
      <c r="E35" s="15">
        <f>161*5</f>
        <v>805</v>
      </c>
      <c r="F35" s="15">
        <v>80</v>
      </c>
      <c r="G35" s="15">
        <f>300+(150*4)</f>
        <v>900</v>
      </c>
      <c r="H35" s="24">
        <f>SUM(D35:G35)</f>
        <v>1888</v>
      </c>
    </row>
    <row r="36" spans="1:8" ht="15.75" thickBot="1" x14ac:dyDescent="0.3">
      <c r="A36" s="53" t="s">
        <v>114</v>
      </c>
      <c r="B36" s="53" t="s">
        <v>115</v>
      </c>
      <c r="C36" s="17">
        <v>2</v>
      </c>
      <c r="D36" s="17">
        <v>103</v>
      </c>
      <c r="E36" s="17">
        <f>161*2</f>
        <v>322</v>
      </c>
      <c r="F36" s="17">
        <v>80</v>
      </c>
      <c r="G36" s="17">
        <f>300+150</f>
        <v>450</v>
      </c>
      <c r="H36" s="26">
        <f>SUM(D36:G36)</f>
        <v>955</v>
      </c>
    </row>
    <row r="37" spans="1:8" ht="15.75" thickBot="1" x14ac:dyDescent="0.3">
      <c r="C37" s="3"/>
      <c r="D37" s="3"/>
      <c r="E37" s="3"/>
      <c r="F37" s="3"/>
      <c r="G37" s="117" t="s">
        <v>100</v>
      </c>
      <c r="H37" s="118">
        <f>SUM(H34:H36)</f>
        <v>3487</v>
      </c>
    </row>
    <row r="38" spans="1:8" x14ac:dyDescent="0.25">
      <c r="E38" s="116"/>
      <c r="F38" s="119"/>
      <c r="G38" s="119"/>
      <c r="H38" s="119"/>
    </row>
    <row r="39" spans="1:8" ht="15.75" thickBot="1" x14ac:dyDescent="0.3">
      <c r="D39" s="3"/>
      <c r="E39" s="116"/>
    </row>
    <row r="40" spans="1:8" x14ac:dyDescent="0.25">
      <c r="A40" s="205" t="s">
        <v>123</v>
      </c>
      <c r="B40" s="206"/>
      <c r="C40" s="206"/>
      <c r="D40" s="207"/>
      <c r="E40" s="205" t="s">
        <v>124</v>
      </c>
      <c r="F40" s="214"/>
    </row>
    <row r="41" spans="1:8" x14ac:dyDescent="0.25">
      <c r="A41" s="208"/>
      <c r="B41" s="209"/>
      <c r="C41" s="209"/>
      <c r="D41" s="210"/>
      <c r="E41" s="215"/>
      <c r="F41" s="216"/>
    </row>
    <row r="42" spans="1:8" x14ac:dyDescent="0.25">
      <c r="A42" s="208"/>
      <c r="B42" s="209"/>
      <c r="C42" s="209"/>
      <c r="D42" s="210"/>
      <c r="E42" s="215"/>
      <c r="F42" s="216"/>
    </row>
    <row r="43" spans="1:8" x14ac:dyDescent="0.25">
      <c r="A43" s="208"/>
      <c r="B43" s="209"/>
      <c r="C43" s="209"/>
      <c r="D43" s="210"/>
      <c r="E43" s="215"/>
      <c r="F43" s="216"/>
    </row>
    <row r="44" spans="1:8" x14ac:dyDescent="0.25">
      <c r="A44" s="208"/>
      <c r="B44" s="209"/>
      <c r="C44" s="209"/>
      <c r="D44" s="210"/>
      <c r="E44" s="215"/>
      <c r="F44" s="216"/>
    </row>
    <row r="45" spans="1:8" x14ac:dyDescent="0.25">
      <c r="A45" s="208"/>
      <c r="B45" s="209"/>
      <c r="C45" s="209"/>
      <c r="D45" s="210"/>
      <c r="E45" s="215"/>
      <c r="F45" s="216"/>
    </row>
    <row r="46" spans="1:8" x14ac:dyDescent="0.25">
      <c r="A46" s="208"/>
      <c r="B46" s="209"/>
      <c r="C46" s="209"/>
      <c r="D46" s="210"/>
      <c r="E46" s="215"/>
      <c r="F46" s="216"/>
    </row>
    <row r="47" spans="1:8" x14ac:dyDescent="0.25">
      <c r="A47" s="208"/>
      <c r="B47" s="209"/>
      <c r="C47" s="209"/>
      <c r="D47" s="210"/>
      <c r="E47" s="215"/>
      <c r="F47" s="216"/>
    </row>
    <row r="48" spans="1:8" x14ac:dyDescent="0.25">
      <c r="A48" s="208"/>
      <c r="B48" s="209"/>
      <c r="C48" s="209"/>
      <c r="D48" s="210"/>
      <c r="E48" s="215"/>
      <c r="F48" s="216"/>
    </row>
    <row r="49" spans="1:6" x14ac:dyDescent="0.25">
      <c r="A49" s="208"/>
      <c r="B49" s="209"/>
      <c r="C49" s="209"/>
      <c r="D49" s="210"/>
      <c r="E49" s="215"/>
      <c r="F49" s="216"/>
    </row>
    <row r="50" spans="1:6" x14ac:dyDescent="0.25">
      <c r="A50" s="208"/>
      <c r="B50" s="209"/>
      <c r="C50" s="209"/>
      <c r="D50" s="210"/>
      <c r="E50" s="215"/>
      <c r="F50" s="216"/>
    </row>
    <row r="51" spans="1:6" x14ac:dyDescent="0.25">
      <c r="A51" s="208"/>
      <c r="B51" s="209"/>
      <c r="C51" s="209"/>
      <c r="D51" s="210"/>
      <c r="E51" s="215"/>
      <c r="F51" s="216"/>
    </row>
    <row r="52" spans="1:6" ht="15.75" thickBot="1" x14ac:dyDescent="0.3">
      <c r="A52" s="211"/>
      <c r="B52" s="212"/>
      <c r="C52" s="212"/>
      <c r="D52" s="213"/>
      <c r="E52" s="217"/>
      <c r="F52" s="218"/>
    </row>
    <row r="53" spans="1:6" x14ac:dyDescent="0.25">
      <c r="D53" s="3"/>
      <c r="E53" s="116"/>
    </row>
    <row r="54" spans="1:6" x14ac:dyDescent="0.25">
      <c r="D54" s="3"/>
      <c r="E54" s="116"/>
    </row>
  </sheetData>
  <mergeCells count="15">
    <mergeCell ref="E32:E33"/>
    <mergeCell ref="F32:F33"/>
    <mergeCell ref="G32:G33"/>
    <mergeCell ref="H32:H33"/>
    <mergeCell ref="A40:D52"/>
    <mergeCell ref="E40:F52"/>
    <mergeCell ref="A32:A33"/>
    <mergeCell ref="B32:B33"/>
    <mergeCell ref="C32:C33"/>
    <mergeCell ref="D32:D33"/>
    <mergeCell ref="A1:K1"/>
    <mergeCell ref="B7:B11"/>
    <mergeCell ref="B12:B16"/>
    <mergeCell ref="B19:B21"/>
    <mergeCell ref="B23:B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6FC71-6B71-4FD1-A6F0-016E9F971365}">
  <dimension ref="A1:L57"/>
  <sheetViews>
    <sheetView workbookViewId="0">
      <selection sqref="A1:L1"/>
    </sheetView>
  </sheetViews>
  <sheetFormatPr defaultRowHeight="15" x14ac:dyDescent="0.25"/>
  <cols>
    <col min="1" max="12" width="25.42578125" customWidth="1"/>
  </cols>
  <sheetData>
    <row r="1" spans="1:12" ht="15.75" thickBot="1" x14ac:dyDescent="0.3">
      <c r="A1" s="181" t="s">
        <v>127</v>
      </c>
      <c r="B1" s="182"/>
      <c r="C1" s="182"/>
      <c r="D1" s="182"/>
      <c r="E1" s="182"/>
      <c r="F1" s="182"/>
      <c r="G1" s="182"/>
      <c r="H1" s="182"/>
      <c r="I1" s="182"/>
      <c r="J1" s="182"/>
      <c r="K1" s="182"/>
      <c r="L1" s="183"/>
    </row>
    <row r="3" spans="1:12" ht="23.25" x14ac:dyDescent="0.35">
      <c r="B3" s="226"/>
      <c r="C3" s="226"/>
      <c r="D3" s="226"/>
      <c r="E3" s="226"/>
      <c r="F3" s="226"/>
    </row>
    <row r="4" spans="1:12" ht="15.75" thickBot="1" x14ac:dyDescent="0.3">
      <c r="F4" s="116"/>
    </row>
    <row r="5" spans="1:12" ht="15.75" thickBot="1" x14ac:dyDescent="0.3">
      <c r="B5" s="40" t="s">
        <v>73</v>
      </c>
      <c r="C5" s="41" t="s">
        <v>74</v>
      </c>
      <c r="D5" s="41" t="s">
        <v>8</v>
      </c>
      <c r="E5" s="41" t="s">
        <v>9</v>
      </c>
      <c r="F5" s="135" t="s">
        <v>10</v>
      </c>
      <c r="G5" s="41" t="s">
        <v>75</v>
      </c>
      <c r="H5" s="41" t="s">
        <v>76</v>
      </c>
      <c r="I5" s="41" t="s">
        <v>77</v>
      </c>
      <c r="J5" s="41" t="s">
        <v>78</v>
      </c>
      <c r="K5" s="41" t="s">
        <v>79</v>
      </c>
      <c r="L5" s="134" t="s">
        <v>80</v>
      </c>
    </row>
    <row r="6" spans="1:12" ht="15.75" thickBot="1" x14ac:dyDescent="0.3">
      <c r="B6" s="133"/>
      <c r="C6" s="132" t="s">
        <v>81</v>
      </c>
      <c r="D6" s="131"/>
      <c r="E6" s="45"/>
      <c r="F6" s="130" t="s">
        <v>2</v>
      </c>
      <c r="G6" s="45"/>
      <c r="H6" s="45"/>
      <c r="I6" s="45"/>
      <c r="J6" s="45"/>
      <c r="K6" s="45"/>
      <c r="L6" s="46"/>
    </row>
    <row r="7" spans="1:12" x14ac:dyDescent="0.25">
      <c r="B7" s="100">
        <v>1</v>
      </c>
      <c r="C7" s="196" t="s">
        <v>82</v>
      </c>
      <c r="D7" s="101" t="s">
        <v>12</v>
      </c>
      <c r="E7" s="8" t="s">
        <v>13</v>
      </c>
      <c r="F7" s="9" t="s">
        <v>14</v>
      </c>
      <c r="G7" s="8">
        <v>0</v>
      </c>
      <c r="H7" s="8"/>
      <c r="I7" s="8"/>
      <c r="J7" s="8"/>
      <c r="K7" s="8"/>
      <c r="L7" s="10"/>
    </row>
    <row r="8" spans="1:12" x14ac:dyDescent="0.25">
      <c r="B8" s="102">
        <v>2</v>
      </c>
      <c r="C8" s="197"/>
      <c r="D8" s="103" t="s">
        <v>12</v>
      </c>
      <c r="E8" s="11" t="s">
        <v>13</v>
      </c>
      <c r="F8" s="12" t="s">
        <v>14</v>
      </c>
      <c r="G8" s="11">
        <v>0</v>
      </c>
      <c r="H8" s="11"/>
      <c r="I8" s="11"/>
      <c r="J8" s="11"/>
      <c r="K8" s="11"/>
      <c r="L8" s="13"/>
    </row>
    <row r="9" spans="1:12" x14ac:dyDescent="0.25">
      <c r="B9" s="102">
        <v>3</v>
      </c>
      <c r="C9" s="197"/>
      <c r="D9" s="103" t="s">
        <v>12</v>
      </c>
      <c r="E9" s="11" t="s">
        <v>13</v>
      </c>
      <c r="F9" s="12" t="s">
        <v>14</v>
      </c>
      <c r="G9" s="11">
        <v>0</v>
      </c>
      <c r="H9" s="11"/>
      <c r="I9" s="11"/>
      <c r="J9" s="11"/>
      <c r="K9" s="11"/>
      <c r="L9" s="13"/>
    </row>
    <row r="10" spans="1:12" x14ac:dyDescent="0.25">
      <c r="B10" s="102">
        <v>4</v>
      </c>
      <c r="C10" s="197"/>
      <c r="D10" s="103" t="s">
        <v>12</v>
      </c>
      <c r="E10" s="11" t="s">
        <v>13</v>
      </c>
      <c r="F10" s="12" t="s">
        <v>14</v>
      </c>
      <c r="G10" s="11">
        <v>0</v>
      </c>
      <c r="H10" s="11"/>
      <c r="I10" s="11"/>
      <c r="J10" s="11"/>
      <c r="K10" s="11"/>
      <c r="L10" s="13"/>
    </row>
    <row r="11" spans="1:12" ht="15.75" thickBot="1" x14ac:dyDescent="0.3">
      <c r="B11" s="104">
        <v>5</v>
      </c>
      <c r="C11" s="198"/>
      <c r="D11" s="105" t="s">
        <v>12</v>
      </c>
      <c r="E11" s="18" t="s">
        <v>13</v>
      </c>
      <c r="F11" s="19" t="s">
        <v>14</v>
      </c>
      <c r="G11" s="18">
        <v>0</v>
      </c>
      <c r="H11" s="18"/>
      <c r="I11" s="18"/>
      <c r="J11" s="18">
        <v>0</v>
      </c>
      <c r="K11" s="18"/>
      <c r="L11" s="20"/>
    </row>
    <row r="12" spans="1:12" x14ac:dyDescent="0.25">
      <c r="B12" s="100">
        <v>6</v>
      </c>
      <c r="C12" s="196" t="s">
        <v>83</v>
      </c>
      <c r="D12" s="101" t="s">
        <v>18</v>
      </c>
      <c r="E12" s="8" t="s">
        <v>13</v>
      </c>
      <c r="F12" s="9" t="s">
        <v>84</v>
      </c>
      <c r="G12" s="8">
        <v>40</v>
      </c>
      <c r="H12" s="8">
        <v>15</v>
      </c>
      <c r="I12" s="8"/>
      <c r="J12" s="8"/>
      <c r="K12" s="8"/>
      <c r="L12" s="10">
        <v>40</v>
      </c>
    </row>
    <row r="13" spans="1:12" x14ac:dyDescent="0.25">
      <c r="B13" s="102">
        <v>7</v>
      </c>
      <c r="C13" s="197"/>
      <c r="D13" s="103" t="s">
        <v>20</v>
      </c>
      <c r="E13" s="11" t="s">
        <v>21</v>
      </c>
      <c r="F13" s="12" t="s">
        <v>85</v>
      </c>
      <c r="G13" s="11">
        <v>12</v>
      </c>
      <c r="H13" s="11">
        <v>15</v>
      </c>
      <c r="I13" s="11"/>
      <c r="J13" s="11"/>
      <c r="K13" s="11"/>
      <c r="L13" s="13"/>
    </row>
    <row r="14" spans="1:12" x14ac:dyDescent="0.25">
      <c r="B14" s="102">
        <v>8</v>
      </c>
      <c r="C14" s="197"/>
      <c r="D14" s="103" t="s">
        <v>18</v>
      </c>
      <c r="E14" s="11" t="s">
        <v>23</v>
      </c>
      <c r="F14" s="12" t="s">
        <v>24</v>
      </c>
      <c r="G14" s="11">
        <v>37</v>
      </c>
      <c r="H14" s="11">
        <v>15</v>
      </c>
      <c r="I14" s="11"/>
      <c r="J14" s="11"/>
      <c r="K14" s="11"/>
      <c r="L14" s="13">
        <v>37</v>
      </c>
    </row>
    <row r="15" spans="1:12" x14ac:dyDescent="0.25">
      <c r="B15" s="102">
        <v>9</v>
      </c>
      <c r="C15" s="197"/>
      <c r="D15" s="103" t="s">
        <v>126</v>
      </c>
      <c r="E15" s="11" t="s">
        <v>13</v>
      </c>
      <c r="F15" s="12" t="s">
        <v>26</v>
      </c>
      <c r="G15" s="11">
        <v>42</v>
      </c>
      <c r="H15" s="11">
        <v>15</v>
      </c>
      <c r="I15" s="11"/>
      <c r="J15" s="11"/>
      <c r="K15" s="11">
        <v>42</v>
      </c>
      <c r="L15" s="13"/>
    </row>
    <row r="16" spans="1:12" ht="15.75" thickBot="1" x14ac:dyDescent="0.3">
      <c r="B16" s="104">
        <v>10</v>
      </c>
      <c r="C16" s="198"/>
      <c r="D16" s="105" t="s">
        <v>18</v>
      </c>
      <c r="E16" s="18" t="s">
        <v>27</v>
      </c>
      <c r="F16" s="19" t="s">
        <v>28</v>
      </c>
      <c r="G16" s="18">
        <v>0</v>
      </c>
      <c r="H16" s="18">
        <v>15</v>
      </c>
      <c r="I16" s="18"/>
      <c r="J16" s="18">
        <f>SUM(H16,G16,H15,G15,H14,G14,H13,G13,H12,G12)</f>
        <v>206</v>
      </c>
      <c r="K16" s="18"/>
      <c r="L16" s="20">
        <v>0</v>
      </c>
    </row>
    <row r="17" spans="2:12" x14ac:dyDescent="0.25">
      <c r="B17" s="100">
        <v>11</v>
      </c>
      <c r="C17" s="196" t="s">
        <v>86</v>
      </c>
      <c r="D17" s="101" t="s">
        <v>18</v>
      </c>
      <c r="E17" s="8" t="s">
        <v>13</v>
      </c>
      <c r="F17" s="9" t="s">
        <v>19</v>
      </c>
      <c r="G17" s="8">
        <v>35</v>
      </c>
      <c r="H17" s="8">
        <v>15</v>
      </c>
      <c r="I17" s="8"/>
      <c r="J17" s="8"/>
      <c r="K17" s="8"/>
      <c r="L17" s="10">
        <v>35</v>
      </c>
    </row>
    <row r="18" spans="2:12" x14ac:dyDescent="0.25">
      <c r="B18" s="102">
        <v>12</v>
      </c>
      <c r="C18" s="197"/>
      <c r="D18" s="103" t="s">
        <v>12</v>
      </c>
      <c r="E18" s="11" t="s">
        <v>31</v>
      </c>
      <c r="F18" s="12" t="s">
        <v>32</v>
      </c>
      <c r="G18" s="11">
        <v>15</v>
      </c>
      <c r="H18" s="11">
        <v>15</v>
      </c>
      <c r="I18" s="11"/>
      <c r="J18" s="11"/>
      <c r="K18" s="11"/>
      <c r="L18" s="13"/>
    </row>
    <row r="19" spans="2:12" x14ac:dyDescent="0.25">
      <c r="B19" s="102">
        <v>13</v>
      </c>
      <c r="C19" s="197"/>
      <c r="D19" s="103" t="s">
        <v>18</v>
      </c>
      <c r="E19" s="11" t="s">
        <v>23</v>
      </c>
      <c r="F19" s="12" t="s">
        <v>24</v>
      </c>
      <c r="G19" s="11">
        <v>15</v>
      </c>
      <c r="H19" s="11">
        <v>15</v>
      </c>
      <c r="I19" s="11"/>
      <c r="J19" s="11"/>
      <c r="K19" s="11"/>
      <c r="L19" s="13">
        <v>15</v>
      </c>
    </row>
    <row r="20" spans="2:12" x14ac:dyDescent="0.25">
      <c r="B20" s="102">
        <v>14</v>
      </c>
      <c r="C20" s="197"/>
      <c r="D20" s="103" t="s">
        <v>126</v>
      </c>
      <c r="E20" s="11" t="s">
        <v>33</v>
      </c>
      <c r="F20" s="12" t="s">
        <v>34</v>
      </c>
      <c r="G20" s="11">
        <v>51</v>
      </c>
      <c r="H20" s="11">
        <v>15</v>
      </c>
      <c r="I20" s="11"/>
      <c r="J20" s="11"/>
      <c r="K20" s="11">
        <v>51</v>
      </c>
      <c r="L20" s="13"/>
    </row>
    <row r="21" spans="2:12" ht="15.75" thickBot="1" x14ac:dyDescent="0.3">
      <c r="B21" s="104">
        <v>15</v>
      </c>
      <c r="C21" s="198"/>
      <c r="D21" s="105" t="s">
        <v>18</v>
      </c>
      <c r="E21" s="18" t="s">
        <v>27</v>
      </c>
      <c r="F21" s="19" t="s">
        <v>28</v>
      </c>
      <c r="G21" s="18">
        <v>0</v>
      </c>
      <c r="H21" s="18">
        <v>15</v>
      </c>
      <c r="I21" s="18"/>
      <c r="J21" s="18">
        <f>SUM(H21,G21,G20,H20,H19,G19,G18,H18,H17,G17)</f>
        <v>191</v>
      </c>
      <c r="K21" s="18"/>
      <c r="L21" s="20">
        <v>0</v>
      </c>
    </row>
    <row r="22" spans="2:12" ht="15.75" thickBot="1" x14ac:dyDescent="0.3">
      <c r="B22" s="106">
        <v>16</v>
      </c>
      <c r="C22" s="107" t="s">
        <v>87</v>
      </c>
      <c r="D22" s="108" t="s">
        <v>25</v>
      </c>
      <c r="E22" s="67" t="s">
        <v>27</v>
      </c>
      <c r="F22" s="99" t="s">
        <v>37</v>
      </c>
      <c r="G22" s="67">
        <v>14</v>
      </c>
      <c r="H22" s="67">
        <v>15</v>
      </c>
      <c r="I22" s="67"/>
      <c r="J22" s="67">
        <f>SUM(H22,G22)</f>
        <v>29</v>
      </c>
      <c r="K22" s="67">
        <v>14</v>
      </c>
      <c r="L22" s="68"/>
    </row>
    <row r="23" spans="2:12" x14ac:dyDescent="0.25">
      <c r="B23" s="100">
        <v>17</v>
      </c>
      <c r="C23" s="196" t="s">
        <v>88</v>
      </c>
      <c r="D23" s="101" t="s">
        <v>18</v>
      </c>
      <c r="E23" s="8" t="s">
        <v>13</v>
      </c>
      <c r="F23" s="9" t="s">
        <v>84</v>
      </c>
      <c r="G23" s="8">
        <v>50</v>
      </c>
      <c r="H23" s="8">
        <v>15</v>
      </c>
      <c r="I23" s="8"/>
      <c r="J23" s="8"/>
      <c r="K23" s="8"/>
      <c r="L23" s="10">
        <v>50</v>
      </c>
    </row>
    <row r="24" spans="2:12" ht="15.75" thickBot="1" x14ac:dyDescent="0.3">
      <c r="B24" s="104">
        <v>18</v>
      </c>
      <c r="C24" s="198"/>
      <c r="D24" s="105" t="s">
        <v>126</v>
      </c>
      <c r="E24" s="18" t="s">
        <v>23</v>
      </c>
      <c r="F24" s="19" t="s">
        <v>89</v>
      </c>
      <c r="G24" s="18">
        <v>54</v>
      </c>
      <c r="H24" s="18">
        <v>15</v>
      </c>
      <c r="I24" s="18"/>
      <c r="J24" s="18">
        <f>SUM(H24,G24,G23,H23)</f>
        <v>134</v>
      </c>
      <c r="K24" s="18">
        <v>54</v>
      </c>
      <c r="L24" s="20"/>
    </row>
    <row r="25" spans="2:12" ht="15.75" thickBot="1" x14ac:dyDescent="0.3">
      <c r="B25" s="106">
        <v>19</v>
      </c>
      <c r="C25" s="107" t="s">
        <v>90</v>
      </c>
      <c r="D25" s="108" t="s">
        <v>12</v>
      </c>
      <c r="E25" s="67" t="s">
        <v>23</v>
      </c>
      <c r="F25" s="99" t="s">
        <v>46</v>
      </c>
      <c r="G25" s="67">
        <v>0</v>
      </c>
      <c r="H25" s="67">
        <v>15</v>
      </c>
      <c r="I25" s="67"/>
      <c r="J25" s="67">
        <f>SUM(H25,G25)</f>
        <v>15</v>
      </c>
      <c r="K25" s="67"/>
      <c r="L25" s="68"/>
    </row>
    <row r="26" spans="2:12" x14ac:dyDescent="0.25">
      <c r="B26" s="100">
        <v>20</v>
      </c>
      <c r="C26" s="196" t="s">
        <v>91</v>
      </c>
      <c r="D26" s="101" t="s">
        <v>18</v>
      </c>
      <c r="E26" s="8" t="s">
        <v>23</v>
      </c>
      <c r="F26" s="9" t="s">
        <v>24</v>
      </c>
      <c r="G26" s="8">
        <v>49</v>
      </c>
      <c r="H26" s="8">
        <v>15</v>
      </c>
      <c r="I26" s="8"/>
      <c r="J26" s="8"/>
      <c r="K26" s="8"/>
      <c r="L26" s="10">
        <v>49</v>
      </c>
    </row>
    <row r="27" spans="2:12" x14ac:dyDescent="0.25">
      <c r="B27" s="102">
        <v>21</v>
      </c>
      <c r="C27" s="197"/>
      <c r="D27" s="103" t="s">
        <v>12</v>
      </c>
      <c r="E27" s="11" t="s">
        <v>21</v>
      </c>
      <c r="F27" s="12" t="s">
        <v>49</v>
      </c>
      <c r="G27" s="11">
        <v>16</v>
      </c>
      <c r="H27" s="11">
        <v>15</v>
      </c>
      <c r="I27" s="11"/>
      <c r="J27" s="11"/>
      <c r="K27" s="11"/>
      <c r="L27" s="13"/>
    </row>
    <row r="28" spans="2:12" ht="15.75" thickBot="1" x14ac:dyDescent="0.3">
      <c r="B28" s="104">
        <v>22</v>
      </c>
      <c r="C28" s="198"/>
      <c r="D28" s="105" t="s">
        <v>18</v>
      </c>
      <c r="E28" s="18" t="s">
        <v>27</v>
      </c>
      <c r="F28" s="19" t="s">
        <v>28</v>
      </c>
      <c r="G28" s="18">
        <v>0</v>
      </c>
      <c r="H28" s="18">
        <v>15</v>
      </c>
      <c r="I28" s="18"/>
      <c r="J28" s="18">
        <f>SUM(H28,G28,G27,H27,H26,G26)</f>
        <v>110</v>
      </c>
      <c r="K28" s="18"/>
      <c r="L28" s="20">
        <v>0</v>
      </c>
    </row>
    <row r="29" spans="2:12" ht="15.75" thickBot="1" x14ac:dyDescent="0.3">
      <c r="B29" s="95"/>
      <c r="C29" s="96" t="s">
        <v>92</v>
      </c>
      <c r="D29" s="96"/>
      <c r="E29" s="96"/>
      <c r="F29" s="97" t="s">
        <v>93</v>
      </c>
      <c r="G29" s="96"/>
      <c r="H29" s="96"/>
      <c r="I29" s="96"/>
      <c r="J29" s="96"/>
      <c r="K29" s="96"/>
      <c r="L29" s="98"/>
    </row>
    <row r="30" spans="2:12" x14ac:dyDescent="0.25">
      <c r="B30" s="100">
        <v>23</v>
      </c>
      <c r="C30" s="196" t="s">
        <v>94</v>
      </c>
      <c r="D30" s="101" t="s">
        <v>18</v>
      </c>
      <c r="E30" s="8" t="s">
        <v>13</v>
      </c>
      <c r="F30" s="9" t="s">
        <v>84</v>
      </c>
      <c r="G30" s="8">
        <v>50</v>
      </c>
      <c r="H30" s="8">
        <v>15</v>
      </c>
      <c r="I30" s="8"/>
      <c r="J30" s="8"/>
      <c r="K30" s="8"/>
      <c r="L30" s="10">
        <v>50</v>
      </c>
    </row>
    <row r="31" spans="2:12" x14ac:dyDescent="0.25">
      <c r="B31" s="102">
        <v>24</v>
      </c>
      <c r="C31" s="197"/>
      <c r="D31" s="103" t="s">
        <v>126</v>
      </c>
      <c r="E31" s="11" t="s">
        <v>21</v>
      </c>
      <c r="F31" s="12" t="s">
        <v>95</v>
      </c>
      <c r="G31" s="11">
        <v>45</v>
      </c>
      <c r="H31" s="11">
        <v>15</v>
      </c>
      <c r="I31" s="11"/>
      <c r="J31" s="11"/>
      <c r="K31" s="11">
        <v>45</v>
      </c>
      <c r="L31" s="13"/>
    </row>
    <row r="32" spans="2:12" x14ac:dyDescent="0.25">
      <c r="B32" s="102">
        <v>25</v>
      </c>
      <c r="C32" s="197"/>
      <c r="D32" s="103" t="s">
        <v>18</v>
      </c>
      <c r="E32" s="11" t="s">
        <v>23</v>
      </c>
      <c r="F32" s="12" t="s">
        <v>24</v>
      </c>
      <c r="G32" s="11">
        <v>54</v>
      </c>
      <c r="H32" s="11">
        <v>15</v>
      </c>
      <c r="I32" s="11"/>
      <c r="J32" s="11"/>
      <c r="K32" s="11"/>
      <c r="L32" s="13">
        <v>54</v>
      </c>
    </row>
    <row r="33" spans="2:12" x14ac:dyDescent="0.25">
      <c r="B33" s="102">
        <v>26</v>
      </c>
      <c r="C33" s="197"/>
      <c r="D33" s="103" t="s">
        <v>20</v>
      </c>
      <c r="E33" s="11" t="s">
        <v>13</v>
      </c>
      <c r="F33" s="12" t="s">
        <v>96</v>
      </c>
      <c r="G33" s="11">
        <v>11</v>
      </c>
      <c r="H33" s="11">
        <v>15</v>
      </c>
      <c r="I33" s="11"/>
      <c r="J33" s="11"/>
      <c r="K33" s="11"/>
      <c r="L33" s="13"/>
    </row>
    <row r="34" spans="2:12" x14ac:dyDescent="0.25">
      <c r="B34" s="102">
        <v>27</v>
      </c>
      <c r="C34" s="197"/>
      <c r="D34" s="103" t="s">
        <v>18</v>
      </c>
      <c r="E34" s="11" t="s">
        <v>27</v>
      </c>
      <c r="F34" s="12" t="s">
        <v>28</v>
      </c>
      <c r="G34" s="11">
        <v>0</v>
      </c>
      <c r="H34" s="11">
        <v>15</v>
      </c>
      <c r="I34" s="11"/>
      <c r="J34" s="11"/>
      <c r="K34" s="11">
        <v>0</v>
      </c>
      <c r="L34" s="13">
        <v>0</v>
      </c>
    </row>
    <row r="35" spans="2:12" x14ac:dyDescent="0.25">
      <c r="B35" s="102">
        <v>28</v>
      </c>
      <c r="C35" s="197"/>
      <c r="D35" s="103" t="s">
        <v>12</v>
      </c>
      <c r="E35" s="11" t="s">
        <v>13</v>
      </c>
      <c r="F35" s="12" t="s">
        <v>97</v>
      </c>
      <c r="G35" s="11">
        <v>0</v>
      </c>
      <c r="H35" s="11">
        <v>15</v>
      </c>
      <c r="I35" s="11"/>
      <c r="J35" s="11"/>
      <c r="K35" s="11"/>
      <c r="L35" s="13"/>
    </row>
    <row r="36" spans="2:12" x14ac:dyDescent="0.25">
      <c r="B36" s="102">
        <v>29</v>
      </c>
      <c r="C36" s="197"/>
      <c r="D36" s="103" t="s">
        <v>12</v>
      </c>
      <c r="E36" s="11" t="s">
        <v>13</v>
      </c>
      <c r="F36" s="12" t="s">
        <v>97</v>
      </c>
      <c r="G36" s="11">
        <v>0</v>
      </c>
      <c r="H36" s="11"/>
      <c r="I36" s="11"/>
      <c r="J36" s="11"/>
      <c r="K36" s="11"/>
      <c r="L36" s="13"/>
    </row>
    <row r="37" spans="2:12" x14ac:dyDescent="0.25">
      <c r="B37" s="102">
        <v>30</v>
      </c>
      <c r="C37" s="197"/>
      <c r="D37" s="103" t="s">
        <v>12</v>
      </c>
      <c r="E37" s="11" t="s">
        <v>13</v>
      </c>
      <c r="F37" s="12" t="s">
        <v>97</v>
      </c>
      <c r="G37" s="11">
        <v>0</v>
      </c>
      <c r="H37" s="11"/>
      <c r="I37" s="11"/>
      <c r="J37" s="11"/>
      <c r="K37" s="11"/>
      <c r="L37" s="13"/>
    </row>
    <row r="38" spans="2:12" x14ac:dyDescent="0.25">
      <c r="B38" s="102">
        <v>31</v>
      </c>
      <c r="C38" s="197"/>
      <c r="D38" s="103" t="s">
        <v>12</v>
      </c>
      <c r="E38" s="11" t="s">
        <v>13</v>
      </c>
      <c r="F38" s="12" t="s">
        <v>97</v>
      </c>
      <c r="G38" s="11">
        <v>0</v>
      </c>
      <c r="H38" s="11"/>
      <c r="I38" s="11"/>
      <c r="J38" s="11"/>
      <c r="K38" s="11"/>
      <c r="L38" s="13"/>
    </row>
    <row r="39" spans="2:12" ht="15.75" thickBot="1" x14ac:dyDescent="0.3">
      <c r="B39" s="104">
        <v>32</v>
      </c>
      <c r="C39" s="198"/>
      <c r="D39" s="105" t="s">
        <v>12</v>
      </c>
      <c r="E39" s="18" t="s">
        <v>13</v>
      </c>
      <c r="F39" s="19" t="s">
        <v>97</v>
      </c>
      <c r="G39" s="18">
        <v>0</v>
      </c>
      <c r="H39" s="18"/>
      <c r="I39" s="18"/>
      <c r="J39" s="18">
        <f>SUM(G30:H35)</f>
        <v>250</v>
      </c>
      <c r="K39" s="18"/>
      <c r="L39" s="20"/>
    </row>
    <row r="40" spans="2:12" ht="15.75" thickBot="1" x14ac:dyDescent="0.3">
      <c r="B40" s="129"/>
      <c r="C40" s="129" t="s">
        <v>98</v>
      </c>
      <c r="D40" s="129"/>
      <c r="E40" s="129"/>
      <c r="F40" s="128" t="s">
        <v>99</v>
      </c>
      <c r="G40" s="127"/>
      <c r="H40" s="127"/>
      <c r="I40" s="127"/>
      <c r="J40" s="127"/>
      <c r="K40" s="127"/>
      <c r="L40" s="126"/>
    </row>
    <row r="41" spans="2:12" ht="15.75" thickBot="1" x14ac:dyDescent="0.3">
      <c r="B41" s="74"/>
      <c r="C41" s="113"/>
      <c r="D41" s="113"/>
      <c r="E41" s="114"/>
      <c r="F41" s="125" t="s">
        <v>100</v>
      </c>
      <c r="G41" s="124">
        <f>SUM(G5:G39)</f>
        <v>590</v>
      </c>
      <c r="H41" s="124">
        <f>SUM(H5:H39)</f>
        <v>345</v>
      </c>
      <c r="I41" s="124">
        <f>SUM(G7:H35)</f>
        <v>935</v>
      </c>
      <c r="J41" s="124">
        <f>SUM(J7:J39)</f>
        <v>935</v>
      </c>
      <c r="K41" s="124"/>
      <c r="L41" s="123"/>
    </row>
    <row r="42" spans="2:12" x14ac:dyDescent="0.25">
      <c r="B42" s="2"/>
      <c r="C42" s="2"/>
      <c r="D42" s="2"/>
      <c r="E42" s="2"/>
      <c r="F42" s="122"/>
      <c r="G42" s="121"/>
      <c r="H42" s="121"/>
      <c r="I42" s="121"/>
      <c r="J42" s="121"/>
      <c r="K42" s="121"/>
      <c r="L42" s="121"/>
    </row>
    <row r="43" spans="2:12" ht="15.75" thickBot="1" x14ac:dyDescent="0.3">
      <c r="B43" s="2"/>
      <c r="C43" s="2"/>
      <c r="D43" s="2"/>
      <c r="E43" s="2"/>
      <c r="F43" s="1"/>
      <c r="G43" s="2"/>
      <c r="H43" s="2"/>
      <c r="I43" s="2"/>
      <c r="J43" s="2"/>
      <c r="K43" s="2"/>
      <c r="L43" s="2"/>
    </row>
    <row r="44" spans="2:12" x14ac:dyDescent="0.25">
      <c r="B44" s="227" t="s">
        <v>60</v>
      </c>
      <c r="C44" s="222" t="s">
        <v>101</v>
      </c>
      <c r="D44" s="222" t="s">
        <v>62</v>
      </c>
      <c r="E44" s="222" t="s">
        <v>102</v>
      </c>
      <c r="F44" s="222" t="s">
        <v>103</v>
      </c>
      <c r="G44" s="222" t="s">
        <v>104</v>
      </c>
      <c r="H44" s="222" t="s">
        <v>105</v>
      </c>
      <c r="I44" s="222" t="s">
        <v>121</v>
      </c>
      <c r="J44" s="224" t="s">
        <v>122</v>
      </c>
      <c r="L44" s="2"/>
    </row>
    <row r="45" spans="2:12" ht="15.75" thickBot="1" x14ac:dyDescent="0.3">
      <c r="B45" s="228"/>
      <c r="C45" s="223"/>
      <c r="D45" s="223"/>
      <c r="E45" s="223"/>
      <c r="F45" s="223"/>
      <c r="G45" s="223"/>
      <c r="H45" s="223"/>
      <c r="I45" s="223"/>
      <c r="J45" s="225"/>
    </row>
    <row r="46" spans="2:12" x14ac:dyDescent="0.25">
      <c r="B46" s="81" t="s">
        <v>108</v>
      </c>
      <c r="C46" s="48" t="s">
        <v>65</v>
      </c>
      <c r="D46" s="48" t="s">
        <v>109</v>
      </c>
      <c r="E46" s="49">
        <v>1</v>
      </c>
      <c r="F46" s="49">
        <v>131</v>
      </c>
      <c r="G46" s="49">
        <v>299</v>
      </c>
      <c r="H46" s="49">
        <v>160</v>
      </c>
      <c r="I46" s="49">
        <v>345</v>
      </c>
      <c r="J46" s="120">
        <f>SUM(F46:I46)</f>
        <v>935</v>
      </c>
    </row>
    <row r="47" spans="2:12" x14ac:dyDescent="0.25">
      <c r="B47" s="83" t="s">
        <v>110</v>
      </c>
      <c r="C47" s="52" t="s">
        <v>111</v>
      </c>
      <c r="D47" s="52" t="s">
        <v>112</v>
      </c>
      <c r="E47" s="15">
        <v>5</v>
      </c>
      <c r="F47" s="15">
        <v>131</v>
      </c>
      <c r="G47" s="15">
        <f>299*5</f>
        <v>1495</v>
      </c>
      <c r="H47" s="15">
        <v>160</v>
      </c>
      <c r="I47" s="15">
        <f>345+(150*4)</f>
        <v>945</v>
      </c>
      <c r="J47" s="24">
        <f>SUM(F47:I47)</f>
        <v>2731</v>
      </c>
    </row>
    <row r="48" spans="2:12" ht="15.75" thickBot="1" x14ac:dyDescent="0.3">
      <c r="B48" s="85" t="s">
        <v>113</v>
      </c>
      <c r="C48" s="53" t="s">
        <v>114</v>
      </c>
      <c r="D48" s="53" t="s">
        <v>115</v>
      </c>
      <c r="E48" s="17">
        <v>2</v>
      </c>
      <c r="F48" s="17">
        <v>131</v>
      </c>
      <c r="G48" s="17">
        <f>299*2</f>
        <v>598</v>
      </c>
      <c r="H48" s="17">
        <v>160</v>
      </c>
      <c r="I48" s="17">
        <f>345+150</f>
        <v>495</v>
      </c>
      <c r="J48" s="26">
        <f>SUM(F48:I48)</f>
        <v>1384</v>
      </c>
    </row>
    <row r="49" spans="2:10" ht="15.75" thickBot="1" x14ac:dyDescent="0.3">
      <c r="E49" s="3"/>
      <c r="F49" s="3"/>
      <c r="G49" s="3"/>
      <c r="H49" s="3"/>
      <c r="I49" s="117" t="s">
        <v>100</v>
      </c>
      <c r="J49" s="118">
        <f>SUM(J46:J48)</f>
        <v>5050</v>
      </c>
    </row>
    <row r="50" spans="2:10" ht="15.75" thickBot="1" x14ac:dyDescent="0.3">
      <c r="E50" s="3"/>
      <c r="F50" s="3"/>
      <c r="G50" s="3"/>
      <c r="H50" s="3"/>
      <c r="I50" s="3"/>
      <c r="J50" s="3"/>
    </row>
    <row r="51" spans="2:10" x14ac:dyDescent="0.25">
      <c r="B51" s="205" t="s">
        <v>125</v>
      </c>
      <c r="C51" s="206"/>
      <c r="D51" s="207"/>
      <c r="F51" s="116"/>
    </row>
    <row r="52" spans="2:10" x14ac:dyDescent="0.25">
      <c r="B52" s="208"/>
      <c r="C52" s="209"/>
      <c r="D52" s="210"/>
      <c r="F52" s="116"/>
    </row>
    <row r="53" spans="2:10" x14ac:dyDescent="0.25">
      <c r="B53" s="208"/>
      <c r="C53" s="209"/>
      <c r="D53" s="210"/>
      <c r="F53" s="116"/>
    </row>
    <row r="54" spans="2:10" x14ac:dyDescent="0.25">
      <c r="B54" s="208"/>
      <c r="C54" s="209"/>
      <c r="D54" s="210"/>
      <c r="F54" s="116"/>
    </row>
    <row r="55" spans="2:10" x14ac:dyDescent="0.25">
      <c r="B55" s="208"/>
      <c r="C55" s="209"/>
      <c r="D55" s="210"/>
      <c r="F55" s="116"/>
    </row>
    <row r="56" spans="2:10" ht="15.75" thickBot="1" x14ac:dyDescent="0.3">
      <c r="B56" s="211"/>
      <c r="C56" s="212"/>
      <c r="D56" s="213"/>
      <c r="F56" s="116"/>
    </row>
    <row r="57" spans="2:10" x14ac:dyDescent="0.25">
      <c r="F57" s="116"/>
    </row>
  </sheetData>
  <mergeCells count="18">
    <mergeCell ref="C26:C28"/>
    <mergeCell ref="C30:C39"/>
    <mergeCell ref="A1:L1"/>
    <mergeCell ref="H44:H45"/>
    <mergeCell ref="I44:I45"/>
    <mergeCell ref="J44:J45"/>
    <mergeCell ref="B51:D56"/>
    <mergeCell ref="B3:F3"/>
    <mergeCell ref="B44:B45"/>
    <mergeCell ref="C44:C45"/>
    <mergeCell ref="D44:D45"/>
    <mergeCell ref="E44:E45"/>
    <mergeCell ref="F44:F45"/>
    <mergeCell ref="G44:G45"/>
    <mergeCell ref="C7:C11"/>
    <mergeCell ref="C12:C16"/>
    <mergeCell ref="C17:C21"/>
    <mergeCell ref="C23:C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3F12E-75E6-4A13-8FDB-D5250015ED70}">
  <dimension ref="A1:S88"/>
  <sheetViews>
    <sheetView workbookViewId="0">
      <selection activeCell="A49" sqref="A49:I49"/>
    </sheetView>
  </sheetViews>
  <sheetFormatPr defaultRowHeight="15" x14ac:dyDescent="0.25"/>
  <cols>
    <col min="1" max="1" width="16.85546875" bestFit="1" customWidth="1"/>
    <col min="2" max="2" width="19.85546875" bestFit="1" customWidth="1"/>
    <col min="3" max="3" width="61.7109375" bestFit="1" customWidth="1"/>
    <col min="4" max="4" width="13.7109375" bestFit="1" customWidth="1"/>
    <col min="5" max="5" width="44.28515625" bestFit="1" customWidth="1"/>
    <col min="6" max="6" width="23.42578125" bestFit="1" customWidth="1"/>
    <col min="7" max="7" width="23.28515625" bestFit="1" customWidth="1"/>
    <col min="8" max="8" width="17.85546875" bestFit="1" customWidth="1"/>
    <col min="9" max="9" width="16.28515625" bestFit="1" customWidth="1"/>
    <col min="10" max="10" width="13.28515625" bestFit="1" customWidth="1"/>
    <col min="11" max="11" width="14.140625" bestFit="1" customWidth="1"/>
  </cols>
  <sheetData>
    <row r="1" spans="1:19" ht="15.75" thickBot="1" x14ac:dyDescent="0.3">
      <c r="A1" s="181" t="s">
        <v>128</v>
      </c>
      <c r="B1" s="182"/>
      <c r="C1" s="182"/>
      <c r="D1" s="182"/>
      <c r="E1" s="182"/>
      <c r="F1" s="182"/>
      <c r="G1" s="182"/>
      <c r="H1" s="182"/>
      <c r="I1" s="182"/>
      <c r="J1" s="182"/>
      <c r="K1" s="183"/>
    </row>
    <row r="2" spans="1:19" ht="24" thickBot="1" x14ac:dyDescent="0.4">
      <c r="A2" s="172"/>
      <c r="B2" s="172"/>
      <c r="C2" s="172"/>
      <c r="D2" s="172"/>
      <c r="E2" s="136"/>
      <c r="F2" s="2"/>
      <c r="G2" s="2"/>
      <c r="H2" s="2"/>
      <c r="I2" s="2"/>
      <c r="J2" s="2"/>
      <c r="K2" s="2"/>
      <c r="P2" s="253" t="s">
        <v>136</v>
      </c>
      <c r="Q2" s="254"/>
      <c r="R2" s="254"/>
      <c r="S2" s="255"/>
    </row>
    <row r="3" spans="1:19" ht="15.75" thickBot="1" x14ac:dyDescent="0.3">
      <c r="B3" s="2"/>
      <c r="C3" s="2"/>
      <c r="D3" s="2"/>
      <c r="E3" s="1"/>
      <c r="F3" s="2"/>
      <c r="G3" s="2"/>
      <c r="H3" s="2"/>
      <c r="I3" s="2"/>
      <c r="J3" s="2"/>
      <c r="K3" s="2"/>
    </row>
    <row r="4" spans="1:19" ht="15.75" thickBot="1" x14ac:dyDescent="0.3">
      <c r="A4" s="40" t="s">
        <v>73</v>
      </c>
      <c r="B4" s="41" t="s">
        <v>74</v>
      </c>
      <c r="C4" s="41" t="s">
        <v>8</v>
      </c>
      <c r="D4" s="41" t="s">
        <v>9</v>
      </c>
      <c r="E4" s="41" t="s">
        <v>10</v>
      </c>
      <c r="F4" s="41" t="s">
        <v>75</v>
      </c>
      <c r="G4" s="41" t="s">
        <v>76</v>
      </c>
      <c r="H4" s="41" t="s">
        <v>77</v>
      </c>
      <c r="I4" s="41" t="s">
        <v>78</v>
      </c>
      <c r="J4" s="41" t="s">
        <v>79</v>
      </c>
      <c r="K4" s="134" t="s">
        <v>80</v>
      </c>
    </row>
    <row r="5" spans="1:19" x14ac:dyDescent="0.25">
      <c r="A5" s="137"/>
      <c r="B5" s="138" t="s">
        <v>81</v>
      </c>
      <c r="C5" s="138"/>
      <c r="D5" s="138"/>
      <c r="E5" s="139" t="s">
        <v>2</v>
      </c>
      <c r="F5" s="138"/>
      <c r="G5" s="138"/>
      <c r="H5" s="138"/>
      <c r="I5" s="138"/>
      <c r="J5" s="138"/>
      <c r="K5" s="140"/>
    </row>
    <row r="6" spans="1:19" x14ac:dyDescent="0.25">
      <c r="A6" s="23">
        <v>1</v>
      </c>
      <c r="B6" s="11" t="s">
        <v>82</v>
      </c>
      <c r="C6" s="11" t="s">
        <v>12</v>
      </c>
      <c r="D6" s="11" t="s">
        <v>13</v>
      </c>
      <c r="E6" s="12" t="s">
        <v>118</v>
      </c>
      <c r="F6" s="11"/>
      <c r="G6" s="11"/>
      <c r="H6" s="11"/>
      <c r="I6" s="11"/>
      <c r="J6" s="11"/>
      <c r="K6" s="13"/>
    </row>
    <row r="7" spans="1:19" x14ac:dyDescent="0.25">
      <c r="A7" s="27">
        <v>2</v>
      </c>
      <c r="B7" s="229" t="s">
        <v>83</v>
      </c>
      <c r="C7" s="11" t="s">
        <v>18</v>
      </c>
      <c r="D7" s="11" t="s">
        <v>13</v>
      </c>
      <c r="E7" s="12" t="s">
        <v>84</v>
      </c>
      <c r="F7" s="11">
        <v>40</v>
      </c>
      <c r="G7" s="11">
        <v>15</v>
      </c>
      <c r="H7" s="11"/>
      <c r="I7" s="11"/>
      <c r="J7" s="11"/>
      <c r="K7" s="13">
        <v>40</v>
      </c>
    </row>
    <row r="8" spans="1:19" x14ac:dyDescent="0.25">
      <c r="A8" s="27">
        <v>3</v>
      </c>
      <c r="B8" s="179"/>
      <c r="C8" s="11" t="s">
        <v>20</v>
      </c>
      <c r="D8" s="11" t="s">
        <v>21</v>
      </c>
      <c r="E8" s="12" t="s">
        <v>85</v>
      </c>
      <c r="F8" s="11">
        <v>12</v>
      </c>
      <c r="G8" s="11">
        <v>15</v>
      </c>
      <c r="H8" s="11"/>
      <c r="I8" s="11"/>
      <c r="J8" s="11"/>
      <c r="K8" s="13"/>
    </row>
    <row r="9" spans="1:19" x14ac:dyDescent="0.25">
      <c r="A9" s="27">
        <v>4</v>
      </c>
      <c r="B9" s="179"/>
      <c r="C9" s="11" t="s">
        <v>18</v>
      </c>
      <c r="D9" s="11" t="s">
        <v>23</v>
      </c>
      <c r="E9" s="12" t="s">
        <v>24</v>
      </c>
      <c r="F9" s="11">
        <v>37</v>
      </c>
      <c r="G9" s="11">
        <v>15</v>
      </c>
      <c r="H9" s="11"/>
      <c r="I9" s="11"/>
      <c r="J9" s="11"/>
      <c r="K9" s="13">
        <v>37</v>
      </c>
    </row>
    <row r="10" spans="1:19" x14ac:dyDescent="0.25">
      <c r="A10" s="27">
        <v>5</v>
      </c>
      <c r="B10" s="179"/>
      <c r="C10" s="11" t="s">
        <v>25</v>
      </c>
      <c r="D10" s="11" t="s">
        <v>13</v>
      </c>
      <c r="E10" s="12" t="s">
        <v>26</v>
      </c>
      <c r="F10" s="11">
        <v>14</v>
      </c>
      <c r="G10" s="11">
        <v>15</v>
      </c>
      <c r="H10" s="11"/>
      <c r="I10" s="11"/>
      <c r="J10" s="11">
        <v>14</v>
      </c>
      <c r="K10" s="13"/>
    </row>
    <row r="11" spans="1:19" x14ac:dyDescent="0.25">
      <c r="A11" s="27">
        <v>6</v>
      </c>
      <c r="B11" s="230"/>
      <c r="C11" s="11" t="s">
        <v>18</v>
      </c>
      <c r="D11" s="11" t="s">
        <v>27</v>
      </c>
      <c r="E11" s="12" t="s">
        <v>28</v>
      </c>
      <c r="F11" s="11">
        <v>0</v>
      </c>
      <c r="G11" s="11">
        <v>15</v>
      </c>
      <c r="H11" s="11"/>
      <c r="I11" s="11">
        <f>SUM(F7:G11)</f>
        <v>178</v>
      </c>
      <c r="J11" s="11"/>
      <c r="K11" s="13">
        <v>0</v>
      </c>
    </row>
    <row r="12" spans="1:19" x14ac:dyDescent="0.25">
      <c r="A12" s="23">
        <v>7</v>
      </c>
      <c r="B12" s="229" t="s">
        <v>86</v>
      </c>
      <c r="C12" s="11" t="s">
        <v>18</v>
      </c>
      <c r="D12" s="11" t="s">
        <v>13</v>
      </c>
      <c r="E12" s="12" t="s">
        <v>84</v>
      </c>
      <c r="F12" s="11">
        <v>35</v>
      </c>
      <c r="G12" s="11">
        <v>15</v>
      </c>
      <c r="H12" s="11"/>
      <c r="I12" s="11"/>
      <c r="J12" s="11"/>
      <c r="K12" s="13">
        <v>35</v>
      </c>
    </row>
    <row r="13" spans="1:19" x14ac:dyDescent="0.25">
      <c r="A13" s="23">
        <v>8</v>
      </c>
      <c r="B13" s="179"/>
      <c r="C13" s="11" t="s">
        <v>12</v>
      </c>
      <c r="D13" s="11" t="s">
        <v>31</v>
      </c>
      <c r="E13" s="12" t="s">
        <v>32</v>
      </c>
      <c r="F13" s="11">
        <v>15</v>
      </c>
      <c r="G13" s="11">
        <v>15</v>
      </c>
      <c r="H13" s="11"/>
      <c r="I13" s="11"/>
      <c r="J13" s="11"/>
      <c r="K13" s="13"/>
    </row>
    <row r="14" spans="1:19" x14ac:dyDescent="0.25">
      <c r="A14" s="23">
        <v>9</v>
      </c>
      <c r="B14" s="179"/>
      <c r="C14" s="11" t="s">
        <v>18</v>
      </c>
      <c r="D14" s="11" t="s">
        <v>23</v>
      </c>
      <c r="E14" s="12" t="s">
        <v>24</v>
      </c>
      <c r="F14" s="11">
        <v>15</v>
      </c>
      <c r="G14" s="11">
        <v>15</v>
      </c>
      <c r="H14" s="11"/>
      <c r="I14" s="11"/>
      <c r="J14" s="11"/>
      <c r="K14" s="13">
        <v>15</v>
      </c>
    </row>
    <row r="15" spans="1:19" x14ac:dyDescent="0.25">
      <c r="A15" s="23">
        <v>10</v>
      </c>
      <c r="B15" s="179"/>
      <c r="C15" s="11" t="s">
        <v>25</v>
      </c>
      <c r="D15" s="11" t="s">
        <v>33</v>
      </c>
      <c r="E15" s="12" t="s">
        <v>34</v>
      </c>
      <c r="F15" s="11">
        <v>17</v>
      </c>
      <c r="G15" s="11">
        <v>15</v>
      </c>
      <c r="H15" s="11"/>
      <c r="I15" s="11"/>
      <c r="J15" s="11">
        <v>17</v>
      </c>
      <c r="K15" s="13"/>
    </row>
    <row r="16" spans="1:19" x14ac:dyDescent="0.25">
      <c r="A16" s="23">
        <v>11</v>
      </c>
      <c r="B16" s="230"/>
      <c r="C16" s="11" t="s">
        <v>18</v>
      </c>
      <c r="D16" s="11" t="s">
        <v>27</v>
      </c>
      <c r="E16" s="12" t="s">
        <v>28</v>
      </c>
      <c r="F16" s="11">
        <v>0</v>
      </c>
      <c r="G16" s="11">
        <v>15</v>
      </c>
      <c r="H16" s="11"/>
      <c r="I16" s="11">
        <f>SUM(F12:G16)</f>
        <v>157</v>
      </c>
      <c r="J16" s="11"/>
      <c r="K16" s="13">
        <v>0</v>
      </c>
    </row>
    <row r="17" spans="1:11" x14ac:dyDescent="0.25">
      <c r="A17" s="27">
        <v>12</v>
      </c>
      <c r="B17" s="11" t="s">
        <v>87</v>
      </c>
      <c r="C17" s="11" t="s">
        <v>25</v>
      </c>
      <c r="D17" s="11" t="s">
        <v>27</v>
      </c>
      <c r="E17" s="12" t="s">
        <v>37</v>
      </c>
      <c r="F17" s="11">
        <v>14</v>
      </c>
      <c r="G17" s="11">
        <v>15</v>
      </c>
      <c r="H17" s="11"/>
      <c r="I17" s="11">
        <f>SUM(F17:G17)</f>
        <v>29</v>
      </c>
      <c r="J17" s="11">
        <v>14</v>
      </c>
      <c r="K17" s="13"/>
    </row>
    <row r="18" spans="1:11" x14ac:dyDescent="0.25">
      <c r="A18" s="27">
        <v>15</v>
      </c>
      <c r="B18" s="11" t="s">
        <v>90</v>
      </c>
      <c r="C18" s="11" t="s">
        <v>12</v>
      </c>
      <c r="D18" s="11" t="s">
        <v>23</v>
      </c>
      <c r="E18" s="12" t="s">
        <v>46</v>
      </c>
      <c r="F18" s="11">
        <v>0</v>
      </c>
      <c r="G18" s="11">
        <v>15</v>
      </c>
      <c r="H18" s="11"/>
      <c r="I18" s="11">
        <f>SUM(F18:G18)</f>
        <v>15</v>
      </c>
      <c r="J18" s="11"/>
      <c r="K18" s="13"/>
    </row>
    <row r="19" spans="1:11" x14ac:dyDescent="0.25">
      <c r="A19" s="23">
        <v>16</v>
      </c>
      <c r="B19" s="229" t="s">
        <v>91</v>
      </c>
      <c r="C19" s="11" t="s">
        <v>18</v>
      </c>
      <c r="D19" s="11" t="s">
        <v>23</v>
      </c>
      <c r="E19" s="12" t="s">
        <v>24</v>
      </c>
      <c r="F19" s="11">
        <v>49</v>
      </c>
      <c r="G19" s="11">
        <v>15</v>
      </c>
      <c r="H19" s="11"/>
      <c r="I19" s="11"/>
      <c r="J19" s="11"/>
      <c r="K19" s="13">
        <v>49</v>
      </c>
    </row>
    <row r="20" spans="1:11" x14ac:dyDescent="0.25">
      <c r="A20" s="23">
        <v>17</v>
      </c>
      <c r="B20" s="179"/>
      <c r="C20" s="11" t="s">
        <v>12</v>
      </c>
      <c r="D20" s="11" t="s">
        <v>21</v>
      </c>
      <c r="E20" s="12" t="s">
        <v>49</v>
      </c>
      <c r="F20" s="11">
        <v>16</v>
      </c>
      <c r="G20" s="11">
        <v>15</v>
      </c>
      <c r="H20" s="11"/>
      <c r="I20" s="11"/>
      <c r="J20" s="11"/>
      <c r="K20" s="13"/>
    </row>
    <row r="21" spans="1:11" x14ac:dyDescent="0.25">
      <c r="A21" s="23">
        <v>18</v>
      </c>
      <c r="B21" s="230"/>
      <c r="C21" s="11" t="s">
        <v>18</v>
      </c>
      <c r="D21" s="11" t="s">
        <v>27</v>
      </c>
      <c r="E21" s="12" t="s">
        <v>28</v>
      </c>
      <c r="F21" s="11">
        <v>0</v>
      </c>
      <c r="G21" s="11">
        <v>15</v>
      </c>
      <c r="H21" s="11"/>
      <c r="I21" s="11">
        <f>SUM(F19:G21)</f>
        <v>110</v>
      </c>
      <c r="J21" s="11"/>
      <c r="K21" s="13">
        <v>0</v>
      </c>
    </row>
    <row r="22" spans="1:11" x14ac:dyDescent="0.25">
      <c r="A22" s="27">
        <v>21</v>
      </c>
      <c r="B22" s="229" t="s">
        <v>94</v>
      </c>
      <c r="C22" s="11" t="s">
        <v>25</v>
      </c>
      <c r="D22" s="11" t="s">
        <v>21</v>
      </c>
      <c r="E22" s="12" t="s">
        <v>95</v>
      </c>
      <c r="F22" s="11">
        <v>15</v>
      </c>
      <c r="G22" s="11">
        <v>15</v>
      </c>
      <c r="H22" s="11"/>
      <c r="I22" s="11"/>
      <c r="J22" s="11">
        <v>15</v>
      </c>
      <c r="K22" s="13"/>
    </row>
    <row r="23" spans="1:11" x14ac:dyDescent="0.25">
      <c r="A23" s="27">
        <v>22</v>
      </c>
      <c r="B23" s="179"/>
      <c r="C23" s="11" t="s">
        <v>18</v>
      </c>
      <c r="D23" s="11" t="s">
        <v>23</v>
      </c>
      <c r="E23" s="12" t="s">
        <v>24</v>
      </c>
      <c r="F23" s="11">
        <v>54</v>
      </c>
      <c r="G23" s="11">
        <v>15</v>
      </c>
      <c r="H23" s="11"/>
      <c r="I23" s="11"/>
      <c r="J23" s="11"/>
      <c r="K23" s="13">
        <v>54</v>
      </c>
    </row>
    <row r="24" spans="1:11" x14ac:dyDescent="0.25">
      <c r="A24" s="27">
        <v>23</v>
      </c>
      <c r="B24" s="179"/>
      <c r="C24" s="11" t="s">
        <v>20</v>
      </c>
      <c r="D24" s="11" t="s">
        <v>13</v>
      </c>
      <c r="E24" s="12" t="s">
        <v>96</v>
      </c>
      <c r="F24" s="11">
        <v>11</v>
      </c>
      <c r="G24" s="11">
        <v>15</v>
      </c>
      <c r="H24" s="11"/>
      <c r="I24" s="11"/>
      <c r="J24" s="11"/>
      <c r="K24" s="13"/>
    </row>
    <row r="25" spans="1:11" x14ac:dyDescent="0.25">
      <c r="A25" s="27">
        <v>24</v>
      </c>
      <c r="B25" s="179"/>
      <c r="C25" s="11" t="s">
        <v>18</v>
      </c>
      <c r="D25" s="11" t="s">
        <v>27</v>
      </c>
      <c r="E25" s="12" t="s">
        <v>28</v>
      </c>
      <c r="F25" s="11">
        <v>0</v>
      </c>
      <c r="G25" s="11">
        <v>15</v>
      </c>
      <c r="H25" s="11"/>
      <c r="I25" s="11"/>
      <c r="J25" s="11">
        <v>0</v>
      </c>
      <c r="K25" s="13">
        <v>0</v>
      </c>
    </row>
    <row r="26" spans="1:11" x14ac:dyDescent="0.25">
      <c r="A26" s="27">
        <v>25</v>
      </c>
      <c r="B26" s="230"/>
      <c r="C26" s="11" t="s">
        <v>12</v>
      </c>
      <c r="D26" s="11" t="s">
        <v>13</v>
      </c>
      <c r="E26" s="12" t="s">
        <v>97</v>
      </c>
      <c r="F26" s="11">
        <v>0</v>
      </c>
      <c r="G26" s="11">
        <v>15</v>
      </c>
      <c r="H26" s="11"/>
      <c r="I26" s="11">
        <f>SUM(F22:G26)</f>
        <v>155</v>
      </c>
      <c r="J26" s="11"/>
      <c r="K26" s="13"/>
    </row>
    <row r="27" spans="1:11" ht="15.75" thickBot="1" x14ac:dyDescent="0.3">
      <c r="A27" s="141"/>
      <c r="B27" s="142" t="s">
        <v>98</v>
      </c>
      <c r="C27" s="142"/>
      <c r="D27" s="142"/>
      <c r="E27" s="143" t="s">
        <v>129</v>
      </c>
      <c r="F27" s="144"/>
      <c r="G27" s="144"/>
      <c r="H27" s="144"/>
      <c r="I27" s="144"/>
      <c r="J27" s="144"/>
      <c r="K27" s="145"/>
    </row>
    <row r="28" spans="1:11" ht="15.75" thickBot="1" x14ac:dyDescent="0.3">
      <c r="A28" s="85"/>
      <c r="B28" s="18"/>
      <c r="C28" s="18"/>
      <c r="D28" s="146"/>
      <c r="E28" s="125" t="s">
        <v>100</v>
      </c>
      <c r="F28" s="124">
        <f>SUM(F5:F26)</f>
        <v>344</v>
      </c>
      <c r="G28" s="124">
        <f>SUM(G5:G26)</f>
        <v>300</v>
      </c>
      <c r="H28" s="124">
        <f>SUM(F28:G28)</f>
        <v>644</v>
      </c>
      <c r="I28" s="124">
        <f>SUM(I5:I26)</f>
        <v>644</v>
      </c>
      <c r="J28" s="124"/>
      <c r="K28" s="123"/>
    </row>
    <row r="29" spans="1:11" x14ac:dyDescent="0.25">
      <c r="B29" s="2"/>
      <c r="C29" s="2"/>
      <c r="D29" s="2"/>
      <c r="E29" s="1"/>
      <c r="F29" s="2"/>
      <c r="G29" s="2"/>
      <c r="H29" s="2"/>
      <c r="I29" s="2"/>
      <c r="J29" s="2"/>
      <c r="K29" s="2"/>
    </row>
    <row r="30" spans="1:11" ht="15.75" thickBot="1" x14ac:dyDescent="0.3">
      <c r="B30" s="2"/>
      <c r="C30" s="2"/>
      <c r="D30" s="2"/>
      <c r="E30" s="1"/>
      <c r="F30" s="2"/>
      <c r="G30" s="2"/>
      <c r="H30" s="2"/>
      <c r="I30" s="2"/>
      <c r="J30" s="2"/>
      <c r="K30" s="2"/>
    </row>
    <row r="31" spans="1:11" ht="15.75" thickBot="1" x14ac:dyDescent="0.3">
      <c r="A31" s="181" t="s">
        <v>130</v>
      </c>
      <c r="B31" s="182"/>
      <c r="C31" s="182"/>
      <c r="D31" s="182"/>
      <c r="E31" s="182"/>
      <c r="F31" s="182"/>
      <c r="G31" s="182"/>
      <c r="H31" s="182"/>
      <c r="I31" s="183"/>
      <c r="J31" s="2"/>
      <c r="K31" s="2"/>
    </row>
    <row r="32" spans="1:11" x14ac:dyDescent="0.25">
      <c r="A32" s="241" t="s">
        <v>60</v>
      </c>
      <c r="B32" s="243" t="s">
        <v>101</v>
      </c>
      <c r="C32" s="243" t="s">
        <v>62</v>
      </c>
      <c r="D32" s="243" t="s">
        <v>102</v>
      </c>
      <c r="E32" s="243" t="s">
        <v>131</v>
      </c>
      <c r="F32" s="231" t="s">
        <v>104</v>
      </c>
      <c r="G32" s="231" t="s">
        <v>105</v>
      </c>
      <c r="H32" s="233" t="s">
        <v>121</v>
      </c>
      <c r="I32" s="235" t="s">
        <v>122</v>
      </c>
      <c r="J32" s="2"/>
      <c r="K32" s="2"/>
    </row>
    <row r="33" spans="1:11" ht="15.75" thickBot="1" x14ac:dyDescent="0.3">
      <c r="A33" s="242"/>
      <c r="B33" s="244"/>
      <c r="C33" s="244"/>
      <c r="D33" s="244"/>
      <c r="E33" s="244"/>
      <c r="F33" s="232"/>
      <c r="G33" s="232"/>
      <c r="H33" s="234"/>
      <c r="I33" s="236"/>
      <c r="J33" s="2"/>
      <c r="K33" s="2"/>
    </row>
    <row r="34" spans="1:11" x14ac:dyDescent="0.25">
      <c r="A34" s="83" t="s">
        <v>108</v>
      </c>
      <c r="B34" s="83" t="s">
        <v>65</v>
      </c>
      <c r="C34" s="83" t="s">
        <v>109</v>
      </c>
      <c r="D34" s="147">
        <v>1</v>
      </c>
      <c r="E34" s="147">
        <v>103</v>
      </c>
      <c r="F34" s="147">
        <v>161</v>
      </c>
      <c r="G34" s="147">
        <v>80</v>
      </c>
      <c r="H34" s="148">
        <v>300</v>
      </c>
      <c r="I34" s="149">
        <f>SUM(E34:H34)</f>
        <v>644</v>
      </c>
      <c r="J34" s="2"/>
      <c r="K34" s="2"/>
    </row>
    <row r="35" spans="1:11" x14ac:dyDescent="0.25">
      <c r="A35" s="83" t="s">
        <v>110</v>
      </c>
      <c r="B35" s="83" t="s">
        <v>111</v>
      </c>
      <c r="C35" s="83" t="s">
        <v>112</v>
      </c>
      <c r="D35" s="147">
        <v>5</v>
      </c>
      <c r="E35" s="147">
        <v>103</v>
      </c>
      <c r="F35" s="147">
        <v>161</v>
      </c>
      <c r="G35" s="147">
        <v>80</v>
      </c>
      <c r="H35" s="148">
        <v>300</v>
      </c>
      <c r="I35" s="149">
        <f>SUM(E35:H35)</f>
        <v>644</v>
      </c>
      <c r="J35" s="2"/>
      <c r="K35" s="2"/>
    </row>
    <row r="36" spans="1:11" ht="15.75" thickBot="1" x14ac:dyDescent="0.3">
      <c r="A36" s="85" t="s">
        <v>113</v>
      </c>
      <c r="B36" s="85" t="s">
        <v>114</v>
      </c>
      <c r="C36" s="85" t="s">
        <v>115</v>
      </c>
      <c r="D36" s="150">
        <v>2</v>
      </c>
      <c r="E36" s="150">
        <v>103</v>
      </c>
      <c r="F36" s="150">
        <v>161</v>
      </c>
      <c r="G36" s="150">
        <v>80</v>
      </c>
      <c r="H36" s="151">
        <v>300</v>
      </c>
      <c r="I36" s="152">
        <f>SUM(E36:H36)</f>
        <v>644</v>
      </c>
      <c r="J36" s="2"/>
      <c r="K36" s="2"/>
    </row>
    <row r="37" spans="1:11" ht="15.75" thickBot="1" x14ac:dyDescent="0.3">
      <c r="D37" s="3"/>
      <c r="E37" s="3"/>
      <c r="F37" s="3"/>
      <c r="G37" s="3"/>
      <c r="H37" s="153" t="s">
        <v>100</v>
      </c>
      <c r="I37" s="154">
        <f>SUM(I34:I36)</f>
        <v>1932</v>
      </c>
      <c r="J37" s="2"/>
      <c r="K37" s="2"/>
    </row>
    <row r="38" spans="1:11" x14ac:dyDescent="0.25">
      <c r="F38" s="119"/>
      <c r="G38" s="119"/>
      <c r="H38" s="119"/>
      <c r="I38" s="119"/>
      <c r="J38" s="2"/>
      <c r="K38" s="2"/>
    </row>
    <row r="39" spans="1:11" ht="15.75" thickBot="1" x14ac:dyDescent="0.3">
      <c r="F39" s="119"/>
      <c r="G39" s="119"/>
      <c r="H39" s="119"/>
      <c r="I39" s="119"/>
      <c r="J39" s="2"/>
      <c r="K39" s="2"/>
    </row>
    <row r="40" spans="1:11" ht="15.75" thickBot="1" x14ac:dyDescent="0.3">
      <c r="A40" s="219" t="s">
        <v>132</v>
      </c>
      <c r="B40" s="220"/>
      <c r="C40" s="220"/>
      <c r="D40" s="220"/>
      <c r="E40" s="220"/>
      <c r="F40" s="220"/>
      <c r="G40" s="220"/>
      <c r="H40" s="220"/>
      <c r="I40" s="221"/>
      <c r="J40" s="2"/>
      <c r="K40" s="2"/>
    </row>
    <row r="41" spans="1:11" x14ac:dyDescent="0.25">
      <c r="A41" s="184" t="s">
        <v>60</v>
      </c>
      <c r="B41" s="186" t="s">
        <v>101</v>
      </c>
      <c r="C41" s="186" t="s">
        <v>62</v>
      </c>
      <c r="D41" s="186" t="s">
        <v>102</v>
      </c>
      <c r="E41" s="186" t="s">
        <v>103</v>
      </c>
      <c r="F41" s="239" t="s">
        <v>104</v>
      </c>
      <c r="G41" s="239" t="s">
        <v>105</v>
      </c>
      <c r="H41" s="186" t="s">
        <v>106</v>
      </c>
      <c r="I41" s="188" t="s">
        <v>107</v>
      </c>
      <c r="J41" s="2"/>
      <c r="K41" s="2"/>
    </row>
    <row r="42" spans="1:11" x14ac:dyDescent="0.25">
      <c r="A42" s="237"/>
      <c r="B42" s="238"/>
      <c r="C42" s="238"/>
      <c r="D42" s="238"/>
      <c r="E42" s="238"/>
      <c r="F42" s="240"/>
      <c r="G42" s="240"/>
      <c r="H42" s="238"/>
      <c r="I42" s="245"/>
      <c r="J42" s="2"/>
      <c r="K42" s="2"/>
    </row>
    <row r="43" spans="1:11" x14ac:dyDescent="0.25">
      <c r="A43" s="147" t="s">
        <v>108</v>
      </c>
      <c r="B43" s="15" t="s">
        <v>65</v>
      </c>
      <c r="C43" s="15" t="s">
        <v>109</v>
      </c>
      <c r="D43" s="15">
        <v>1</v>
      </c>
      <c r="E43" s="15">
        <v>103</v>
      </c>
      <c r="F43" s="15">
        <v>229</v>
      </c>
      <c r="G43" s="15">
        <v>130</v>
      </c>
      <c r="H43" s="15">
        <v>345</v>
      </c>
      <c r="I43" s="24">
        <f>SUM(E43:H43)</f>
        <v>807</v>
      </c>
      <c r="J43" s="2"/>
      <c r="K43" s="2"/>
    </row>
    <row r="44" spans="1:11" x14ac:dyDescent="0.25">
      <c r="A44" s="147" t="s">
        <v>110</v>
      </c>
      <c r="B44" s="15" t="s">
        <v>111</v>
      </c>
      <c r="C44" s="15" t="s">
        <v>112</v>
      </c>
      <c r="D44" s="15">
        <v>5</v>
      </c>
      <c r="E44" s="15">
        <v>103</v>
      </c>
      <c r="F44" s="15">
        <f>229*D44</f>
        <v>1145</v>
      </c>
      <c r="G44" s="15">
        <v>130</v>
      </c>
      <c r="H44" s="15">
        <f>345+(180*4)</f>
        <v>1065</v>
      </c>
      <c r="I44" s="24">
        <f>SUM(E44:H44)</f>
        <v>2443</v>
      </c>
      <c r="J44" s="2"/>
      <c r="K44" s="2"/>
    </row>
    <row r="45" spans="1:11" ht="15.75" thickBot="1" x14ac:dyDescent="0.3">
      <c r="A45" s="150" t="s">
        <v>113</v>
      </c>
      <c r="B45" s="17" t="s">
        <v>114</v>
      </c>
      <c r="C45" s="17" t="s">
        <v>115</v>
      </c>
      <c r="D45" s="17">
        <v>2</v>
      </c>
      <c r="E45" s="17">
        <v>103</v>
      </c>
      <c r="F45" s="17">
        <f>229*D45</f>
        <v>458</v>
      </c>
      <c r="G45" s="17">
        <v>130</v>
      </c>
      <c r="H45" s="17">
        <f>345+180</f>
        <v>525</v>
      </c>
      <c r="I45" s="26">
        <f>SUM(E45:H45)</f>
        <v>1216</v>
      </c>
      <c r="J45" s="2"/>
      <c r="K45" s="2"/>
    </row>
    <row r="46" spans="1:11" ht="15.75" thickBot="1" x14ac:dyDescent="0.3">
      <c r="A46" s="155"/>
      <c r="B46" s="155"/>
      <c r="C46" s="155"/>
      <c r="D46" s="155"/>
      <c r="E46" s="155"/>
      <c r="F46" s="155"/>
      <c r="G46" s="156"/>
      <c r="H46" s="157" t="s">
        <v>100</v>
      </c>
      <c r="I46" s="158">
        <f>SUM(I43:I45)</f>
        <v>4466</v>
      </c>
      <c r="J46" s="2"/>
      <c r="K46" s="2"/>
    </row>
    <row r="47" spans="1:11" x14ac:dyDescent="0.25">
      <c r="F47" s="119"/>
      <c r="G47" s="119"/>
      <c r="H47" s="119"/>
      <c r="I47" s="119"/>
      <c r="J47" s="2"/>
      <c r="K47" s="2"/>
    </row>
    <row r="48" spans="1:11" ht="15.75" thickBot="1" x14ac:dyDescent="0.3">
      <c r="F48" s="119"/>
      <c r="G48" s="119"/>
      <c r="H48" s="119"/>
      <c r="I48" s="119"/>
      <c r="J48" s="2"/>
      <c r="K48" s="2"/>
    </row>
    <row r="49" spans="1:11" ht="15.75" thickBot="1" x14ac:dyDescent="0.3">
      <c r="A49" s="246" t="s">
        <v>133</v>
      </c>
      <c r="B49" s="220"/>
      <c r="C49" s="220"/>
      <c r="D49" s="220"/>
      <c r="E49" s="220"/>
      <c r="F49" s="220"/>
      <c r="G49" s="220"/>
      <c r="H49" s="220"/>
      <c r="I49" s="221"/>
      <c r="J49" s="2"/>
      <c r="K49" s="2"/>
    </row>
    <row r="50" spans="1:11" x14ac:dyDescent="0.25">
      <c r="A50" s="247" t="s">
        <v>60</v>
      </c>
      <c r="B50" s="201" t="s">
        <v>101</v>
      </c>
      <c r="C50" s="201" t="s">
        <v>62</v>
      </c>
      <c r="D50" s="201" t="s">
        <v>102</v>
      </c>
      <c r="E50" s="201" t="s">
        <v>103</v>
      </c>
      <c r="F50" s="222" t="s">
        <v>104</v>
      </c>
      <c r="G50" s="222" t="s">
        <v>105</v>
      </c>
      <c r="H50" s="201" t="s">
        <v>121</v>
      </c>
      <c r="I50" s="203" t="s">
        <v>122</v>
      </c>
      <c r="J50" s="2"/>
      <c r="K50" s="2"/>
    </row>
    <row r="51" spans="1:11" x14ac:dyDescent="0.25">
      <c r="A51" s="248"/>
      <c r="B51" s="202"/>
      <c r="C51" s="202"/>
      <c r="D51" s="202"/>
      <c r="E51" s="202"/>
      <c r="F51" s="249"/>
      <c r="G51" s="249"/>
      <c r="H51" s="202"/>
      <c r="I51" s="204"/>
      <c r="J51" s="2"/>
      <c r="K51" s="2"/>
    </row>
    <row r="52" spans="1:11" x14ac:dyDescent="0.25">
      <c r="A52" s="83" t="s">
        <v>108</v>
      </c>
      <c r="B52" s="52" t="s">
        <v>65</v>
      </c>
      <c r="C52" s="52" t="s">
        <v>109</v>
      </c>
      <c r="D52" s="15">
        <v>1</v>
      </c>
      <c r="E52" s="15">
        <v>103</v>
      </c>
      <c r="F52" s="15">
        <v>161</v>
      </c>
      <c r="G52" s="15">
        <v>80</v>
      </c>
      <c r="H52" s="15">
        <v>300</v>
      </c>
      <c r="I52" s="24">
        <f>SUM(E52:H52)</f>
        <v>644</v>
      </c>
      <c r="J52" s="2"/>
      <c r="K52" s="2"/>
    </row>
    <row r="53" spans="1:11" x14ac:dyDescent="0.25">
      <c r="A53" s="83" t="s">
        <v>110</v>
      </c>
      <c r="B53" s="52" t="s">
        <v>111</v>
      </c>
      <c r="C53" s="52" t="s">
        <v>112</v>
      </c>
      <c r="D53" s="15">
        <v>5</v>
      </c>
      <c r="E53" s="15">
        <v>103</v>
      </c>
      <c r="F53" s="15">
        <f>161*5</f>
        <v>805</v>
      </c>
      <c r="G53" s="15">
        <v>80</v>
      </c>
      <c r="H53" s="15">
        <f>300+(150*4)</f>
        <v>900</v>
      </c>
      <c r="I53" s="24">
        <f>SUM(E53:H53)</f>
        <v>1888</v>
      </c>
      <c r="J53" s="2"/>
      <c r="K53" s="2"/>
    </row>
    <row r="54" spans="1:11" ht="15.75" thickBot="1" x14ac:dyDescent="0.3">
      <c r="A54" s="85" t="s">
        <v>113</v>
      </c>
      <c r="B54" s="53" t="s">
        <v>114</v>
      </c>
      <c r="C54" s="53" t="s">
        <v>115</v>
      </c>
      <c r="D54" s="17">
        <v>2</v>
      </c>
      <c r="E54" s="17">
        <v>103</v>
      </c>
      <c r="F54" s="17">
        <f>161*2</f>
        <v>322</v>
      </c>
      <c r="G54" s="17">
        <v>80</v>
      </c>
      <c r="H54" s="17">
        <f>300+150</f>
        <v>450</v>
      </c>
      <c r="I54" s="26">
        <f>SUM(E54:H54)</f>
        <v>955</v>
      </c>
      <c r="J54" s="2"/>
      <c r="K54" s="2"/>
    </row>
    <row r="55" spans="1:11" ht="15.75" thickBot="1" x14ac:dyDescent="0.3">
      <c r="D55" s="3"/>
      <c r="E55" s="3"/>
      <c r="F55" s="3"/>
      <c r="G55" s="3"/>
      <c r="H55" s="117" t="s">
        <v>100</v>
      </c>
      <c r="I55" s="118">
        <f>SUM(I52:I54)</f>
        <v>3487</v>
      </c>
      <c r="J55" s="2"/>
      <c r="K55" s="2"/>
    </row>
    <row r="56" spans="1:11" x14ac:dyDescent="0.25">
      <c r="D56" s="3"/>
      <c r="E56" s="3"/>
      <c r="F56" s="3"/>
      <c r="G56" s="3"/>
      <c r="H56" s="3"/>
      <c r="I56" s="3"/>
      <c r="J56" s="2"/>
      <c r="K56" s="2"/>
    </row>
    <row r="57" spans="1:11" ht="15.75" thickBot="1" x14ac:dyDescent="0.3">
      <c r="F57" s="119"/>
      <c r="G57" s="119"/>
      <c r="H57" s="119"/>
      <c r="I57" s="119"/>
      <c r="J57" s="2"/>
      <c r="K57" s="2"/>
    </row>
    <row r="58" spans="1:11" ht="15.75" thickBot="1" x14ac:dyDescent="0.3">
      <c r="A58" s="219" t="s">
        <v>134</v>
      </c>
      <c r="B58" s="220"/>
      <c r="C58" s="220"/>
      <c r="D58" s="220"/>
      <c r="E58" s="220"/>
      <c r="F58" s="220"/>
      <c r="G58" s="220"/>
      <c r="H58" s="220"/>
      <c r="I58" s="221"/>
      <c r="J58" s="2"/>
      <c r="K58" s="2"/>
    </row>
    <row r="59" spans="1:11" x14ac:dyDescent="0.25">
      <c r="A59" s="247" t="s">
        <v>60</v>
      </c>
      <c r="B59" s="201" t="s">
        <v>101</v>
      </c>
      <c r="C59" s="201" t="s">
        <v>62</v>
      </c>
      <c r="D59" s="201" t="s">
        <v>102</v>
      </c>
      <c r="E59" s="201" t="s">
        <v>103</v>
      </c>
      <c r="F59" s="222" t="s">
        <v>104</v>
      </c>
      <c r="G59" s="222" t="s">
        <v>105</v>
      </c>
      <c r="H59" s="201" t="s">
        <v>121</v>
      </c>
      <c r="I59" s="203" t="s">
        <v>122</v>
      </c>
      <c r="J59" s="2"/>
      <c r="K59" s="2"/>
    </row>
    <row r="60" spans="1:11" x14ac:dyDescent="0.25">
      <c r="A60" s="248"/>
      <c r="B60" s="202"/>
      <c r="C60" s="202"/>
      <c r="D60" s="202"/>
      <c r="E60" s="202"/>
      <c r="F60" s="249"/>
      <c r="G60" s="249"/>
      <c r="H60" s="202"/>
      <c r="I60" s="204"/>
      <c r="J60" s="2"/>
      <c r="K60" s="2"/>
    </row>
    <row r="61" spans="1:11" x14ac:dyDescent="0.25">
      <c r="A61" s="83" t="s">
        <v>108</v>
      </c>
      <c r="B61" s="52" t="s">
        <v>65</v>
      </c>
      <c r="C61" s="52" t="s">
        <v>109</v>
      </c>
      <c r="D61" s="11">
        <v>1</v>
      </c>
      <c r="E61" s="11">
        <v>131</v>
      </c>
      <c r="F61" s="11">
        <v>299</v>
      </c>
      <c r="G61" s="11">
        <v>160</v>
      </c>
      <c r="H61" s="11">
        <v>345</v>
      </c>
      <c r="I61" s="13">
        <f>SUM(E61:H61)</f>
        <v>935</v>
      </c>
      <c r="J61" s="2"/>
      <c r="K61" s="2"/>
    </row>
    <row r="62" spans="1:11" x14ac:dyDescent="0.25">
      <c r="A62" s="83" t="s">
        <v>110</v>
      </c>
      <c r="B62" s="52" t="s">
        <v>111</v>
      </c>
      <c r="C62" s="52" t="s">
        <v>112</v>
      </c>
      <c r="D62" s="11">
        <v>5</v>
      </c>
      <c r="E62" s="11">
        <v>131</v>
      </c>
      <c r="F62" s="11">
        <f>299*5</f>
        <v>1495</v>
      </c>
      <c r="G62" s="11">
        <v>160</v>
      </c>
      <c r="H62" s="11">
        <f>345+(150*4)</f>
        <v>945</v>
      </c>
      <c r="I62" s="13">
        <f>SUM(E62:H62)</f>
        <v>2731</v>
      </c>
      <c r="J62" s="2"/>
      <c r="K62" s="2"/>
    </row>
    <row r="63" spans="1:11" ht="15.75" thickBot="1" x14ac:dyDescent="0.3">
      <c r="A63" s="85" t="s">
        <v>113</v>
      </c>
      <c r="B63" s="53" t="s">
        <v>114</v>
      </c>
      <c r="C63" s="53" t="s">
        <v>115</v>
      </c>
      <c r="D63" s="18">
        <v>2</v>
      </c>
      <c r="E63" s="18">
        <v>131</v>
      </c>
      <c r="F63" s="18">
        <f>299*2</f>
        <v>598</v>
      </c>
      <c r="G63" s="18">
        <v>160</v>
      </c>
      <c r="H63" s="18">
        <f>345+150</f>
        <v>495</v>
      </c>
      <c r="I63" s="20">
        <f>SUM(E63:H63)</f>
        <v>1384</v>
      </c>
      <c r="J63" s="2"/>
      <c r="K63" s="2"/>
    </row>
    <row r="64" spans="1:11" ht="15.75" thickBot="1" x14ac:dyDescent="0.3">
      <c r="D64" s="2"/>
      <c r="E64" s="2"/>
      <c r="F64" s="2"/>
      <c r="G64" s="2"/>
      <c r="H64" s="91" t="s">
        <v>100</v>
      </c>
      <c r="I64" s="94">
        <f>SUM(I61:I63)</f>
        <v>5050</v>
      </c>
      <c r="J64" s="2"/>
      <c r="K64" s="2"/>
    </row>
    <row r="65" spans="1:11" x14ac:dyDescent="0.25">
      <c r="D65" s="2"/>
      <c r="E65" s="2"/>
      <c r="F65" s="2"/>
      <c r="G65" s="2"/>
      <c r="H65" s="2"/>
      <c r="I65" s="2"/>
      <c r="J65" s="2"/>
      <c r="K65" s="2"/>
    </row>
    <row r="66" spans="1:11" ht="15.75" thickBot="1" x14ac:dyDescent="0.3">
      <c r="F66" s="119"/>
      <c r="G66" s="119"/>
      <c r="H66" s="119"/>
      <c r="I66" s="119"/>
      <c r="J66" s="2"/>
      <c r="K66" s="2"/>
    </row>
    <row r="67" spans="1:11" x14ac:dyDescent="0.25">
      <c r="A67" s="205" t="s">
        <v>135</v>
      </c>
      <c r="B67" s="250"/>
      <c r="C67" s="250"/>
      <c r="D67" s="250"/>
      <c r="E67" s="250"/>
      <c r="F67" s="250"/>
      <c r="G67" s="250"/>
      <c r="H67" s="250"/>
      <c r="I67" s="214"/>
      <c r="J67" s="2"/>
      <c r="K67" s="2"/>
    </row>
    <row r="68" spans="1:11" x14ac:dyDescent="0.25">
      <c r="A68" s="215"/>
      <c r="B68" s="251"/>
      <c r="C68" s="251"/>
      <c r="D68" s="251"/>
      <c r="E68" s="251"/>
      <c r="F68" s="251"/>
      <c r="G68" s="251"/>
      <c r="H68" s="251"/>
      <c r="I68" s="216"/>
      <c r="J68" s="2"/>
      <c r="K68" s="2"/>
    </row>
    <row r="69" spans="1:11" x14ac:dyDescent="0.25">
      <c r="A69" s="215"/>
      <c r="B69" s="251"/>
      <c r="C69" s="251"/>
      <c r="D69" s="251"/>
      <c r="E69" s="251"/>
      <c r="F69" s="251"/>
      <c r="G69" s="251"/>
      <c r="H69" s="251"/>
      <c r="I69" s="216"/>
      <c r="J69" s="2"/>
      <c r="K69" s="2"/>
    </row>
    <row r="70" spans="1:11" x14ac:dyDescent="0.25">
      <c r="A70" s="215"/>
      <c r="B70" s="251"/>
      <c r="C70" s="251"/>
      <c r="D70" s="251"/>
      <c r="E70" s="251"/>
      <c r="F70" s="251"/>
      <c r="G70" s="251"/>
      <c r="H70" s="251"/>
      <c r="I70" s="216"/>
      <c r="J70" s="2"/>
      <c r="K70" s="2"/>
    </row>
    <row r="71" spans="1:11" x14ac:dyDescent="0.25">
      <c r="A71" s="215"/>
      <c r="B71" s="251"/>
      <c r="C71" s="251"/>
      <c r="D71" s="251"/>
      <c r="E71" s="251"/>
      <c r="F71" s="251"/>
      <c r="G71" s="251"/>
      <c r="H71" s="251"/>
      <c r="I71" s="216"/>
      <c r="J71" s="2"/>
      <c r="K71" s="2"/>
    </row>
    <row r="72" spans="1:11" x14ac:dyDescent="0.25">
      <c r="A72" s="215"/>
      <c r="B72" s="251"/>
      <c r="C72" s="251"/>
      <c r="D72" s="251"/>
      <c r="E72" s="251"/>
      <c r="F72" s="251"/>
      <c r="G72" s="251"/>
      <c r="H72" s="251"/>
      <c r="I72" s="216"/>
      <c r="J72" s="2"/>
      <c r="K72" s="2"/>
    </row>
    <row r="73" spans="1:11" x14ac:dyDescent="0.25">
      <c r="A73" s="215"/>
      <c r="B73" s="251"/>
      <c r="C73" s="251"/>
      <c r="D73" s="251"/>
      <c r="E73" s="251"/>
      <c r="F73" s="251"/>
      <c r="G73" s="251"/>
      <c r="H73" s="251"/>
      <c r="I73" s="216"/>
      <c r="J73" s="2"/>
      <c r="K73" s="2"/>
    </row>
    <row r="74" spans="1:11" x14ac:dyDescent="0.25">
      <c r="A74" s="215"/>
      <c r="B74" s="251"/>
      <c r="C74" s="251"/>
      <c r="D74" s="251"/>
      <c r="E74" s="251"/>
      <c r="F74" s="251"/>
      <c r="G74" s="251"/>
      <c r="H74" s="251"/>
      <c r="I74" s="216"/>
      <c r="J74" s="2"/>
      <c r="K74" s="2"/>
    </row>
    <row r="75" spans="1:11" x14ac:dyDescent="0.25">
      <c r="A75" s="215"/>
      <c r="B75" s="251"/>
      <c r="C75" s="251"/>
      <c r="D75" s="251"/>
      <c r="E75" s="251"/>
      <c r="F75" s="251"/>
      <c r="G75" s="251"/>
      <c r="H75" s="251"/>
      <c r="I75" s="216"/>
      <c r="J75" s="2"/>
      <c r="K75" s="2"/>
    </row>
    <row r="76" spans="1:11" x14ac:dyDescent="0.25">
      <c r="A76" s="215"/>
      <c r="B76" s="251"/>
      <c r="C76" s="251"/>
      <c r="D76" s="251"/>
      <c r="E76" s="251"/>
      <c r="F76" s="251"/>
      <c r="G76" s="251"/>
      <c r="H76" s="251"/>
      <c r="I76" s="216"/>
      <c r="J76" s="2"/>
      <c r="K76" s="2"/>
    </row>
    <row r="77" spans="1:11" x14ac:dyDescent="0.25">
      <c r="A77" s="215"/>
      <c r="B77" s="251"/>
      <c r="C77" s="251"/>
      <c r="D77" s="251"/>
      <c r="E77" s="251"/>
      <c r="F77" s="251"/>
      <c r="G77" s="251"/>
      <c r="H77" s="251"/>
      <c r="I77" s="216"/>
      <c r="J77" s="2"/>
      <c r="K77" s="2"/>
    </row>
    <row r="78" spans="1:11" x14ac:dyDescent="0.25">
      <c r="A78" s="215"/>
      <c r="B78" s="251"/>
      <c r="C78" s="251"/>
      <c r="D78" s="251"/>
      <c r="E78" s="251"/>
      <c r="F78" s="251"/>
      <c r="G78" s="251"/>
      <c r="H78" s="251"/>
      <c r="I78" s="216"/>
      <c r="J78" s="2"/>
      <c r="K78" s="2"/>
    </row>
    <row r="79" spans="1:11" ht="15.75" thickBot="1" x14ac:dyDescent="0.3">
      <c r="A79" s="217"/>
      <c r="B79" s="252"/>
      <c r="C79" s="252"/>
      <c r="D79" s="252"/>
      <c r="E79" s="252"/>
      <c r="F79" s="252"/>
      <c r="G79" s="252"/>
      <c r="H79" s="252"/>
      <c r="I79" s="218"/>
      <c r="J79" s="2"/>
      <c r="K79" s="2"/>
    </row>
    <row r="80" spans="1:11" x14ac:dyDescent="0.25">
      <c r="A80" s="159"/>
      <c r="B80" s="159"/>
      <c r="C80" s="159"/>
      <c r="D80" s="159"/>
      <c r="E80" s="159"/>
      <c r="F80" s="159"/>
      <c r="G80" s="159"/>
      <c r="H80" s="159"/>
      <c r="I80" s="159"/>
      <c r="J80" s="2"/>
      <c r="K80" s="2"/>
    </row>
    <row r="81" spans="1:11" x14ac:dyDescent="0.25">
      <c r="A81" s="159"/>
      <c r="B81" s="159"/>
      <c r="C81" s="159"/>
      <c r="D81" s="159"/>
      <c r="E81" s="159"/>
      <c r="F81" s="159"/>
      <c r="G81" s="159"/>
      <c r="H81" s="159"/>
      <c r="I81" s="159"/>
      <c r="J81" s="2"/>
      <c r="K81" s="2"/>
    </row>
    <row r="82" spans="1:11" x14ac:dyDescent="0.25">
      <c r="A82" s="159"/>
      <c r="B82" s="159"/>
      <c r="C82" s="159"/>
      <c r="D82" s="159"/>
      <c r="E82" s="159"/>
      <c r="F82" s="159"/>
      <c r="G82" s="159"/>
      <c r="H82" s="2"/>
      <c r="I82" s="2"/>
      <c r="J82" s="2"/>
      <c r="K82" s="2"/>
    </row>
    <row r="83" spans="1:11" x14ac:dyDescent="0.25">
      <c r="A83" s="159"/>
      <c r="B83" s="159"/>
      <c r="C83" s="159"/>
      <c r="D83" s="159"/>
      <c r="E83" s="159"/>
      <c r="F83" s="159"/>
      <c r="G83" s="159"/>
      <c r="H83" s="2"/>
      <c r="I83" s="2"/>
      <c r="J83" s="2"/>
      <c r="K83" s="2"/>
    </row>
    <row r="84" spans="1:11" x14ac:dyDescent="0.25">
      <c r="A84" s="159"/>
      <c r="B84" s="159"/>
      <c r="C84" s="159"/>
      <c r="D84" s="159"/>
      <c r="E84" s="159"/>
      <c r="F84" s="159"/>
      <c r="G84" s="159"/>
      <c r="H84" s="2"/>
      <c r="I84" s="2"/>
      <c r="J84" s="2"/>
      <c r="K84" s="2"/>
    </row>
    <row r="85" spans="1:11" x14ac:dyDescent="0.25">
      <c r="A85" s="159"/>
      <c r="B85" s="159"/>
      <c r="C85" s="159"/>
      <c r="D85" s="159"/>
      <c r="E85" s="159"/>
      <c r="F85" s="159"/>
      <c r="G85" s="159"/>
      <c r="H85" s="2"/>
      <c r="I85" s="2"/>
      <c r="J85" s="2"/>
      <c r="K85" s="2"/>
    </row>
    <row r="86" spans="1:11" x14ac:dyDescent="0.25">
      <c r="A86" s="159"/>
      <c r="B86" s="159"/>
      <c r="C86" s="159"/>
      <c r="D86" s="159"/>
      <c r="E86" s="159"/>
      <c r="F86" s="159"/>
      <c r="G86" s="159"/>
      <c r="H86" s="2"/>
      <c r="I86" s="2"/>
      <c r="J86" s="2"/>
      <c r="K86" s="2"/>
    </row>
    <row r="87" spans="1:11" x14ac:dyDescent="0.25">
      <c r="A87" s="159"/>
      <c r="B87" s="159"/>
      <c r="C87" s="159"/>
      <c r="D87" s="159"/>
      <c r="E87" s="159"/>
      <c r="F87" s="159"/>
      <c r="G87" s="159"/>
      <c r="H87" s="2"/>
      <c r="I87" s="2"/>
      <c r="J87" s="2"/>
      <c r="K87" s="2"/>
    </row>
    <row r="88" spans="1:11" x14ac:dyDescent="0.25">
      <c r="A88" s="159"/>
      <c r="B88" s="159"/>
      <c r="C88" s="159"/>
      <c r="D88" s="159"/>
      <c r="E88" s="159"/>
      <c r="F88" s="159"/>
      <c r="G88" s="159"/>
      <c r="H88" s="2"/>
      <c r="I88" s="2"/>
      <c r="J88" s="2"/>
      <c r="K88" s="2"/>
    </row>
  </sheetData>
  <mergeCells count="47">
    <mergeCell ref="G59:G60"/>
    <mergeCell ref="H59:H60"/>
    <mergeCell ref="I59:I60"/>
    <mergeCell ref="A67:I79"/>
    <mergeCell ref="P2:S2"/>
    <mergeCell ref="G50:G51"/>
    <mergeCell ref="H50:H51"/>
    <mergeCell ref="I50:I51"/>
    <mergeCell ref="A58:I58"/>
    <mergeCell ref="A59:A60"/>
    <mergeCell ref="B59:B60"/>
    <mergeCell ref="C59:C60"/>
    <mergeCell ref="D59:D60"/>
    <mergeCell ref="E59:E60"/>
    <mergeCell ref="F59:F60"/>
    <mergeCell ref="G41:G42"/>
    <mergeCell ref="H41:H42"/>
    <mergeCell ref="I41:I42"/>
    <mergeCell ref="A49:I49"/>
    <mergeCell ref="A50:A51"/>
    <mergeCell ref="B50:B51"/>
    <mergeCell ref="C50:C51"/>
    <mergeCell ref="D50:D51"/>
    <mergeCell ref="E50:E51"/>
    <mergeCell ref="F50:F51"/>
    <mergeCell ref="G32:G33"/>
    <mergeCell ref="H32:H33"/>
    <mergeCell ref="I32:I33"/>
    <mergeCell ref="A40:I40"/>
    <mergeCell ref="A41:A42"/>
    <mergeCell ref="B41:B42"/>
    <mergeCell ref="C41:C42"/>
    <mergeCell ref="D41:D42"/>
    <mergeCell ref="E41:E42"/>
    <mergeCell ref="F41:F42"/>
    <mergeCell ref="A32:A33"/>
    <mergeCell ref="B32:B33"/>
    <mergeCell ref="C32:C33"/>
    <mergeCell ref="D32:D33"/>
    <mergeCell ref="E32:E33"/>
    <mergeCell ref="F32:F33"/>
    <mergeCell ref="A31:I31"/>
    <mergeCell ref="A1:K1"/>
    <mergeCell ref="B7:B11"/>
    <mergeCell ref="B12:B16"/>
    <mergeCell ref="B19:B21"/>
    <mergeCell ref="B22:B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26B22-F408-4777-8AE1-D6A7D2AB1141}">
  <dimension ref="A1:E12"/>
  <sheetViews>
    <sheetView workbookViewId="0">
      <selection sqref="A1:E1"/>
    </sheetView>
  </sheetViews>
  <sheetFormatPr defaultRowHeight="15" x14ac:dyDescent="0.25"/>
  <cols>
    <col min="2" max="5" width="39.42578125" customWidth="1"/>
  </cols>
  <sheetData>
    <row r="1" spans="1:5" ht="15.75" thickBot="1" x14ac:dyDescent="0.3">
      <c r="A1" s="181" t="s">
        <v>137</v>
      </c>
      <c r="B1" s="182"/>
      <c r="C1" s="182"/>
      <c r="D1" s="182"/>
      <c r="E1" s="183"/>
    </row>
    <row r="3" spans="1:5" ht="23.25" x14ac:dyDescent="0.35">
      <c r="B3" s="172"/>
      <c r="C3" s="172"/>
      <c r="D3" s="172"/>
    </row>
    <row r="4" spans="1:5" x14ac:dyDescent="0.25">
      <c r="B4" s="160"/>
      <c r="C4" s="160"/>
      <c r="D4" s="160"/>
      <c r="E4" s="160"/>
    </row>
    <row r="5" spans="1:5" ht="15.75" thickBot="1" x14ac:dyDescent="0.3">
      <c r="B5" s="160"/>
      <c r="C5" s="160"/>
      <c r="D5" s="160"/>
      <c r="E5" s="160"/>
    </row>
    <row r="6" spans="1:5" ht="29.25" customHeight="1" thickBot="1" x14ac:dyDescent="0.3">
      <c r="B6" s="161" t="s">
        <v>138</v>
      </c>
      <c r="C6" s="162" t="s">
        <v>139</v>
      </c>
      <c r="D6" s="162" t="s">
        <v>140</v>
      </c>
      <c r="E6" s="163" t="s">
        <v>141</v>
      </c>
    </row>
    <row r="7" spans="1:5" ht="147" customHeight="1" x14ac:dyDescent="0.25">
      <c r="B7" s="31" t="s">
        <v>142</v>
      </c>
      <c r="C7" s="32">
        <v>4466</v>
      </c>
      <c r="D7" s="164" t="s">
        <v>143</v>
      </c>
      <c r="E7" s="165" t="s">
        <v>144</v>
      </c>
    </row>
    <row r="8" spans="1:5" ht="45" x14ac:dyDescent="0.25">
      <c r="B8" s="34" t="s">
        <v>145</v>
      </c>
      <c r="C8" s="35">
        <v>3487</v>
      </c>
      <c r="D8" s="166" t="s">
        <v>146</v>
      </c>
      <c r="E8" s="167" t="s">
        <v>147</v>
      </c>
    </row>
    <row r="9" spans="1:5" ht="30" x14ac:dyDescent="0.25">
      <c r="B9" s="34" t="s">
        <v>148</v>
      </c>
      <c r="C9" s="35">
        <v>5050</v>
      </c>
      <c r="D9" s="166" t="s">
        <v>149</v>
      </c>
      <c r="E9" s="167" t="s">
        <v>150</v>
      </c>
    </row>
    <row r="10" spans="1:5" ht="189" customHeight="1" thickBot="1" x14ac:dyDescent="0.3">
      <c r="B10" s="37" t="s">
        <v>151</v>
      </c>
      <c r="C10" s="38">
        <v>1932</v>
      </c>
      <c r="D10" s="168" t="s">
        <v>152</v>
      </c>
      <c r="E10" s="169" t="s">
        <v>153</v>
      </c>
    </row>
    <row r="11" spans="1:5" ht="15.75" thickBot="1" x14ac:dyDescent="0.3">
      <c r="C11" s="170"/>
      <c r="D11" s="170"/>
    </row>
    <row r="12" spans="1:5" ht="15.75" thickBot="1" x14ac:dyDescent="0.3">
      <c r="B12" s="256" t="s">
        <v>154</v>
      </c>
      <c r="C12" s="257"/>
      <c r="D12" s="257"/>
      <c r="E12" s="258"/>
    </row>
  </sheetData>
  <mergeCells count="2">
    <mergeCell ref="B12:E12"/>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Task 3.1</vt:lpstr>
      <vt:lpstr>Task 3.2</vt:lpstr>
      <vt:lpstr>Task 3.3</vt:lpstr>
      <vt:lpstr>Task 3.4</vt:lpstr>
      <vt:lpstr>Task 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Rajaraja boothy</dc:creator>
  <cp:lastModifiedBy>Rajaraja boothy</cp:lastModifiedBy>
  <dcterms:created xsi:type="dcterms:W3CDTF">2015-06-05T18:17:20Z</dcterms:created>
  <dcterms:modified xsi:type="dcterms:W3CDTF">2020-07-02T12:00:57Z</dcterms:modified>
</cp:coreProperties>
</file>