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Audrey\Exp\"/>
    </mc:Choice>
  </mc:AlternateContent>
  <xr:revisionPtr revIDLastSave="0" documentId="13_ncr:1_{2EDD7802-DD51-42E7-BCD0-EC314CCCD604}" xr6:coauthVersionLast="43" xr6:coauthVersionMax="43" xr10:uidLastSave="{00000000-0000-0000-0000-000000000000}"/>
  <bookViews>
    <workbookView xWindow="-96" yWindow="-96" windowWidth="23232" windowHeight="12552" activeTab="3" xr2:uid="{341900E6-AAFF-4779-917D-70075074C33A}"/>
  </bookViews>
  <sheets>
    <sheet name="Complete Data" sheetId="1" r:id="rId1"/>
    <sheet name="Numbered Data" sheetId="4" r:id="rId2"/>
    <sheet name="Mean" sheetId="7" r:id="rId3"/>
    <sheet name="Mean (2)" sheetId="9" r:id="rId4"/>
    <sheet name="Analysis" sheetId="5" r:id="rId5"/>
    <sheet name="Compared Data" sheetId="6" r:id="rId6"/>
    <sheet name="Age" sheetId="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6" l="1"/>
  <c r="D23" i="6"/>
  <c r="E23" i="6"/>
  <c r="F23" i="6"/>
  <c r="G23" i="6"/>
  <c r="H23" i="6"/>
  <c r="I23" i="6"/>
  <c r="J23" i="6"/>
  <c r="K23" i="6"/>
  <c r="L23" i="6"/>
  <c r="M23" i="6"/>
  <c r="C22" i="6"/>
  <c r="D22" i="6"/>
  <c r="E22" i="6"/>
  <c r="F22" i="6"/>
  <c r="G22" i="6"/>
  <c r="H22" i="6"/>
  <c r="I22" i="6"/>
  <c r="J22" i="6"/>
  <c r="K22" i="6"/>
  <c r="L22" i="6"/>
  <c r="M22" i="6"/>
  <c r="C21" i="6"/>
  <c r="D21" i="6"/>
  <c r="E21" i="6"/>
  <c r="F21" i="6"/>
  <c r="G21" i="6"/>
  <c r="H21" i="6"/>
  <c r="I21" i="6"/>
  <c r="J21" i="6"/>
  <c r="K21" i="6"/>
  <c r="L21" i="6"/>
  <c r="M21" i="6"/>
  <c r="L31" i="6"/>
  <c r="J31" i="6"/>
  <c r="H31" i="6"/>
  <c r="F31" i="6"/>
  <c r="D31" i="6"/>
  <c r="B31" i="6"/>
  <c r="L30" i="6"/>
  <c r="J30" i="6"/>
  <c r="H30" i="6"/>
  <c r="F30" i="6"/>
  <c r="D30" i="6"/>
  <c r="B30" i="6"/>
  <c r="L29" i="6"/>
  <c r="J29" i="6"/>
  <c r="H29" i="6"/>
  <c r="F29" i="6"/>
  <c r="D29" i="6"/>
  <c r="B29" i="6"/>
  <c r="L28" i="6"/>
  <c r="J28" i="6"/>
  <c r="H28" i="6"/>
  <c r="F28" i="6"/>
  <c r="D28" i="6"/>
  <c r="B28" i="6"/>
  <c r="L27" i="6"/>
  <c r="J27" i="6"/>
  <c r="H27" i="6"/>
  <c r="F27" i="6"/>
  <c r="D27" i="6"/>
  <c r="B27" i="6"/>
  <c r="B22" i="6"/>
  <c r="B21" i="6"/>
  <c r="B23" i="6" l="1"/>
  <c r="F37" i="6"/>
  <c r="B32" i="6"/>
  <c r="B39" i="6" s="1"/>
  <c r="D32" i="6"/>
  <c r="D39" i="6" s="1"/>
  <c r="F32" i="6"/>
  <c r="F39" i="6" s="1"/>
  <c r="H32" i="6"/>
  <c r="H39" i="6" s="1"/>
  <c r="J32" i="6"/>
  <c r="J39" i="6" s="1"/>
  <c r="L32" i="6"/>
  <c r="L39" i="6" s="1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" i="5"/>
  <c r="AI20" i="5"/>
  <c r="AF20" i="5"/>
  <c r="AC20" i="5"/>
  <c r="Z20" i="5"/>
  <c r="W20" i="5"/>
  <c r="T20" i="5"/>
  <c r="Q20" i="5"/>
  <c r="N20" i="5"/>
  <c r="K20" i="5"/>
  <c r="H20" i="5"/>
  <c r="E20" i="5"/>
  <c r="B20" i="5"/>
  <c r="AI19" i="5"/>
  <c r="AI21" i="5" s="1"/>
  <c r="AF19" i="5"/>
  <c r="AF21" i="5" s="1"/>
  <c r="AC19" i="5"/>
  <c r="Z19" i="5"/>
  <c r="Z21" i="5" s="1"/>
  <c r="W19" i="5"/>
  <c r="W21" i="5" s="1"/>
  <c r="T19" i="5"/>
  <c r="T21" i="5" s="1"/>
  <c r="Q19" i="5"/>
  <c r="Q21" i="5" s="1"/>
  <c r="N19" i="5"/>
  <c r="K19" i="5"/>
  <c r="K21" i="5" s="1"/>
  <c r="H19" i="5"/>
  <c r="E19" i="5"/>
  <c r="B19" i="5"/>
  <c r="F34" i="6" l="1"/>
  <c r="H37" i="6"/>
  <c r="L36" i="6"/>
  <c r="L37" i="6"/>
  <c r="H36" i="6"/>
  <c r="L35" i="6"/>
  <c r="H35" i="6"/>
  <c r="L34" i="6"/>
  <c r="H34" i="6"/>
  <c r="J38" i="6"/>
  <c r="F36" i="6"/>
  <c r="J37" i="6"/>
  <c r="B36" i="6"/>
  <c r="J36" i="6"/>
  <c r="J35" i="6"/>
  <c r="D35" i="6"/>
  <c r="D38" i="6"/>
  <c r="D34" i="6"/>
  <c r="B38" i="6"/>
  <c r="D36" i="6"/>
  <c r="F38" i="6"/>
  <c r="L38" i="6"/>
  <c r="B37" i="6"/>
  <c r="J34" i="6"/>
  <c r="B35" i="6"/>
  <c r="D37" i="6"/>
  <c r="B34" i="6"/>
  <c r="F35" i="6"/>
  <c r="H38" i="6"/>
  <c r="E21" i="5"/>
  <c r="H21" i="5"/>
  <c r="B21" i="5"/>
  <c r="N21" i="5"/>
  <c r="AC21" i="5"/>
  <c r="AA2" i="5"/>
  <c r="AB2" i="5" s="1"/>
  <c r="X2" i="5"/>
  <c r="L2" i="5"/>
  <c r="AG2" i="5"/>
  <c r="R2" i="5"/>
  <c r="U2" i="5"/>
  <c r="AJ2" i="5"/>
  <c r="AB19" i="5" l="1"/>
  <c r="X19" i="5"/>
  <c r="F2" i="5"/>
  <c r="I2" i="5"/>
  <c r="J2" i="5" s="1"/>
  <c r="AB20" i="5"/>
  <c r="O2" i="5"/>
  <c r="P2" i="5" s="1"/>
  <c r="AA19" i="5"/>
  <c r="AD2" i="5"/>
  <c r="AE2" i="5" s="1"/>
  <c r="AA20" i="5"/>
  <c r="X20" i="5"/>
  <c r="X21" i="5" s="1"/>
  <c r="Y2" i="5"/>
  <c r="Y19" i="5" s="1"/>
  <c r="AK2" i="5"/>
  <c r="AJ19" i="5"/>
  <c r="AJ20" i="5"/>
  <c r="L20" i="5"/>
  <c r="L21" i="5" s="1"/>
  <c r="M2" i="5"/>
  <c r="G2" i="5"/>
  <c r="R20" i="5"/>
  <c r="S2" i="5"/>
  <c r="R19" i="5"/>
  <c r="V2" i="5"/>
  <c r="U20" i="5"/>
  <c r="U19" i="5"/>
  <c r="AG19" i="5"/>
  <c r="AG20" i="5"/>
  <c r="AH2" i="5"/>
  <c r="AA21" i="5" l="1"/>
  <c r="AE19" i="5"/>
  <c r="AB21" i="5"/>
  <c r="J19" i="5"/>
  <c r="F20" i="5"/>
  <c r="F19" i="5"/>
  <c r="C19" i="5"/>
  <c r="R21" i="5"/>
  <c r="D2" i="5"/>
  <c r="D19" i="5" s="1"/>
  <c r="J20" i="5"/>
  <c r="I20" i="5"/>
  <c r="I21" i="5" s="1"/>
  <c r="U21" i="5"/>
  <c r="P20" i="5"/>
  <c r="C20" i="5"/>
  <c r="AE20" i="5"/>
  <c r="AE21" i="5" s="1"/>
  <c r="AJ21" i="5"/>
  <c r="AB22" i="5"/>
  <c r="AB23" i="5" s="1"/>
  <c r="P19" i="5"/>
  <c r="O20" i="5"/>
  <c r="O19" i="5"/>
  <c r="Y20" i="5"/>
  <c r="Y22" i="5" s="1"/>
  <c r="Y23" i="5" s="1"/>
  <c r="AG21" i="5"/>
  <c r="M19" i="5"/>
  <c r="M20" i="5"/>
  <c r="V19" i="5"/>
  <c r="V20" i="5"/>
  <c r="D20" i="5"/>
  <c r="S20" i="5"/>
  <c r="S19" i="5"/>
  <c r="AK19" i="5"/>
  <c r="AK20" i="5"/>
  <c r="AH19" i="5"/>
  <c r="AH20" i="5"/>
  <c r="G20" i="5"/>
  <c r="G19" i="5"/>
  <c r="J22" i="5" l="1"/>
  <c r="J23" i="5" s="1"/>
  <c r="F21" i="5"/>
  <c r="J21" i="5"/>
  <c r="C21" i="5"/>
  <c r="O21" i="5"/>
  <c r="P22" i="5"/>
  <c r="P23" i="5" s="1"/>
  <c r="Y21" i="5"/>
  <c r="AE22" i="5"/>
  <c r="AE23" i="5" s="1"/>
  <c r="P21" i="5"/>
  <c r="M22" i="5"/>
  <c r="M23" i="5" s="1"/>
  <c r="M21" i="5"/>
  <c r="S21" i="5"/>
  <c r="S22" i="5"/>
  <c r="S23" i="5" s="1"/>
  <c r="G21" i="5"/>
  <c r="G22" i="5"/>
  <c r="G23" i="5" s="1"/>
  <c r="D21" i="5"/>
  <c r="D22" i="5"/>
  <c r="D23" i="5" s="1"/>
  <c r="AH22" i="5"/>
  <c r="AH23" i="5" s="1"/>
  <c r="AH21" i="5"/>
  <c r="V22" i="5"/>
  <c r="V23" i="5" s="1"/>
  <c r="V21" i="5"/>
  <c r="AK22" i="5"/>
  <c r="AK23" i="5" s="1"/>
  <c r="AK21" i="5"/>
  <c r="C39" i="4" l="1"/>
  <c r="D39" i="4"/>
  <c r="E39" i="4"/>
  <c r="F39" i="4"/>
  <c r="G39" i="4"/>
  <c r="H39" i="4"/>
  <c r="I39" i="4"/>
  <c r="J39" i="4"/>
  <c r="K39" i="4"/>
  <c r="L39" i="4"/>
  <c r="M39" i="4"/>
  <c r="B39" i="4"/>
  <c r="C38" i="4"/>
  <c r="D38" i="4"/>
  <c r="E38" i="4"/>
  <c r="F38" i="4"/>
  <c r="G38" i="4"/>
  <c r="H38" i="4"/>
  <c r="I38" i="4"/>
  <c r="J38" i="4"/>
  <c r="K38" i="4"/>
  <c r="L38" i="4"/>
  <c r="M38" i="4"/>
  <c r="B38" i="4"/>
  <c r="C37" i="4"/>
  <c r="D37" i="4"/>
  <c r="E37" i="4"/>
  <c r="F37" i="4"/>
  <c r="G37" i="4"/>
  <c r="H37" i="4"/>
  <c r="I37" i="4"/>
  <c r="J37" i="4"/>
  <c r="K37" i="4"/>
  <c r="L37" i="4"/>
  <c r="M37" i="4"/>
  <c r="B37" i="4"/>
  <c r="C36" i="4"/>
  <c r="D36" i="4"/>
  <c r="E36" i="4"/>
  <c r="F36" i="4"/>
  <c r="G36" i="4"/>
  <c r="H36" i="4"/>
  <c r="I36" i="4"/>
  <c r="J36" i="4"/>
  <c r="K36" i="4"/>
  <c r="L36" i="4"/>
  <c r="M36" i="4"/>
  <c r="B36" i="4"/>
  <c r="C35" i="4"/>
  <c r="D35" i="4"/>
  <c r="E35" i="4"/>
  <c r="F35" i="4"/>
  <c r="G35" i="4"/>
  <c r="H35" i="4"/>
  <c r="I35" i="4"/>
  <c r="J35" i="4"/>
  <c r="K35" i="4"/>
  <c r="L35" i="4"/>
  <c r="M35" i="4"/>
  <c r="B35" i="4"/>
  <c r="C34" i="4"/>
  <c r="D34" i="4"/>
  <c r="E34" i="4"/>
  <c r="F34" i="4"/>
  <c r="G34" i="4"/>
  <c r="H34" i="4"/>
  <c r="I34" i="4"/>
  <c r="J34" i="4"/>
  <c r="K34" i="4"/>
  <c r="L34" i="4"/>
  <c r="M34" i="4"/>
  <c r="B34" i="4"/>
  <c r="C31" i="4"/>
  <c r="D31" i="4"/>
  <c r="E31" i="4"/>
  <c r="F31" i="4"/>
  <c r="G31" i="4"/>
  <c r="H31" i="4"/>
  <c r="I31" i="4"/>
  <c r="J31" i="4"/>
  <c r="K31" i="4"/>
  <c r="L31" i="4"/>
  <c r="M31" i="4"/>
  <c r="B31" i="4"/>
  <c r="C30" i="4"/>
  <c r="D30" i="4"/>
  <c r="E30" i="4"/>
  <c r="F30" i="4"/>
  <c r="G30" i="4"/>
  <c r="H30" i="4"/>
  <c r="I30" i="4"/>
  <c r="J30" i="4"/>
  <c r="K30" i="4"/>
  <c r="L30" i="4"/>
  <c r="M30" i="4"/>
  <c r="B30" i="4"/>
  <c r="C29" i="4"/>
  <c r="D29" i="4"/>
  <c r="E29" i="4"/>
  <c r="F29" i="4"/>
  <c r="G29" i="4"/>
  <c r="H29" i="4"/>
  <c r="I29" i="4"/>
  <c r="J29" i="4"/>
  <c r="K29" i="4"/>
  <c r="L29" i="4"/>
  <c r="M29" i="4"/>
  <c r="B29" i="4"/>
  <c r="C28" i="4"/>
  <c r="D28" i="4"/>
  <c r="E28" i="4"/>
  <c r="F28" i="4"/>
  <c r="G28" i="4"/>
  <c r="H28" i="4"/>
  <c r="I28" i="4"/>
  <c r="J28" i="4"/>
  <c r="K28" i="4"/>
  <c r="L28" i="4"/>
  <c r="M28" i="4"/>
  <c r="B28" i="4"/>
  <c r="C27" i="4"/>
  <c r="D27" i="4"/>
  <c r="D32" i="4" s="1"/>
  <c r="E27" i="4"/>
  <c r="E32" i="4" s="1"/>
  <c r="F27" i="4"/>
  <c r="F32" i="4" s="1"/>
  <c r="G27" i="4"/>
  <c r="G32" i="4" s="1"/>
  <c r="H27" i="4"/>
  <c r="H32" i="4" s="1"/>
  <c r="I27" i="4"/>
  <c r="J27" i="4"/>
  <c r="K27" i="4"/>
  <c r="L27" i="4"/>
  <c r="M27" i="4"/>
  <c r="B27" i="4"/>
  <c r="M22" i="4"/>
  <c r="L22" i="4"/>
  <c r="K22" i="4"/>
  <c r="J22" i="4"/>
  <c r="I22" i="4"/>
  <c r="H22" i="4"/>
  <c r="G22" i="4"/>
  <c r="F22" i="4"/>
  <c r="E22" i="4"/>
  <c r="D22" i="4"/>
  <c r="C22" i="4"/>
  <c r="B22" i="4"/>
  <c r="M21" i="4"/>
  <c r="L21" i="4"/>
  <c r="K21" i="4"/>
  <c r="J21" i="4"/>
  <c r="I21" i="4"/>
  <c r="H21" i="4"/>
  <c r="G21" i="4"/>
  <c r="G23" i="4" s="1"/>
  <c r="F21" i="4"/>
  <c r="E21" i="4"/>
  <c r="D21" i="4"/>
  <c r="C21" i="4"/>
  <c r="B21" i="4"/>
  <c r="C20" i="1"/>
  <c r="D20" i="1"/>
  <c r="E20" i="1"/>
  <c r="F20" i="1"/>
  <c r="G20" i="1"/>
  <c r="H20" i="1"/>
  <c r="I20" i="1"/>
  <c r="J20" i="1"/>
  <c r="K20" i="1"/>
  <c r="L20" i="1"/>
  <c r="M20" i="1"/>
  <c r="B20" i="1"/>
  <c r="J23" i="4" l="1"/>
  <c r="L32" i="4"/>
  <c r="B23" i="4"/>
  <c r="K32" i="4"/>
  <c r="M23" i="4"/>
  <c r="C32" i="4"/>
  <c r="M32" i="4"/>
  <c r="I32" i="4"/>
  <c r="J32" i="4"/>
  <c r="L23" i="4"/>
  <c r="K23" i="4"/>
  <c r="I23" i="4"/>
  <c r="H23" i="4"/>
  <c r="F23" i="4"/>
  <c r="E23" i="4"/>
  <c r="D23" i="4"/>
  <c r="C23" i="4"/>
  <c r="B32" i="4"/>
  <c r="C34" i="1"/>
  <c r="D34" i="1"/>
  <c r="E34" i="1"/>
  <c r="F34" i="1"/>
  <c r="G34" i="1"/>
  <c r="H34" i="1"/>
  <c r="I34" i="1"/>
  <c r="J34" i="1"/>
  <c r="K34" i="1"/>
  <c r="L34" i="1"/>
  <c r="M34" i="1"/>
  <c r="C35" i="1"/>
  <c r="D35" i="1"/>
  <c r="E35" i="1"/>
  <c r="F35" i="1"/>
  <c r="G35" i="1"/>
  <c r="H35" i="1"/>
  <c r="I35" i="1"/>
  <c r="J35" i="1"/>
  <c r="K35" i="1"/>
  <c r="L35" i="1"/>
  <c r="M35" i="1"/>
  <c r="C36" i="1"/>
  <c r="D36" i="1"/>
  <c r="E36" i="1"/>
  <c r="F36" i="1"/>
  <c r="G36" i="1"/>
  <c r="H36" i="1"/>
  <c r="I36" i="1"/>
  <c r="J36" i="1"/>
  <c r="K36" i="1"/>
  <c r="L36" i="1"/>
  <c r="M36" i="1"/>
  <c r="C37" i="1"/>
  <c r="D37" i="1"/>
  <c r="E37" i="1"/>
  <c r="F37" i="1"/>
  <c r="G37" i="1"/>
  <c r="H37" i="1"/>
  <c r="I37" i="1"/>
  <c r="J37" i="1"/>
  <c r="K37" i="1"/>
  <c r="L37" i="1"/>
  <c r="M37" i="1"/>
  <c r="B37" i="1"/>
  <c r="B36" i="1"/>
  <c r="B35" i="1"/>
  <c r="C21" i="1" l="1"/>
  <c r="D21" i="1"/>
  <c r="E21" i="1"/>
  <c r="F21" i="1"/>
  <c r="G21" i="1"/>
  <c r="H21" i="1"/>
  <c r="I21" i="1"/>
  <c r="J21" i="1"/>
  <c r="K21" i="1"/>
  <c r="L21" i="1"/>
  <c r="M21" i="1"/>
  <c r="C31" i="1"/>
  <c r="D31" i="1"/>
  <c r="E31" i="1"/>
  <c r="F31" i="1"/>
  <c r="G31" i="1"/>
  <c r="H31" i="1"/>
  <c r="I31" i="1"/>
  <c r="J31" i="1"/>
  <c r="K31" i="1"/>
  <c r="L31" i="1"/>
  <c r="M31" i="1"/>
  <c r="B26" i="1"/>
  <c r="B27" i="1"/>
  <c r="B34" i="1" s="1"/>
  <c r="B21" i="1"/>
  <c r="C38" i="1" l="1"/>
  <c r="C33" i="1"/>
  <c r="M38" i="1"/>
  <c r="M33" i="1"/>
  <c r="L33" i="1"/>
  <c r="L38" i="1"/>
  <c r="K33" i="1"/>
  <c r="K38" i="1"/>
  <c r="I33" i="1"/>
  <c r="I38" i="1"/>
  <c r="H33" i="1"/>
  <c r="H38" i="1"/>
  <c r="G33" i="1"/>
  <c r="G38" i="1"/>
  <c r="F33" i="1"/>
  <c r="F38" i="1"/>
  <c r="E33" i="1"/>
  <c r="E38" i="1"/>
  <c r="D33" i="1"/>
  <c r="D38" i="1"/>
  <c r="C22" i="1"/>
  <c r="K22" i="1"/>
  <c r="J38" i="1"/>
  <c r="J33" i="1"/>
  <c r="M22" i="1"/>
  <c r="J22" i="1"/>
  <c r="F22" i="1"/>
  <c r="E22" i="1"/>
  <c r="L22" i="1"/>
  <c r="G22" i="1"/>
  <c r="I22" i="1"/>
  <c r="H22" i="1"/>
  <c r="D22" i="1"/>
  <c r="B31" i="1"/>
  <c r="B38" i="1" s="1"/>
  <c r="B22" i="1"/>
  <c r="B33" i="1" l="1"/>
</calcChain>
</file>

<file path=xl/sharedStrings.xml><?xml version="1.0" encoding="utf-8"?>
<sst xmlns="http://schemas.openxmlformats.org/spreadsheetml/2006/main" count="598" uniqueCount="144">
  <si>
    <t>Tap Satisfaction Level</t>
  </si>
  <si>
    <t>Tap Ease of Use</t>
  </si>
  <si>
    <t>Tap Easy to Learn</t>
  </si>
  <si>
    <t>Tap-During use, I feel confident</t>
  </si>
  <si>
    <t>Tap - Willingness to use the system
in future</t>
  </si>
  <si>
    <t>Tap - Recommend to others
II.</t>
  </si>
  <si>
    <t>Press Satisfaction Level</t>
  </si>
  <si>
    <t>Press- Ease of Use</t>
  </si>
  <si>
    <t>Press -  Easy to Learn</t>
  </si>
  <si>
    <t>Press-During use, I feel confident</t>
  </si>
  <si>
    <t>Press - Willingness to use the system
in future</t>
  </si>
  <si>
    <t>Press - Recommend to others
II.</t>
  </si>
  <si>
    <t>which one do you prefer</t>
  </si>
  <si>
    <t>Why do you have this preference</t>
  </si>
  <si>
    <t>Where on body, would you prefer to wear a safety device ?</t>
  </si>
  <si>
    <t>Do you consider this device to be reliable in a distressed situation?</t>
  </si>
  <si>
    <t>Satisfied</t>
  </si>
  <si>
    <t>Unsatisfied</t>
  </si>
  <si>
    <t>Agree</t>
  </si>
  <si>
    <t>Disagree</t>
  </si>
  <si>
    <t>Strongly prefer "TAP with FEEDBACK"</t>
  </si>
  <si>
    <t>Very  Satisfied</t>
  </si>
  <si>
    <t>Neutral</t>
  </si>
  <si>
    <t>Strongly Agree</t>
  </si>
  <si>
    <t>Slightly prefer "TAP with FEEDBACK"</t>
  </si>
  <si>
    <t>Ring</t>
  </si>
  <si>
    <t>Wrist</t>
  </si>
  <si>
    <t>jewelry</t>
  </si>
  <si>
    <t>YES</t>
  </si>
  <si>
    <t>Count (N)</t>
  </si>
  <si>
    <t>Total</t>
  </si>
  <si>
    <t>Not Answered</t>
  </si>
  <si>
    <t>Very Unsatisfied / Strongly Disagree</t>
  </si>
  <si>
    <t>Unsatisfied / Disagree</t>
  </si>
  <si>
    <t>Satisfied / Agree</t>
  </si>
  <si>
    <t>Very Satisfied / Strongly Agree</t>
  </si>
  <si>
    <t xml:space="preserve">Total </t>
  </si>
  <si>
    <r>
      <t xml:space="preserve">Very Unsatisfied / Strongly Disagree </t>
    </r>
    <r>
      <rPr>
        <b/>
        <sz val="12"/>
        <color theme="1"/>
        <rFont val="Times New Roman"/>
        <family val="1"/>
      </rPr>
      <t>%</t>
    </r>
  </si>
  <si>
    <t>Unsatisfied / Disagree %</t>
  </si>
  <si>
    <t>Neutral %</t>
  </si>
  <si>
    <t>Satisfied / Agree %</t>
  </si>
  <si>
    <t>Very Satisfied / Strongly Agree %</t>
  </si>
  <si>
    <t>Participant Id</t>
  </si>
  <si>
    <t>Age group</t>
  </si>
  <si>
    <t>Dominant Hand</t>
  </si>
  <si>
    <t>Previously used</t>
  </si>
  <si>
    <t>Duration</t>
  </si>
  <si>
    <t>Device</t>
  </si>
  <si>
    <t>Frequency</t>
  </si>
  <si>
    <t>Comfortability Level</t>
  </si>
  <si>
    <t xml:space="preserve"> </t>
  </si>
  <si>
    <t>25-30</t>
  </si>
  <si>
    <t>Right</t>
  </si>
  <si>
    <t>No</t>
  </si>
  <si>
    <t>18-25</t>
  </si>
  <si>
    <t>30-35</t>
  </si>
  <si>
    <t>Strongly prefer "PRESS with FEEDBACK"</t>
  </si>
  <si>
    <t>BSAFE001</t>
  </si>
  <si>
    <t>BSAFE002</t>
  </si>
  <si>
    <t>BSAFE003</t>
  </si>
  <si>
    <t>BSAFE004</t>
  </si>
  <si>
    <t>BSAFE005</t>
  </si>
  <si>
    <t>BSAFE006</t>
  </si>
  <si>
    <t>BSAFE007</t>
  </si>
  <si>
    <t>BSAFE008</t>
  </si>
  <si>
    <t>BSAFE009</t>
  </si>
  <si>
    <t>BSAFE010</t>
  </si>
  <si>
    <t>BSAFE011</t>
  </si>
  <si>
    <t>BSAFE012</t>
  </si>
  <si>
    <t>BSAFE013</t>
  </si>
  <si>
    <t>BSAFE014</t>
  </si>
  <si>
    <t>BSAFE015</t>
  </si>
  <si>
    <t>BSAFE016</t>
  </si>
  <si>
    <t>BSAFE017</t>
  </si>
  <si>
    <t>Very Unsatisfied</t>
  </si>
  <si>
    <t>Slightly prefer "PRESS with FEEDBACK"</t>
  </si>
  <si>
    <t>Less error compare to TAP</t>
  </si>
  <si>
    <t>Easier to use compare to TAP</t>
  </si>
  <si>
    <t>More reliable compare to TAP</t>
  </si>
  <si>
    <t>Easier to use compare to PRESS</t>
  </si>
  <si>
    <t>Less error compare to PRESS</t>
  </si>
  <si>
    <t>Cloths</t>
  </si>
  <si>
    <t>Maybe</t>
  </si>
  <si>
    <t>very  Satisfied</t>
  </si>
  <si>
    <t>x2</t>
  </si>
  <si>
    <t>Sum</t>
  </si>
  <si>
    <t>Average (Mean)</t>
  </si>
  <si>
    <t>Variance (S)</t>
  </si>
  <si>
    <t>Standard Dev</t>
  </si>
  <si>
    <t>Left</t>
  </si>
  <si>
    <t>Yes</t>
  </si>
  <si>
    <t>1-3</t>
  </si>
  <si>
    <t>Everyday</t>
  </si>
  <si>
    <t>Sports &amp; Fitness</t>
  </si>
  <si>
    <t>Weekly less than 2 times</t>
  </si>
  <si>
    <t>Sports &amp; Fitness, Healthcare &amp; Wellness, Gaming &amp; Lifestyle</t>
  </si>
  <si>
    <t>Weekly more than 2 times</t>
  </si>
  <si>
    <t>Gaming &amp; Lifestyle</t>
  </si>
  <si>
    <t>0-1</t>
  </si>
  <si>
    <t>Healthcare &amp; Wellness</t>
  </si>
  <si>
    <t>More than a year</t>
  </si>
  <si>
    <t>Ambidextrous</t>
  </si>
  <si>
    <t>3-6</t>
  </si>
  <si>
    <t>6-12</t>
  </si>
  <si>
    <t>Prefer not to answer</t>
  </si>
  <si>
    <t xml:space="preserve">PRESS   </t>
  </si>
  <si>
    <t xml:space="preserve">TAP    </t>
  </si>
  <si>
    <t>ID</t>
  </si>
  <si>
    <t xml:space="preserve">Tap </t>
  </si>
  <si>
    <t xml:space="preserve">Press </t>
  </si>
  <si>
    <t>Satisfaction Level</t>
  </si>
  <si>
    <t>Ease of Use</t>
  </si>
  <si>
    <t>Easy to Learn</t>
  </si>
  <si>
    <t>During use, I feel confident</t>
  </si>
  <si>
    <t>Willingness to use the system
in future</t>
  </si>
  <si>
    <t xml:space="preserve">Recommend to others
</t>
  </si>
  <si>
    <t>Descriptive Statistics</t>
  </si>
  <si>
    <t>N</t>
  </si>
  <si>
    <t>Minimum</t>
  </si>
  <si>
    <t>Maximum</t>
  </si>
  <si>
    <t>Mean</t>
  </si>
  <si>
    <t>Std. Deviation</t>
  </si>
  <si>
    <t>Action</t>
  </si>
  <si>
    <t>Level</t>
  </si>
  <si>
    <t>Satisfaction Level TAP</t>
  </si>
  <si>
    <t>Satisfaction Level PRESS</t>
  </si>
  <si>
    <t>Ease of Use TAP</t>
  </si>
  <si>
    <t>Ease of Use PRESS</t>
  </si>
  <si>
    <t xml:space="preserve"> Easy to Learn TAP</t>
  </si>
  <si>
    <t xml:space="preserve"> Easy to Learn PRESS</t>
  </si>
  <si>
    <t xml:space="preserve"> I feel confident</t>
  </si>
  <si>
    <t xml:space="preserve"> I feel confident TAP</t>
  </si>
  <si>
    <t xml:space="preserve"> I feel confident PRESS</t>
  </si>
  <si>
    <t>Willingness to use TAP</t>
  </si>
  <si>
    <t>Willingness to use PRESS</t>
  </si>
  <si>
    <t>Recommend to others TAP</t>
  </si>
  <si>
    <t>Recommend to others PRESS</t>
  </si>
  <si>
    <t>TAP Mean</t>
  </si>
  <si>
    <t>PRESS Mean</t>
  </si>
  <si>
    <t>PRESS Std. Deviation</t>
  </si>
  <si>
    <t xml:space="preserve">Satisfaction Level </t>
  </si>
  <si>
    <t xml:space="preserve">Ease of Use </t>
  </si>
  <si>
    <t xml:space="preserve"> Easy to Learn </t>
  </si>
  <si>
    <t>Willingness to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</si>
</sst>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8" formatCode="###0"/>
    <numFmt numFmtId="169" formatCode="###0.00"/>
    <numFmt numFmtId="170" formatCode="###0.000"/>
    <numFmt numFmtId="171" formatCode="###0.0000"/>
    <numFmt numFmtId="172" formatCode="###0.00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sz val="9"/>
      <color indexed="60"/>
      <name val="Arial"/>
    </font>
    <font>
      <sz val="9"/>
      <color indexed="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 style="thin">
        <color indexed="63"/>
      </right>
      <top style="medium">
        <color indexed="64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thin">
        <color indexed="22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/>
      <right style="thin">
        <color indexed="63"/>
      </right>
      <top style="thin">
        <color indexed="22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thin">
        <color indexed="22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6" fillId="0" borderId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1" fillId="0" borderId="0" xfId="1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9" fontId="1" fillId="0" borderId="0" xfId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49" fontId="0" fillId="2" borderId="5" xfId="0" applyNumberFormat="1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0" fillId="2" borderId="14" xfId="0" applyFill="1" applyBorder="1" applyAlignment="1">
      <alignment wrapText="1"/>
    </xf>
    <xf numFmtId="49" fontId="0" fillId="2" borderId="14" xfId="0" applyNumberFormat="1" applyFill="1" applyBorder="1" applyAlignment="1">
      <alignment wrapText="1"/>
    </xf>
    <xf numFmtId="0" fontId="0" fillId="2" borderId="15" xfId="0" applyFill="1" applyBorder="1" applyAlignment="1">
      <alignment wrapText="1"/>
    </xf>
    <xf numFmtId="0" fontId="5" fillId="2" borderId="16" xfId="0" applyFont="1" applyFill="1" applyBorder="1" applyAlignment="1">
      <alignment wrapText="1"/>
    </xf>
    <xf numFmtId="0" fontId="5" fillId="2" borderId="17" xfId="0" applyFont="1" applyFill="1" applyBorder="1" applyAlignment="1">
      <alignment wrapText="1"/>
    </xf>
    <xf numFmtId="0" fontId="5" fillId="2" borderId="18" xfId="0" applyFont="1" applyFill="1" applyBorder="1" applyAlignment="1">
      <alignment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7" fillId="0" borderId="0" xfId="2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10" fillId="0" borderId="0" xfId="2" applyFont="1" applyBorder="1" applyAlignment="1">
      <alignment horizontal="center" vertical="center" wrapText="1"/>
    </xf>
    <xf numFmtId="0" fontId="8" fillId="0" borderId="25" xfId="2" applyFont="1" applyBorder="1" applyAlignment="1">
      <alignment horizontal="center" vertical="center" wrapText="1"/>
    </xf>
    <xf numFmtId="0" fontId="8" fillId="0" borderId="26" xfId="2" applyFont="1" applyBorder="1" applyAlignment="1">
      <alignment horizontal="center" vertical="center" wrapText="1"/>
    </xf>
    <xf numFmtId="168" fontId="9" fillId="0" borderId="28" xfId="2" applyNumberFormat="1" applyFont="1" applyBorder="1" applyAlignment="1">
      <alignment horizontal="center" vertical="center"/>
    </xf>
    <xf numFmtId="168" fontId="9" fillId="0" borderId="29" xfId="2" applyNumberFormat="1" applyFont="1" applyBorder="1" applyAlignment="1">
      <alignment horizontal="center" vertical="center"/>
    </xf>
    <xf numFmtId="169" fontId="9" fillId="0" borderId="29" xfId="2" applyNumberFormat="1" applyFont="1" applyBorder="1" applyAlignment="1">
      <alignment horizontal="center" vertical="center"/>
    </xf>
    <xf numFmtId="170" fontId="9" fillId="0" borderId="30" xfId="2" applyNumberFormat="1" applyFont="1" applyBorder="1" applyAlignment="1">
      <alignment horizontal="center" vertical="center"/>
    </xf>
    <xf numFmtId="168" fontId="9" fillId="0" borderId="32" xfId="2" applyNumberFormat="1" applyFont="1" applyBorder="1" applyAlignment="1">
      <alignment horizontal="center" vertical="center"/>
    </xf>
    <xf numFmtId="169" fontId="9" fillId="0" borderId="33" xfId="2" applyNumberFormat="1" applyFont="1" applyBorder="1" applyAlignment="1">
      <alignment horizontal="center" vertical="center"/>
    </xf>
    <xf numFmtId="171" fontId="9" fillId="0" borderId="33" xfId="2" applyNumberFormat="1" applyFont="1" applyBorder="1" applyAlignment="1">
      <alignment horizontal="center" vertical="center"/>
    </xf>
    <xf numFmtId="172" fontId="9" fillId="0" borderId="34" xfId="2" applyNumberFormat="1" applyFont="1" applyBorder="1" applyAlignment="1">
      <alignment horizontal="center" vertical="center"/>
    </xf>
    <xf numFmtId="0" fontId="10" fillId="3" borderId="27" xfId="2" applyFont="1" applyFill="1" applyBorder="1" applyAlignment="1">
      <alignment horizontal="center" vertical="center" wrapText="1"/>
    </xf>
    <xf numFmtId="0" fontId="10" fillId="3" borderId="31" xfId="2" applyFont="1" applyFill="1" applyBorder="1" applyAlignment="1">
      <alignment horizontal="center" vertical="center" wrapText="1"/>
    </xf>
    <xf numFmtId="0" fontId="10" fillId="0" borderId="26" xfId="2" applyFont="1" applyBorder="1" applyAlignment="1">
      <alignment horizontal="center" vertical="center" wrapText="1"/>
    </xf>
  </cellXfs>
  <cellStyles count="3">
    <cellStyle name="Normal" xfId="0" builtinId="0"/>
    <cellStyle name="Normal_Sheet2" xfId="2" xr:uid="{922ADDEE-8E53-49C5-B7D8-9022531B6ED1}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71356809899452E-2"/>
          <c:y val="0.22463733786388734"/>
          <c:w val="0.93617478415289701"/>
          <c:h val="0.63646796484464341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Mean!$E$2</c:f>
              <c:strCache>
                <c:ptCount val="1"/>
                <c:pt idx="0">
                  <c:v>Mean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Mean!$A$3:$A$14</c:f>
              <c:strCache>
                <c:ptCount val="12"/>
                <c:pt idx="0">
                  <c:v>Satisfaction Level TAP</c:v>
                </c:pt>
                <c:pt idx="1">
                  <c:v>Satisfaction Level PRESS</c:v>
                </c:pt>
                <c:pt idx="2">
                  <c:v>Ease of Use TAP</c:v>
                </c:pt>
                <c:pt idx="3">
                  <c:v>Ease of Use PRESS</c:v>
                </c:pt>
                <c:pt idx="4">
                  <c:v> Easy to Learn TAP</c:v>
                </c:pt>
                <c:pt idx="5">
                  <c:v> Easy to Learn PRESS</c:v>
                </c:pt>
                <c:pt idx="6">
                  <c:v> I feel confident TAP</c:v>
                </c:pt>
                <c:pt idx="7">
                  <c:v> I feel confident PRESS</c:v>
                </c:pt>
                <c:pt idx="8">
                  <c:v>Willingness to use TAP</c:v>
                </c:pt>
                <c:pt idx="9">
                  <c:v>Willingness to use PRESS</c:v>
                </c:pt>
                <c:pt idx="10">
                  <c:v>Recommend to others TAP</c:v>
                </c:pt>
                <c:pt idx="11">
                  <c:v>Recommend to others PRESS</c:v>
                </c:pt>
              </c:strCache>
            </c:strRef>
          </c:cat>
          <c:val>
            <c:numRef>
              <c:f>Mean!$E$3:$E$14</c:f>
              <c:numCache>
                <c:formatCode>###0.0000</c:formatCode>
                <c:ptCount val="12"/>
                <c:pt idx="0" formatCode="###0.00">
                  <c:v>3.7647058823529416</c:v>
                </c:pt>
                <c:pt idx="1">
                  <c:v>4.2352941176470589</c:v>
                </c:pt>
                <c:pt idx="2" formatCode="###0.00">
                  <c:v>3.6470588235294117</c:v>
                </c:pt>
                <c:pt idx="3">
                  <c:v>4.7647058823529411</c:v>
                </c:pt>
                <c:pt idx="4" formatCode="###0.00">
                  <c:v>4</c:v>
                </c:pt>
                <c:pt idx="5">
                  <c:v>4.8235294117647056</c:v>
                </c:pt>
                <c:pt idx="6" formatCode="###0.00">
                  <c:v>3.7647058823529411</c:v>
                </c:pt>
                <c:pt idx="7">
                  <c:v>4.2941176470588243</c:v>
                </c:pt>
                <c:pt idx="8" formatCode="###0.00">
                  <c:v>3.9411764705882351</c:v>
                </c:pt>
                <c:pt idx="9">
                  <c:v>4.117647058823529</c:v>
                </c:pt>
                <c:pt idx="10" formatCode="###0.00">
                  <c:v>4</c:v>
                </c:pt>
                <c:pt idx="11">
                  <c:v>4.0588235294117654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C-48BB-8776-EDFAAAE64F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22384328"/>
        <c:axId val="6223856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Mean!$B$2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pattFill prst="narHorz">
                    <a:fgClr>
                      <a:schemeClr val="accent1"/>
                    </a:fgClr>
                    <a:bgClr>
                      <a:schemeClr val="accent1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/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Mean!$A$3:$A$14</c15:sqref>
                        </c15:formulaRef>
                      </c:ext>
                    </c:extLst>
                    <c:strCache>
                      <c:ptCount val="12"/>
                      <c:pt idx="0">
                        <c:v>Satisfaction Level TAP</c:v>
                      </c:pt>
                      <c:pt idx="1">
                        <c:v>Satisfaction Level PRESS</c:v>
                      </c:pt>
                      <c:pt idx="2">
                        <c:v>Ease of Use TAP</c:v>
                      </c:pt>
                      <c:pt idx="3">
                        <c:v>Ease of Use PRESS</c:v>
                      </c:pt>
                      <c:pt idx="4">
                        <c:v> Easy to Learn TAP</c:v>
                      </c:pt>
                      <c:pt idx="5">
                        <c:v> Easy to Learn PRESS</c:v>
                      </c:pt>
                      <c:pt idx="6">
                        <c:v> I feel confident TAP</c:v>
                      </c:pt>
                      <c:pt idx="7">
                        <c:v> I feel confident PRESS</c:v>
                      </c:pt>
                      <c:pt idx="8">
                        <c:v>Willingness to use TAP</c:v>
                      </c:pt>
                      <c:pt idx="9">
                        <c:v>Willingness to use PRESS</c:v>
                      </c:pt>
                      <c:pt idx="10">
                        <c:v>Recommend to others TAP</c:v>
                      </c:pt>
                      <c:pt idx="11">
                        <c:v>Recommend to others PRESS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Mean!$B$3:$B$14</c15:sqref>
                        </c15:formulaRef>
                      </c:ext>
                    </c:extLst>
                    <c:numCache>
                      <c:formatCode>###0</c:formatCode>
                      <c:ptCount val="12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E2C-48BB-8776-EDFAAAE64FB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Mean!$C$2</c15:sqref>
                        </c15:formulaRef>
                      </c:ext>
                    </c:extLst>
                    <c:strCache>
                      <c:ptCount val="1"/>
                      <c:pt idx="0">
                        <c:v>Minimum</c:v>
                      </c:pt>
                    </c:strCache>
                  </c:strRef>
                </c:tx>
                <c:spPr>
                  <a:pattFill prst="narHorz">
                    <a:fgClr>
                      <a:schemeClr val="accent2"/>
                    </a:fgClr>
                    <a:bgClr>
                      <a:schemeClr val="accent2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/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Mean!$A$3:$A$14</c15:sqref>
                        </c15:formulaRef>
                      </c:ext>
                    </c:extLst>
                    <c:strCache>
                      <c:ptCount val="12"/>
                      <c:pt idx="0">
                        <c:v>Satisfaction Level TAP</c:v>
                      </c:pt>
                      <c:pt idx="1">
                        <c:v>Satisfaction Level PRESS</c:v>
                      </c:pt>
                      <c:pt idx="2">
                        <c:v>Ease of Use TAP</c:v>
                      </c:pt>
                      <c:pt idx="3">
                        <c:v>Ease of Use PRESS</c:v>
                      </c:pt>
                      <c:pt idx="4">
                        <c:v> Easy to Learn TAP</c:v>
                      </c:pt>
                      <c:pt idx="5">
                        <c:v> Easy to Learn PRESS</c:v>
                      </c:pt>
                      <c:pt idx="6">
                        <c:v> I feel confident TAP</c:v>
                      </c:pt>
                      <c:pt idx="7">
                        <c:v> I feel confident PRESS</c:v>
                      </c:pt>
                      <c:pt idx="8">
                        <c:v>Willingness to use TAP</c:v>
                      </c:pt>
                      <c:pt idx="9">
                        <c:v>Willingness to use PRESS</c:v>
                      </c:pt>
                      <c:pt idx="10">
                        <c:v>Recommend to others TAP</c:v>
                      </c:pt>
                      <c:pt idx="11">
                        <c:v>Recommend to others PRESS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Mean!$C$3:$C$14</c15:sqref>
                        </c15:formulaRef>
                      </c:ext>
                    </c:extLst>
                    <c:numCache>
                      <c:formatCode>###0.00</c:formatCode>
                      <c:ptCount val="12"/>
                      <c:pt idx="0" formatCode="###0">
                        <c:v>2</c:v>
                      </c:pt>
                      <c:pt idx="1">
                        <c:v>3</c:v>
                      </c:pt>
                      <c:pt idx="2" formatCode="###0">
                        <c:v>1</c:v>
                      </c:pt>
                      <c:pt idx="3">
                        <c:v>3</c:v>
                      </c:pt>
                      <c:pt idx="4" formatCode="###0">
                        <c:v>2</c:v>
                      </c:pt>
                      <c:pt idx="5">
                        <c:v>3</c:v>
                      </c:pt>
                      <c:pt idx="6" formatCode="###0">
                        <c:v>2</c:v>
                      </c:pt>
                      <c:pt idx="7">
                        <c:v>3</c:v>
                      </c:pt>
                      <c:pt idx="8" formatCode="###0">
                        <c:v>2</c:v>
                      </c:pt>
                      <c:pt idx="9">
                        <c:v>3</c:v>
                      </c:pt>
                      <c:pt idx="10" formatCode="###0">
                        <c:v>3</c:v>
                      </c:pt>
                      <c:pt idx="11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E2C-48BB-8776-EDFAAAE64FB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Mean!$D$2</c15:sqref>
                        </c15:formulaRef>
                      </c:ext>
                    </c:extLst>
                    <c:strCache>
                      <c:ptCount val="1"/>
                      <c:pt idx="0">
                        <c:v>Maximum</c:v>
                      </c:pt>
                    </c:strCache>
                  </c:strRef>
                </c:tx>
                <c:spPr>
                  <a:pattFill prst="narHorz">
                    <a:fgClr>
                      <a:schemeClr val="accent3"/>
                    </a:fgClr>
                    <a:bgClr>
                      <a:schemeClr val="accent3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3"/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Mean!$A$3:$A$14</c15:sqref>
                        </c15:formulaRef>
                      </c:ext>
                    </c:extLst>
                    <c:strCache>
                      <c:ptCount val="12"/>
                      <c:pt idx="0">
                        <c:v>Satisfaction Level TAP</c:v>
                      </c:pt>
                      <c:pt idx="1">
                        <c:v>Satisfaction Level PRESS</c:v>
                      </c:pt>
                      <c:pt idx="2">
                        <c:v>Ease of Use TAP</c:v>
                      </c:pt>
                      <c:pt idx="3">
                        <c:v>Ease of Use PRESS</c:v>
                      </c:pt>
                      <c:pt idx="4">
                        <c:v> Easy to Learn TAP</c:v>
                      </c:pt>
                      <c:pt idx="5">
                        <c:v> Easy to Learn PRESS</c:v>
                      </c:pt>
                      <c:pt idx="6">
                        <c:v> I feel confident TAP</c:v>
                      </c:pt>
                      <c:pt idx="7">
                        <c:v> I feel confident PRESS</c:v>
                      </c:pt>
                      <c:pt idx="8">
                        <c:v>Willingness to use TAP</c:v>
                      </c:pt>
                      <c:pt idx="9">
                        <c:v>Willingness to use PRESS</c:v>
                      </c:pt>
                      <c:pt idx="10">
                        <c:v>Recommend to others TAP</c:v>
                      </c:pt>
                      <c:pt idx="11">
                        <c:v>Recommend to others PRESS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Mean!$D$3:$D$14</c15:sqref>
                        </c15:formulaRef>
                      </c:ext>
                    </c:extLst>
                    <c:numCache>
                      <c:formatCode>###0.00</c:formatCode>
                      <c:ptCount val="12"/>
                      <c:pt idx="0" formatCode="###0">
                        <c:v>5</c:v>
                      </c:pt>
                      <c:pt idx="1">
                        <c:v>5</c:v>
                      </c:pt>
                      <c:pt idx="2" formatCode="###0">
                        <c:v>5</c:v>
                      </c:pt>
                      <c:pt idx="3">
                        <c:v>5</c:v>
                      </c:pt>
                      <c:pt idx="4" formatCode="###0">
                        <c:v>5</c:v>
                      </c:pt>
                      <c:pt idx="5">
                        <c:v>5</c:v>
                      </c:pt>
                      <c:pt idx="6" formatCode="###0">
                        <c:v>5</c:v>
                      </c:pt>
                      <c:pt idx="7">
                        <c:v>5</c:v>
                      </c:pt>
                      <c:pt idx="8" formatCode="###0">
                        <c:v>5</c:v>
                      </c:pt>
                      <c:pt idx="9">
                        <c:v>5</c:v>
                      </c:pt>
                      <c:pt idx="10" formatCode="###0">
                        <c:v>5</c:v>
                      </c:pt>
                      <c:pt idx="11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E2C-48BB-8776-EDFAAAE64FB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Mean!$F$2</c15:sqref>
                        </c15:formulaRef>
                      </c:ext>
                    </c:extLst>
                    <c:strCache>
                      <c:ptCount val="1"/>
                      <c:pt idx="0">
                        <c:v>Std. Deviation</c:v>
                      </c:pt>
                    </c:strCache>
                  </c:strRef>
                </c:tx>
                <c:spPr>
                  <a:pattFill prst="narHorz">
                    <a:fgClr>
                      <a:schemeClr val="accent5"/>
                    </a:fgClr>
                    <a:bgClr>
                      <a:schemeClr val="accent5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5"/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Mean!$A$3:$A$14</c15:sqref>
                        </c15:formulaRef>
                      </c:ext>
                    </c:extLst>
                    <c:strCache>
                      <c:ptCount val="12"/>
                      <c:pt idx="0">
                        <c:v>Satisfaction Level TAP</c:v>
                      </c:pt>
                      <c:pt idx="1">
                        <c:v>Satisfaction Level PRESS</c:v>
                      </c:pt>
                      <c:pt idx="2">
                        <c:v>Ease of Use TAP</c:v>
                      </c:pt>
                      <c:pt idx="3">
                        <c:v>Ease of Use PRESS</c:v>
                      </c:pt>
                      <c:pt idx="4">
                        <c:v> Easy to Learn TAP</c:v>
                      </c:pt>
                      <c:pt idx="5">
                        <c:v> Easy to Learn PRESS</c:v>
                      </c:pt>
                      <c:pt idx="6">
                        <c:v> I feel confident TAP</c:v>
                      </c:pt>
                      <c:pt idx="7">
                        <c:v> I feel confident PRESS</c:v>
                      </c:pt>
                      <c:pt idx="8">
                        <c:v>Willingness to use TAP</c:v>
                      </c:pt>
                      <c:pt idx="9">
                        <c:v>Willingness to use PRESS</c:v>
                      </c:pt>
                      <c:pt idx="10">
                        <c:v>Recommend to others TAP</c:v>
                      </c:pt>
                      <c:pt idx="11">
                        <c:v>Recommend to others PRESS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Mean!$F$3:$F$14</c15:sqref>
                        </c15:formulaRef>
                      </c:ext>
                    </c:extLst>
                    <c:numCache>
                      <c:formatCode>###0.00000</c:formatCode>
                      <c:ptCount val="12"/>
                      <c:pt idx="0" formatCode="###0.000">
                        <c:v>0.97014250014533177</c:v>
                      </c:pt>
                      <c:pt idx="1">
                        <c:v>0.66421116415507153</c:v>
                      </c:pt>
                      <c:pt idx="2" formatCode="###0.000">
                        <c:v>1.1147408034263073</c:v>
                      </c:pt>
                      <c:pt idx="3">
                        <c:v>0.562295714538387</c:v>
                      </c:pt>
                      <c:pt idx="4" formatCode="###0.000">
                        <c:v>1.0606601717798212</c:v>
                      </c:pt>
                      <c:pt idx="5">
                        <c:v>0.5285941398709243</c:v>
                      </c:pt>
                      <c:pt idx="6" formatCode="###0.000">
                        <c:v>0.97014250014533199</c:v>
                      </c:pt>
                      <c:pt idx="7">
                        <c:v>0.58786753209725551</c:v>
                      </c:pt>
                      <c:pt idx="8" formatCode="###0.000">
                        <c:v>0.96634545034980357</c:v>
                      </c:pt>
                      <c:pt idx="9">
                        <c:v>0.78121323442902502</c:v>
                      </c:pt>
                      <c:pt idx="10" formatCode="###0.000">
                        <c:v>0.79056941504209488</c:v>
                      </c:pt>
                      <c:pt idx="11">
                        <c:v>0.74754500159640214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E2C-48BB-8776-EDFAAAE64FB6}"/>
                  </c:ext>
                </c:extLst>
              </c15:ser>
            </c15:filteredBarSeries>
          </c:ext>
        </c:extLst>
      </c:barChart>
      <c:catAx>
        <c:axId val="62238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85640"/>
        <c:crosses val="autoZero"/>
        <c:auto val="1"/>
        <c:lblAlgn val="ctr"/>
        <c:lblOffset val="100"/>
        <c:noMultiLvlLbl val="0"/>
      </c:catAx>
      <c:valAx>
        <c:axId val="622385640"/>
        <c:scaling>
          <c:orientation val="minMax"/>
        </c:scaling>
        <c:delete val="0"/>
        <c:axPos val="l"/>
        <c:numFmt formatCode="#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8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'Mean (2)'!$C$2</c:f>
              <c:strCache>
                <c:ptCount val="1"/>
                <c:pt idx="0">
                  <c:v>TAP 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'Mean (2)'!$A$3:$A$8</c:f>
              <c:strCache>
                <c:ptCount val="6"/>
                <c:pt idx="0">
                  <c:v>Satisfaction Level </c:v>
                </c:pt>
                <c:pt idx="1">
                  <c:v>Ease of Use </c:v>
                </c:pt>
                <c:pt idx="2">
                  <c:v> Easy to Learn </c:v>
                </c:pt>
                <c:pt idx="3">
                  <c:v> I feel confident</c:v>
                </c:pt>
                <c:pt idx="4">
                  <c:v>Willingness to use</c:v>
                </c:pt>
                <c:pt idx="5">
                  <c:v>Recommend to others TAP</c:v>
                </c:pt>
              </c:strCache>
            </c:strRef>
          </c:cat>
          <c:val>
            <c:numRef>
              <c:f>'Mean (2)'!$C$3:$C$8</c:f>
              <c:numCache>
                <c:formatCode>###0.00</c:formatCode>
                <c:ptCount val="6"/>
                <c:pt idx="0">
                  <c:v>3.7647058823529416</c:v>
                </c:pt>
                <c:pt idx="1">
                  <c:v>3.6470588235294117</c:v>
                </c:pt>
                <c:pt idx="2">
                  <c:v>4</c:v>
                </c:pt>
                <c:pt idx="3">
                  <c:v>3.7647058823529411</c:v>
                </c:pt>
                <c:pt idx="4">
                  <c:v>3.9411764705882351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F-4623-945F-E009089AD4AA}"/>
            </c:ext>
          </c:extLst>
        </c:ser>
        <c:ser>
          <c:idx val="3"/>
          <c:order val="3"/>
          <c:tx>
            <c:strRef>
              <c:f>'Mean (2)'!$E$2</c:f>
              <c:strCache>
                <c:ptCount val="1"/>
                <c:pt idx="0">
                  <c:v>PRESS 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'Mean (2)'!$A$3:$A$8</c:f>
              <c:strCache>
                <c:ptCount val="6"/>
                <c:pt idx="0">
                  <c:v>Satisfaction Level </c:v>
                </c:pt>
                <c:pt idx="1">
                  <c:v>Ease of Use </c:v>
                </c:pt>
                <c:pt idx="2">
                  <c:v> Easy to Learn </c:v>
                </c:pt>
                <c:pt idx="3">
                  <c:v> I feel confident</c:v>
                </c:pt>
                <c:pt idx="4">
                  <c:v>Willingness to use</c:v>
                </c:pt>
                <c:pt idx="5">
                  <c:v>Recommend to others TAP</c:v>
                </c:pt>
              </c:strCache>
            </c:strRef>
          </c:cat>
          <c:val>
            <c:numRef>
              <c:f>'Mean (2)'!$E$3:$E$8</c:f>
              <c:numCache>
                <c:formatCode>###0.0000</c:formatCode>
                <c:ptCount val="6"/>
                <c:pt idx="0">
                  <c:v>4.2352941176470589</c:v>
                </c:pt>
                <c:pt idx="1">
                  <c:v>4.7647058823529411</c:v>
                </c:pt>
                <c:pt idx="2">
                  <c:v>4.8235294117647056</c:v>
                </c:pt>
                <c:pt idx="3">
                  <c:v>4.2941176470588243</c:v>
                </c:pt>
                <c:pt idx="4">
                  <c:v>4.117647058823529</c:v>
                </c:pt>
                <c:pt idx="5">
                  <c:v>4.0588235294117654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6F-4623-945F-E009089AD4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08686312"/>
        <c:axId val="6086876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'Mean (2)'!$B$2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'Mean (2)'!$A$3:$A$8</c15:sqref>
                        </c15:formulaRef>
                      </c:ext>
                    </c:extLst>
                    <c:strCache>
                      <c:ptCount val="6"/>
                      <c:pt idx="0">
                        <c:v>Satisfaction Level </c:v>
                      </c:pt>
                      <c:pt idx="1">
                        <c:v>Ease of Use </c:v>
                      </c:pt>
                      <c:pt idx="2">
                        <c:v> Easy to Learn </c:v>
                      </c:pt>
                      <c:pt idx="3">
                        <c:v> I feel confident</c:v>
                      </c:pt>
                      <c:pt idx="4">
                        <c:v>Willingness to use</c:v>
                      </c:pt>
                      <c:pt idx="5">
                        <c:v>Recommend to others TAP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'Mean (2)'!$B$3:$B$8</c15:sqref>
                        </c15:formulaRef>
                      </c:ext>
                    </c:extLst>
                    <c:numCache>
                      <c:formatCode>###0</c:formatCode>
                      <c:ptCount val="6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36F-4623-945F-E009089AD4A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'Mean (2)'!$D$2</c15:sqref>
                        </c15:formulaRef>
                      </c:ext>
                    </c:extLst>
                    <c:strCache>
                      <c:ptCount val="1"/>
                      <c:pt idx="0">
                        <c:v>PRESS Std. Deviation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'Mean (2)'!$A$3:$A$8</c15:sqref>
                        </c15:formulaRef>
                      </c:ext>
                    </c:extLst>
                    <c:strCache>
                      <c:ptCount val="6"/>
                      <c:pt idx="0">
                        <c:v>Satisfaction Level </c:v>
                      </c:pt>
                      <c:pt idx="1">
                        <c:v>Ease of Use </c:v>
                      </c:pt>
                      <c:pt idx="2">
                        <c:v> Easy to Learn </c:v>
                      </c:pt>
                      <c:pt idx="3">
                        <c:v> I feel confident</c:v>
                      </c:pt>
                      <c:pt idx="4">
                        <c:v>Willingness to use</c:v>
                      </c:pt>
                      <c:pt idx="5">
                        <c:v>Recommend to others TAP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'Mean (2)'!$D$3:$D$8</c15:sqref>
                        </c15:formulaRef>
                      </c:ext>
                    </c:extLst>
                    <c:numCache>
                      <c:formatCode>###0.000</c:formatCode>
                      <c:ptCount val="6"/>
                      <c:pt idx="0">
                        <c:v>0.97014250014533177</c:v>
                      </c:pt>
                      <c:pt idx="1">
                        <c:v>1.1147408034263073</c:v>
                      </c:pt>
                      <c:pt idx="2">
                        <c:v>1.0606601717798212</c:v>
                      </c:pt>
                      <c:pt idx="3">
                        <c:v>0.97014250014533199</c:v>
                      </c:pt>
                      <c:pt idx="4">
                        <c:v>0.96634545034980357</c:v>
                      </c:pt>
                      <c:pt idx="5">
                        <c:v>0.79056941504209488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36F-4623-945F-E009089AD4A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'Mean (2)'!$F$2</c15:sqref>
                        </c15:formulaRef>
                      </c:ext>
                    </c:extLst>
                    <c:strCache>
                      <c:ptCount val="1"/>
                      <c:pt idx="0">
                        <c:v>PRESS Std. Deviation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'Mean (2)'!$A$3:$A$8</c15:sqref>
                        </c15:formulaRef>
                      </c:ext>
                    </c:extLst>
                    <c:strCache>
                      <c:ptCount val="6"/>
                      <c:pt idx="0">
                        <c:v>Satisfaction Level </c:v>
                      </c:pt>
                      <c:pt idx="1">
                        <c:v>Ease of Use </c:v>
                      </c:pt>
                      <c:pt idx="2">
                        <c:v> Easy to Learn </c:v>
                      </c:pt>
                      <c:pt idx="3">
                        <c:v> I feel confident</c:v>
                      </c:pt>
                      <c:pt idx="4">
                        <c:v>Willingness to use</c:v>
                      </c:pt>
                      <c:pt idx="5">
                        <c:v>Recommend to others TAP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'Mean (2)'!$F$3:$F$8</c15:sqref>
                        </c15:formulaRef>
                      </c:ext>
                    </c:extLst>
                    <c:numCache>
                      <c:formatCode>###0.00000</c:formatCode>
                      <c:ptCount val="6"/>
                      <c:pt idx="0">
                        <c:v>0.66421116415507153</c:v>
                      </c:pt>
                      <c:pt idx="1">
                        <c:v>0.562295714538387</c:v>
                      </c:pt>
                      <c:pt idx="2">
                        <c:v>0.5285941398709243</c:v>
                      </c:pt>
                      <c:pt idx="3">
                        <c:v>0.58786753209725551</c:v>
                      </c:pt>
                      <c:pt idx="4">
                        <c:v>0.78121323442902502</c:v>
                      </c:pt>
                      <c:pt idx="5">
                        <c:v>0.74754500159640214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36F-4623-945F-E009089AD4AA}"/>
                  </c:ext>
                </c:extLst>
              </c15:ser>
            </c15:filteredBarSeries>
          </c:ext>
        </c:extLst>
      </c:barChart>
      <c:catAx>
        <c:axId val="60868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87624"/>
        <c:crosses val="autoZero"/>
        <c:auto val="1"/>
        <c:lblAlgn val="ctr"/>
        <c:lblOffset val="100"/>
        <c:noMultiLvlLbl val="0"/>
      </c:catAx>
      <c:valAx>
        <c:axId val="608687624"/>
        <c:scaling>
          <c:orientation val="minMax"/>
        </c:scaling>
        <c:delete val="1"/>
        <c:axPos val="l"/>
        <c:numFmt formatCode="###0.00" sourceLinked="1"/>
        <c:majorTickMark val="none"/>
        <c:minorTickMark val="none"/>
        <c:tickLblPos val="nextTo"/>
        <c:crossAx val="60868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</xdr:row>
      <xdr:rowOff>83820</xdr:rowOff>
    </xdr:from>
    <xdr:to>
      <xdr:col>14</xdr:col>
      <xdr:colOff>83820</xdr:colOff>
      <xdr:row>15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72D06F-61CE-4658-A36A-8A654D793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139064</xdr:colOff>
      <xdr:row>4</xdr:row>
      <xdr:rowOff>83820</xdr:rowOff>
    </xdr:from>
    <xdr:to>
      <xdr:col>12</xdr:col>
      <xdr:colOff>571499</xdr:colOff>
      <xdr:row>17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E802C8-6FA1-4D2D-BA0F-8B234E30B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9DD99-7EF2-4C30-8D0E-B35A5AA54C57}">
  <dimension ref="A1:V224"/>
  <sheetViews>
    <sheetView zoomScale="70" zoomScaleNormal="70" workbookViewId="0">
      <selection activeCell="N20" sqref="N20"/>
    </sheetView>
  </sheetViews>
  <sheetFormatPr defaultColWidth="9.15625" defaultRowHeight="15.3" x14ac:dyDescent="0.55000000000000004"/>
  <cols>
    <col min="1" max="1" width="38.68359375" style="1" customWidth="1"/>
    <col min="2" max="13" width="14.15625" style="1" customWidth="1"/>
    <col min="14" max="14" width="37.68359375" style="1" customWidth="1"/>
    <col min="15" max="15" width="28.62890625" style="1" customWidth="1"/>
    <col min="16" max="16" width="9.15625" style="1"/>
    <col min="17" max="17" width="21" style="1" customWidth="1"/>
    <col min="18" max="16384" width="9.15625" style="1"/>
  </cols>
  <sheetData>
    <row r="1" spans="1:22" s="2" customFormat="1" ht="42" customHeight="1" x14ac:dyDescent="0.55000000000000004">
      <c r="A1" s="11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3" t="s">
        <v>15</v>
      </c>
      <c r="R1" s="3"/>
      <c r="S1" s="3"/>
      <c r="T1" s="3"/>
      <c r="U1" s="3"/>
      <c r="V1" s="3"/>
    </row>
    <row r="2" spans="1:22" ht="33.75" customHeight="1" x14ac:dyDescent="0.55000000000000004">
      <c r="A2" s="14" t="s">
        <v>57</v>
      </c>
      <c r="B2" s="7" t="s">
        <v>17</v>
      </c>
      <c r="C2" s="7" t="s">
        <v>74</v>
      </c>
      <c r="D2" s="7" t="s">
        <v>17</v>
      </c>
      <c r="E2" s="7" t="s">
        <v>19</v>
      </c>
      <c r="F2" s="7" t="s">
        <v>22</v>
      </c>
      <c r="G2" s="7" t="s">
        <v>22</v>
      </c>
      <c r="H2" s="7" t="s">
        <v>16</v>
      </c>
      <c r="I2" s="7" t="s">
        <v>21</v>
      </c>
      <c r="J2" s="7" t="s">
        <v>21</v>
      </c>
      <c r="K2" s="7" t="s">
        <v>18</v>
      </c>
      <c r="L2" s="7" t="s">
        <v>18</v>
      </c>
      <c r="M2" s="7" t="s">
        <v>18</v>
      </c>
      <c r="N2" s="7" t="s">
        <v>56</v>
      </c>
      <c r="O2" s="7" t="s">
        <v>76</v>
      </c>
      <c r="P2" s="7" t="s">
        <v>26</v>
      </c>
      <c r="Q2" s="15" t="s">
        <v>28</v>
      </c>
    </row>
    <row r="3" spans="1:22" ht="33.75" customHeight="1" x14ac:dyDescent="0.55000000000000004">
      <c r="A3" s="14" t="s">
        <v>58</v>
      </c>
      <c r="B3" s="7" t="s">
        <v>16</v>
      </c>
      <c r="C3" s="7" t="s">
        <v>22</v>
      </c>
      <c r="D3" s="7" t="s">
        <v>16</v>
      </c>
      <c r="E3" s="7" t="s">
        <v>18</v>
      </c>
      <c r="F3" s="7" t="s">
        <v>18</v>
      </c>
      <c r="G3" s="7" t="s">
        <v>18</v>
      </c>
      <c r="H3" s="7" t="s">
        <v>16</v>
      </c>
      <c r="I3" s="7" t="s">
        <v>16</v>
      </c>
      <c r="J3" s="7" t="s">
        <v>21</v>
      </c>
      <c r="K3" s="7" t="s">
        <v>18</v>
      </c>
      <c r="L3" s="7" t="s">
        <v>23</v>
      </c>
      <c r="M3" s="7" t="s">
        <v>18</v>
      </c>
      <c r="N3" s="7" t="s">
        <v>75</v>
      </c>
      <c r="O3" s="7" t="s">
        <v>77</v>
      </c>
      <c r="P3" s="7" t="s">
        <v>26</v>
      </c>
      <c r="Q3" s="15" t="s">
        <v>28</v>
      </c>
    </row>
    <row r="4" spans="1:22" ht="33.75" customHeight="1" x14ac:dyDescent="0.55000000000000004">
      <c r="A4" s="14" t="s">
        <v>59</v>
      </c>
      <c r="B4" s="7" t="s">
        <v>22</v>
      </c>
      <c r="C4" s="7" t="s">
        <v>16</v>
      </c>
      <c r="D4" s="7" t="s">
        <v>21</v>
      </c>
      <c r="E4" s="7" t="s">
        <v>19</v>
      </c>
      <c r="F4" s="7" t="s">
        <v>22</v>
      </c>
      <c r="G4" s="7" t="s">
        <v>22</v>
      </c>
      <c r="H4" s="7" t="s">
        <v>16</v>
      </c>
      <c r="I4" s="7" t="s">
        <v>21</v>
      </c>
      <c r="J4" s="7" t="s">
        <v>21</v>
      </c>
      <c r="K4" s="7" t="s">
        <v>23</v>
      </c>
      <c r="L4" s="7" t="s">
        <v>18</v>
      </c>
      <c r="M4" s="7" t="s">
        <v>18</v>
      </c>
      <c r="N4" s="7" t="s">
        <v>75</v>
      </c>
      <c r="O4" s="7" t="s">
        <v>76</v>
      </c>
      <c r="P4" s="7" t="s">
        <v>26</v>
      </c>
      <c r="Q4" s="15" t="s">
        <v>28</v>
      </c>
    </row>
    <row r="5" spans="1:22" ht="33.75" customHeight="1" x14ac:dyDescent="0.55000000000000004">
      <c r="A5" s="14" t="s">
        <v>60</v>
      </c>
      <c r="B5" s="7" t="s">
        <v>22</v>
      </c>
      <c r="C5" s="7" t="s">
        <v>22</v>
      </c>
      <c r="D5" s="7" t="s">
        <v>16</v>
      </c>
      <c r="E5" s="7" t="s">
        <v>18</v>
      </c>
      <c r="F5" s="7" t="s">
        <v>23</v>
      </c>
      <c r="G5" s="7" t="s">
        <v>18</v>
      </c>
      <c r="H5" s="7" t="s">
        <v>16</v>
      </c>
      <c r="I5" s="7" t="s">
        <v>21</v>
      </c>
      <c r="J5" s="7" t="s">
        <v>21</v>
      </c>
      <c r="K5" s="7" t="s">
        <v>23</v>
      </c>
      <c r="L5" s="7" t="s">
        <v>23</v>
      </c>
      <c r="M5" s="7" t="s">
        <v>23</v>
      </c>
      <c r="N5" s="7" t="s">
        <v>56</v>
      </c>
      <c r="O5" s="7" t="s">
        <v>77</v>
      </c>
      <c r="P5" s="7" t="s">
        <v>26</v>
      </c>
      <c r="Q5" s="15" t="s">
        <v>28</v>
      </c>
    </row>
    <row r="6" spans="1:22" ht="33.75" customHeight="1" x14ac:dyDescent="0.55000000000000004">
      <c r="A6" s="14" t="s">
        <v>61</v>
      </c>
      <c r="B6" s="8" t="s">
        <v>16</v>
      </c>
      <c r="C6" s="8" t="s">
        <v>21</v>
      </c>
      <c r="D6" s="8" t="s">
        <v>21</v>
      </c>
      <c r="E6" s="8" t="s">
        <v>23</v>
      </c>
      <c r="F6" s="8" t="s">
        <v>23</v>
      </c>
      <c r="G6" s="8" t="s">
        <v>23</v>
      </c>
      <c r="H6" s="8" t="s">
        <v>21</v>
      </c>
      <c r="I6" s="8" t="s">
        <v>21</v>
      </c>
      <c r="J6" s="7" t="s">
        <v>21</v>
      </c>
      <c r="K6" s="7" t="s">
        <v>18</v>
      </c>
      <c r="L6" s="7" t="s">
        <v>23</v>
      </c>
      <c r="M6" s="7" t="s">
        <v>23</v>
      </c>
      <c r="N6" s="7" t="s">
        <v>75</v>
      </c>
      <c r="O6" s="7" t="s">
        <v>77</v>
      </c>
      <c r="P6" s="7" t="s">
        <v>26</v>
      </c>
      <c r="Q6" s="15" t="s">
        <v>28</v>
      </c>
    </row>
    <row r="7" spans="1:22" ht="33.75" customHeight="1" x14ac:dyDescent="0.55000000000000004">
      <c r="A7" s="14" t="s">
        <v>62</v>
      </c>
      <c r="B7" s="8" t="s">
        <v>22</v>
      </c>
      <c r="C7" s="8" t="s">
        <v>16</v>
      </c>
      <c r="D7" s="8" t="s">
        <v>22</v>
      </c>
      <c r="E7" s="8" t="s">
        <v>22</v>
      </c>
      <c r="F7" s="8" t="s">
        <v>22</v>
      </c>
      <c r="G7" s="8" t="s">
        <v>18</v>
      </c>
      <c r="H7" s="8" t="s">
        <v>16</v>
      </c>
      <c r="I7" s="8" t="s">
        <v>21</v>
      </c>
      <c r="J7" s="8" t="s">
        <v>21</v>
      </c>
      <c r="K7" s="8" t="s">
        <v>18</v>
      </c>
      <c r="L7" s="8" t="s">
        <v>18</v>
      </c>
      <c r="M7" s="8" t="s">
        <v>18</v>
      </c>
      <c r="N7" s="8" t="s">
        <v>56</v>
      </c>
      <c r="O7" s="7" t="s">
        <v>78</v>
      </c>
      <c r="P7" s="7" t="s">
        <v>27</v>
      </c>
      <c r="Q7" s="15" t="s">
        <v>28</v>
      </c>
    </row>
    <row r="8" spans="1:22" ht="33.75" customHeight="1" x14ac:dyDescent="0.55000000000000004">
      <c r="A8" s="14" t="s">
        <v>63</v>
      </c>
      <c r="B8" s="8" t="s">
        <v>16</v>
      </c>
      <c r="C8" s="8" t="s">
        <v>22</v>
      </c>
      <c r="D8" s="8" t="s">
        <v>16</v>
      </c>
      <c r="E8" s="8" t="s">
        <v>18</v>
      </c>
      <c r="F8" s="8" t="s">
        <v>23</v>
      </c>
      <c r="G8" s="8" t="s">
        <v>23</v>
      </c>
      <c r="H8" s="8" t="s">
        <v>16</v>
      </c>
      <c r="I8" s="8" t="s">
        <v>21</v>
      </c>
      <c r="J8" s="8" t="s">
        <v>21</v>
      </c>
      <c r="K8" s="8" t="s">
        <v>18</v>
      </c>
      <c r="L8" s="8" t="s">
        <v>18</v>
      </c>
      <c r="M8" s="8" t="s">
        <v>18</v>
      </c>
      <c r="N8" s="8" t="s">
        <v>24</v>
      </c>
      <c r="O8" s="7" t="s">
        <v>79</v>
      </c>
      <c r="P8" s="7" t="s">
        <v>27</v>
      </c>
      <c r="Q8" s="15" t="s">
        <v>28</v>
      </c>
    </row>
    <row r="9" spans="1:22" ht="33.6" customHeight="1" x14ac:dyDescent="0.55000000000000004">
      <c r="A9" s="14" t="s">
        <v>64</v>
      </c>
      <c r="B9" s="8" t="s">
        <v>21</v>
      </c>
      <c r="C9" s="8" t="s">
        <v>21</v>
      </c>
      <c r="D9" s="8" t="s">
        <v>16</v>
      </c>
      <c r="E9" s="8" t="s">
        <v>18</v>
      </c>
      <c r="F9" s="8" t="s">
        <v>18</v>
      </c>
      <c r="G9" s="8" t="s">
        <v>18</v>
      </c>
      <c r="H9" s="8" t="s">
        <v>16</v>
      </c>
      <c r="I9" s="8" t="s">
        <v>21</v>
      </c>
      <c r="J9" s="8" t="s">
        <v>21</v>
      </c>
      <c r="K9" s="8" t="s">
        <v>18</v>
      </c>
      <c r="L9" s="8" t="s">
        <v>22</v>
      </c>
      <c r="M9" s="8" t="s">
        <v>22</v>
      </c>
      <c r="N9" s="8" t="s">
        <v>24</v>
      </c>
      <c r="O9" s="7" t="s">
        <v>80</v>
      </c>
      <c r="P9" s="7" t="s">
        <v>25</v>
      </c>
      <c r="Q9" s="15" t="s">
        <v>28</v>
      </c>
    </row>
    <row r="10" spans="1:22" ht="33.75" customHeight="1" x14ac:dyDescent="0.55000000000000004">
      <c r="A10" s="14" t="s">
        <v>65</v>
      </c>
      <c r="B10" s="8" t="s">
        <v>21</v>
      </c>
      <c r="C10" s="8" t="s">
        <v>16</v>
      </c>
      <c r="D10" s="8" t="s">
        <v>21</v>
      </c>
      <c r="E10" s="8" t="s">
        <v>23</v>
      </c>
      <c r="F10" s="8" t="s">
        <v>23</v>
      </c>
      <c r="G10" s="8" t="s">
        <v>23</v>
      </c>
      <c r="H10" s="8" t="s">
        <v>16</v>
      </c>
      <c r="I10" s="8" t="s">
        <v>21</v>
      </c>
      <c r="J10" s="8" t="s">
        <v>21</v>
      </c>
      <c r="K10" s="8" t="s">
        <v>18</v>
      </c>
      <c r="L10" s="8" t="s">
        <v>18</v>
      </c>
      <c r="M10" s="8" t="s">
        <v>18</v>
      </c>
      <c r="N10" s="8" t="s">
        <v>24</v>
      </c>
      <c r="O10" s="7" t="s">
        <v>80</v>
      </c>
      <c r="P10" s="7" t="s">
        <v>26</v>
      </c>
      <c r="Q10" s="15" t="s">
        <v>28</v>
      </c>
    </row>
    <row r="11" spans="1:22" ht="33.6" customHeight="1" x14ac:dyDescent="0.55000000000000004">
      <c r="A11" s="14" t="s">
        <v>66</v>
      </c>
      <c r="B11" s="8" t="s">
        <v>22</v>
      </c>
      <c r="C11" s="8" t="s">
        <v>16</v>
      </c>
      <c r="D11" s="8" t="s">
        <v>21</v>
      </c>
      <c r="E11" s="8" t="s">
        <v>22</v>
      </c>
      <c r="F11" s="8" t="s">
        <v>22</v>
      </c>
      <c r="G11" s="8" t="s">
        <v>22</v>
      </c>
      <c r="H11" s="8" t="s">
        <v>21</v>
      </c>
      <c r="I11" s="8" t="s">
        <v>21</v>
      </c>
      <c r="J11" s="8" t="s">
        <v>21</v>
      </c>
      <c r="K11" s="8" t="s">
        <v>23</v>
      </c>
      <c r="L11" s="8" t="s">
        <v>18</v>
      </c>
      <c r="M11" s="8" t="s">
        <v>18</v>
      </c>
      <c r="N11" s="8" t="s">
        <v>56</v>
      </c>
      <c r="O11" s="7" t="s">
        <v>77</v>
      </c>
      <c r="P11" s="7" t="s">
        <v>26</v>
      </c>
      <c r="Q11" s="15" t="s">
        <v>28</v>
      </c>
    </row>
    <row r="12" spans="1:22" ht="33.6" customHeight="1" x14ac:dyDescent="0.55000000000000004">
      <c r="A12" s="14" t="s">
        <v>67</v>
      </c>
      <c r="B12" s="8" t="s">
        <v>21</v>
      </c>
      <c r="C12" s="8" t="s">
        <v>16</v>
      </c>
      <c r="D12" s="8" t="s">
        <v>16</v>
      </c>
      <c r="E12" s="8" t="s">
        <v>18</v>
      </c>
      <c r="F12" s="8" t="s">
        <v>18</v>
      </c>
      <c r="G12" s="8" t="s">
        <v>18</v>
      </c>
      <c r="H12" s="8" t="s">
        <v>21</v>
      </c>
      <c r="I12" s="8" t="s">
        <v>21</v>
      </c>
      <c r="J12" s="8" t="s">
        <v>21</v>
      </c>
      <c r="K12" s="8" t="s">
        <v>23</v>
      </c>
      <c r="L12" s="8" t="s">
        <v>23</v>
      </c>
      <c r="M12" s="8" t="s">
        <v>23</v>
      </c>
      <c r="N12" s="8" t="s">
        <v>56</v>
      </c>
      <c r="O12" s="7" t="s">
        <v>77</v>
      </c>
      <c r="P12" s="7" t="s">
        <v>26</v>
      </c>
      <c r="Q12" s="15" t="s">
        <v>28</v>
      </c>
    </row>
    <row r="13" spans="1:22" s="6" customFormat="1" ht="33.6" customHeight="1" x14ac:dyDescent="0.55000000000000004">
      <c r="A13" s="16" t="s">
        <v>68</v>
      </c>
      <c r="B13" s="10" t="s">
        <v>21</v>
      </c>
      <c r="C13" s="10" t="s">
        <v>21</v>
      </c>
      <c r="D13" s="10" t="s">
        <v>21</v>
      </c>
      <c r="E13" s="10" t="s">
        <v>23</v>
      </c>
      <c r="F13" s="10" t="s">
        <v>23</v>
      </c>
      <c r="G13" s="10" t="s">
        <v>23</v>
      </c>
      <c r="H13" s="9" t="s">
        <v>22</v>
      </c>
      <c r="I13" s="9" t="s">
        <v>22</v>
      </c>
      <c r="J13" s="9" t="s">
        <v>22</v>
      </c>
      <c r="K13" s="9" t="s">
        <v>22</v>
      </c>
      <c r="L13" s="9" t="s">
        <v>22</v>
      </c>
      <c r="M13" s="9" t="s">
        <v>22</v>
      </c>
      <c r="N13" s="10" t="s">
        <v>20</v>
      </c>
      <c r="O13" s="9" t="s">
        <v>79</v>
      </c>
      <c r="P13" s="9" t="s">
        <v>25</v>
      </c>
      <c r="Q13" s="17" t="s">
        <v>28</v>
      </c>
    </row>
    <row r="14" spans="1:22" ht="33.6" customHeight="1" x14ac:dyDescent="0.55000000000000004">
      <c r="A14" s="14" t="s">
        <v>69</v>
      </c>
      <c r="B14" s="8" t="s">
        <v>21</v>
      </c>
      <c r="C14" s="8" t="s">
        <v>21</v>
      </c>
      <c r="D14" s="8" t="s">
        <v>21</v>
      </c>
      <c r="E14" s="8" t="s">
        <v>23</v>
      </c>
      <c r="F14" s="8" t="s">
        <v>23</v>
      </c>
      <c r="G14" s="8" t="s">
        <v>23</v>
      </c>
      <c r="H14" s="8" t="s">
        <v>22</v>
      </c>
      <c r="I14" s="8" t="s">
        <v>16</v>
      </c>
      <c r="J14" s="8" t="s">
        <v>21</v>
      </c>
      <c r="K14" s="8" t="s">
        <v>18</v>
      </c>
      <c r="L14" s="8" t="s">
        <v>22</v>
      </c>
      <c r="M14" s="8" t="s">
        <v>22</v>
      </c>
      <c r="N14" s="8" t="s">
        <v>20</v>
      </c>
      <c r="O14" s="7" t="s">
        <v>79</v>
      </c>
      <c r="P14" s="8" t="s">
        <v>81</v>
      </c>
      <c r="Q14" s="18" t="s">
        <v>82</v>
      </c>
    </row>
    <row r="15" spans="1:22" ht="33.6" customHeight="1" x14ac:dyDescent="0.55000000000000004">
      <c r="A15" s="14" t="s">
        <v>70</v>
      </c>
      <c r="B15" s="8" t="s">
        <v>22</v>
      </c>
      <c r="C15" s="8" t="s">
        <v>16</v>
      </c>
      <c r="D15" s="8" t="s">
        <v>17</v>
      </c>
      <c r="E15" s="8" t="s">
        <v>22</v>
      </c>
      <c r="F15" s="8" t="s">
        <v>18</v>
      </c>
      <c r="G15" s="8" t="s">
        <v>18</v>
      </c>
      <c r="H15" s="8" t="s">
        <v>83</v>
      </c>
      <c r="I15" s="8" t="s">
        <v>21</v>
      </c>
      <c r="J15" s="8" t="s">
        <v>21</v>
      </c>
      <c r="K15" s="8" t="s">
        <v>23</v>
      </c>
      <c r="L15" s="8" t="s">
        <v>23</v>
      </c>
      <c r="M15" s="8" t="s">
        <v>23</v>
      </c>
      <c r="N15" s="8" t="s">
        <v>56</v>
      </c>
      <c r="O15" s="7" t="s">
        <v>77</v>
      </c>
      <c r="P15" s="7" t="s">
        <v>26</v>
      </c>
      <c r="Q15" s="15" t="s">
        <v>28</v>
      </c>
    </row>
    <row r="16" spans="1:22" ht="33.6" customHeight="1" x14ac:dyDescent="0.55000000000000004">
      <c r="A16" s="14" t="s">
        <v>71</v>
      </c>
      <c r="B16" s="8" t="s">
        <v>22</v>
      </c>
      <c r="C16" s="8" t="s">
        <v>17</v>
      </c>
      <c r="D16" s="8" t="s">
        <v>22</v>
      </c>
      <c r="E16" s="8" t="s">
        <v>18</v>
      </c>
      <c r="F16" s="8" t="s">
        <v>19</v>
      </c>
      <c r="G16" s="8" t="s">
        <v>22</v>
      </c>
      <c r="H16" s="8" t="s">
        <v>16</v>
      </c>
      <c r="I16" s="8" t="s">
        <v>21</v>
      </c>
      <c r="J16" s="8" t="s">
        <v>16</v>
      </c>
      <c r="K16" s="8" t="s">
        <v>23</v>
      </c>
      <c r="L16" s="8" t="s">
        <v>18</v>
      </c>
      <c r="M16" s="8" t="s">
        <v>18</v>
      </c>
      <c r="N16" s="8" t="s">
        <v>56</v>
      </c>
      <c r="O16" s="7" t="s">
        <v>77</v>
      </c>
      <c r="P16" s="7" t="s">
        <v>26</v>
      </c>
      <c r="Q16" s="15" t="s">
        <v>28</v>
      </c>
    </row>
    <row r="17" spans="1:17" ht="33.6" customHeight="1" x14ac:dyDescent="0.55000000000000004">
      <c r="A17" s="14" t="s">
        <v>72</v>
      </c>
      <c r="B17" s="8" t="s">
        <v>22</v>
      </c>
      <c r="C17" s="8" t="s">
        <v>22</v>
      </c>
      <c r="D17" s="8" t="s">
        <v>21</v>
      </c>
      <c r="E17" s="8" t="s">
        <v>18</v>
      </c>
      <c r="F17" s="8" t="s">
        <v>18</v>
      </c>
      <c r="G17" s="8" t="s">
        <v>18</v>
      </c>
      <c r="H17" s="8" t="s">
        <v>83</v>
      </c>
      <c r="I17" s="8" t="s">
        <v>83</v>
      </c>
      <c r="J17" s="8" t="s">
        <v>83</v>
      </c>
      <c r="K17" s="8" t="s">
        <v>18</v>
      </c>
      <c r="L17" s="8" t="s">
        <v>23</v>
      </c>
      <c r="M17" s="8" t="s">
        <v>23</v>
      </c>
      <c r="N17" s="8" t="s">
        <v>56</v>
      </c>
      <c r="O17" s="7" t="s">
        <v>77</v>
      </c>
      <c r="P17" s="7" t="s">
        <v>26</v>
      </c>
      <c r="Q17" s="15" t="s">
        <v>28</v>
      </c>
    </row>
    <row r="18" spans="1:17" ht="33.6" customHeight="1" thickBot="1" x14ac:dyDescent="0.6">
      <c r="A18" s="19" t="s">
        <v>73</v>
      </c>
      <c r="B18" s="20" t="s">
        <v>16</v>
      </c>
      <c r="C18" s="20" t="s">
        <v>22</v>
      </c>
      <c r="D18" s="20" t="s">
        <v>22</v>
      </c>
      <c r="E18" s="20" t="s">
        <v>22</v>
      </c>
      <c r="F18" s="20" t="s">
        <v>22</v>
      </c>
      <c r="G18" s="20" t="s">
        <v>22</v>
      </c>
      <c r="H18" s="20" t="s">
        <v>83</v>
      </c>
      <c r="I18" s="20" t="s">
        <v>83</v>
      </c>
      <c r="J18" s="20" t="s">
        <v>83</v>
      </c>
      <c r="K18" s="20" t="s">
        <v>18</v>
      </c>
      <c r="L18" s="20" t="s">
        <v>22</v>
      </c>
      <c r="M18" s="20" t="s">
        <v>22</v>
      </c>
      <c r="N18" s="20" t="s">
        <v>56</v>
      </c>
      <c r="O18" s="21" t="s">
        <v>77</v>
      </c>
      <c r="P18" s="21" t="s">
        <v>26</v>
      </c>
      <c r="Q18" s="22" t="s">
        <v>28</v>
      </c>
    </row>
    <row r="19" spans="1:17" ht="33.75" customHeight="1" x14ac:dyDescent="0.55000000000000004"/>
    <row r="20" spans="1:17" ht="33.75" customHeight="1" x14ac:dyDescent="0.55000000000000004">
      <c r="A20" s="1" t="s">
        <v>29</v>
      </c>
      <c r="B20" s="1">
        <f>COUNTA(B2:B18)</f>
        <v>17</v>
      </c>
      <c r="C20" s="1">
        <f t="shared" ref="C20:M20" si="0">COUNTA(C2:C18)</f>
        <v>17</v>
      </c>
      <c r="D20" s="1">
        <f t="shared" si="0"/>
        <v>17</v>
      </c>
      <c r="E20" s="1">
        <f t="shared" si="0"/>
        <v>17</v>
      </c>
      <c r="F20" s="1">
        <f t="shared" si="0"/>
        <v>17</v>
      </c>
      <c r="G20" s="1">
        <f t="shared" si="0"/>
        <v>17</v>
      </c>
      <c r="H20" s="1">
        <f t="shared" si="0"/>
        <v>17</v>
      </c>
      <c r="I20" s="1">
        <f t="shared" si="0"/>
        <v>17</v>
      </c>
      <c r="J20" s="1">
        <f t="shared" si="0"/>
        <v>17</v>
      </c>
      <c r="K20" s="1">
        <f t="shared" si="0"/>
        <v>17</v>
      </c>
      <c r="L20" s="1">
        <f t="shared" si="0"/>
        <v>17</v>
      </c>
      <c r="M20" s="1">
        <f t="shared" si="0"/>
        <v>17</v>
      </c>
    </row>
    <row r="21" spans="1:17" ht="33.75" customHeight="1" x14ac:dyDescent="0.55000000000000004">
      <c r="A21" s="1" t="s">
        <v>31</v>
      </c>
      <c r="B21" s="1">
        <f>COUNTBLANK(B2:B11)</f>
        <v>0</v>
      </c>
      <c r="C21" s="1">
        <f t="shared" ref="C21:M21" si="1">COUNTBLANK(C2:C11)</f>
        <v>0</v>
      </c>
      <c r="D21" s="1">
        <f t="shared" si="1"/>
        <v>0</v>
      </c>
      <c r="E21" s="1">
        <f t="shared" si="1"/>
        <v>0</v>
      </c>
      <c r="F21" s="1">
        <f t="shared" si="1"/>
        <v>0</v>
      </c>
      <c r="G21" s="1">
        <f t="shared" si="1"/>
        <v>0</v>
      </c>
      <c r="H21" s="1">
        <f t="shared" si="1"/>
        <v>0</v>
      </c>
      <c r="I21" s="1">
        <f t="shared" si="1"/>
        <v>0</v>
      </c>
      <c r="J21" s="1">
        <f t="shared" si="1"/>
        <v>0</v>
      </c>
      <c r="K21" s="1">
        <f t="shared" si="1"/>
        <v>0</v>
      </c>
      <c r="L21" s="1">
        <f t="shared" si="1"/>
        <v>0</v>
      </c>
      <c r="M21" s="1">
        <f t="shared" si="1"/>
        <v>0</v>
      </c>
    </row>
    <row r="22" spans="1:17" ht="33.75" customHeight="1" x14ac:dyDescent="0.55000000000000004">
      <c r="A22" s="2" t="s">
        <v>30</v>
      </c>
      <c r="B22" s="2">
        <f>SUM(B20:B21)</f>
        <v>17</v>
      </c>
      <c r="C22" s="2">
        <f t="shared" ref="C22:M22" si="2">SUM(C20:C21)</f>
        <v>17</v>
      </c>
      <c r="D22" s="2">
        <f t="shared" si="2"/>
        <v>17</v>
      </c>
      <c r="E22" s="2">
        <f t="shared" si="2"/>
        <v>17</v>
      </c>
      <c r="F22" s="2">
        <f t="shared" si="2"/>
        <v>17</v>
      </c>
      <c r="G22" s="2">
        <f t="shared" si="2"/>
        <v>17</v>
      </c>
      <c r="H22" s="2">
        <f t="shared" si="2"/>
        <v>17</v>
      </c>
      <c r="I22" s="2">
        <f t="shared" si="2"/>
        <v>17</v>
      </c>
      <c r="J22" s="2">
        <f t="shared" si="2"/>
        <v>17</v>
      </c>
      <c r="K22" s="2">
        <f t="shared" si="2"/>
        <v>17</v>
      </c>
      <c r="L22" s="2">
        <f t="shared" si="2"/>
        <v>17</v>
      </c>
      <c r="M22" s="2">
        <f t="shared" si="2"/>
        <v>17</v>
      </c>
    </row>
    <row r="23" spans="1:17" ht="33.75" customHeight="1" x14ac:dyDescent="0.55000000000000004"/>
    <row r="24" spans="1:17" ht="33.75" customHeight="1" x14ac:dyDescent="0.55000000000000004"/>
    <row r="25" spans="1:17" ht="33.75" customHeight="1" x14ac:dyDescent="0.55000000000000004"/>
    <row r="26" spans="1:17" ht="33.75" customHeight="1" x14ac:dyDescent="0.55000000000000004">
      <c r="A26" s="1" t="s">
        <v>32</v>
      </c>
      <c r="B26" s="1">
        <f>COUNTIF(B2:B11, "Very Satisfied")</f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</row>
    <row r="27" spans="1:17" ht="33.75" customHeight="1" x14ac:dyDescent="0.55000000000000004">
      <c r="A27" s="1" t="s">
        <v>33</v>
      </c>
      <c r="B27" s="1">
        <f>COUNTIF(B3:B19,A27)</f>
        <v>0</v>
      </c>
      <c r="C27" s="1">
        <v>1</v>
      </c>
      <c r="D27" s="1">
        <v>1</v>
      </c>
      <c r="E27" s="1">
        <v>0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</row>
    <row r="28" spans="1:17" ht="33.75" customHeight="1" x14ac:dyDescent="0.55000000000000004">
      <c r="A28" s="1" t="s">
        <v>22</v>
      </c>
      <c r="B28" s="1">
        <v>1</v>
      </c>
      <c r="C28" s="1">
        <v>1</v>
      </c>
      <c r="D28" s="1">
        <v>0</v>
      </c>
      <c r="E28" s="1">
        <v>1</v>
      </c>
      <c r="F28" s="1">
        <v>3</v>
      </c>
      <c r="G28" s="1">
        <v>2</v>
      </c>
      <c r="H28" s="1">
        <v>0</v>
      </c>
      <c r="I28" s="1">
        <v>1</v>
      </c>
      <c r="J28" s="1">
        <v>0</v>
      </c>
      <c r="K28" s="1">
        <v>1</v>
      </c>
      <c r="L28" s="1">
        <v>2</v>
      </c>
      <c r="M28" s="1">
        <v>2</v>
      </c>
    </row>
    <row r="29" spans="1:17" ht="33.75" customHeight="1" x14ac:dyDescent="0.55000000000000004">
      <c r="A29" s="1" t="s">
        <v>34</v>
      </c>
      <c r="B29" s="1">
        <v>4</v>
      </c>
      <c r="C29" s="1">
        <v>2</v>
      </c>
      <c r="D29" s="1">
        <v>2</v>
      </c>
      <c r="E29" s="1">
        <v>5</v>
      </c>
      <c r="F29" s="1">
        <v>2</v>
      </c>
      <c r="G29" s="1">
        <v>3</v>
      </c>
      <c r="H29" s="1">
        <v>5</v>
      </c>
      <c r="I29" s="1">
        <v>5</v>
      </c>
      <c r="J29" s="1">
        <v>3</v>
      </c>
      <c r="K29" s="1">
        <v>4</v>
      </c>
      <c r="L29" s="1">
        <v>3</v>
      </c>
      <c r="M29" s="1">
        <v>3</v>
      </c>
    </row>
    <row r="30" spans="1:17" ht="33.75" customHeight="1" x14ac:dyDescent="0.55000000000000004">
      <c r="A30" s="1" t="s">
        <v>35</v>
      </c>
      <c r="B30" s="1">
        <v>5</v>
      </c>
      <c r="C30" s="1">
        <v>6</v>
      </c>
      <c r="D30" s="1">
        <v>7</v>
      </c>
      <c r="E30" s="1">
        <v>4</v>
      </c>
      <c r="F30" s="1">
        <v>4</v>
      </c>
      <c r="G30" s="1">
        <v>4</v>
      </c>
      <c r="H30" s="1">
        <v>4</v>
      </c>
      <c r="I30" s="1">
        <v>4</v>
      </c>
      <c r="J30" s="1">
        <v>7</v>
      </c>
      <c r="K30" s="1">
        <v>5</v>
      </c>
      <c r="L30" s="1">
        <v>4</v>
      </c>
      <c r="M30" s="1">
        <v>5</v>
      </c>
    </row>
    <row r="31" spans="1:17" ht="33.75" customHeight="1" x14ac:dyDescent="0.55000000000000004">
      <c r="A31" s="2" t="s">
        <v>36</v>
      </c>
      <c r="B31" s="2">
        <f>SUM(B26:B30)</f>
        <v>10</v>
      </c>
      <c r="C31" s="2">
        <f t="shared" ref="C31:M31" si="3">SUM(C26:C30)</f>
        <v>10</v>
      </c>
      <c r="D31" s="2">
        <f t="shared" si="3"/>
        <v>10</v>
      </c>
      <c r="E31" s="2">
        <f t="shared" si="3"/>
        <v>10</v>
      </c>
      <c r="F31" s="2">
        <f t="shared" si="3"/>
        <v>10</v>
      </c>
      <c r="G31" s="2">
        <f t="shared" si="3"/>
        <v>10</v>
      </c>
      <c r="H31" s="2">
        <f t="shared" si="3"/>
        <v>10</v>
      </c>
      <c r="I31" s="2">
        <f t="shared" si="3"/>
        <v>10</v>
      </c>
      <c r="J31" s="2">
        <f t="shared" si="3"/>
        <v>10</v>
      </c>
      <c r="K31" s="2">
        <f t="shared" si="3"/>
        <v>10</v>
      </c>
      <c r="L31" s="2">
        <f t="shared" si="3"/>
        <v>10</v>
      </c>
      <c r="M31" s="2">
        <f t="shared" si="3"/>
        <v>10</v>
      </c>
    </row>
    <row r="32" spans="1:17" ht="33.75" customHeight="1" x14ac:dyDescent="0.55000000000000004"/>
    <row r="33" spans="1:13" ht="33.75" customHeight="1" x14ac:dyDescent="0.55000000000000004">
      <c r="A33" s="1" t="s">
        <v>37</v>
      </c>
      <c r="B33" s="4">
        <f>B$26/B$31</f>
        <v>0</v>
      </c>
      <c r="C33" s="4">
        <f t="shared" ref="C33:M33" si="4">C$26/C$31</f>
        <v>0</v>
      </c>
      <c r="D33" s="4">
        <f t="shared" si="4"/>
        <v>0</v>
      </c>
      <c r="E33" s="4">
        <f t="shared" si="4"/>
        <v>0</v>
      </c>
      <c r="F33" s="4">
        <f t="shared" si="4"/>
        <v>0</v>
      </c>
      <c r="G33" s="4">
        <f t="shared" si="4"/>
        <v>0</v>
      </c>
      <c r="H33" s="4">
        <f t="shared" si="4"/>
        <v>0</v>
      </c>
      <c r="I33" s="4">
        <f t="shared" si="4"/>
        <v>0</v>
      </c>
      <c r="J33" s="4">
        <f t="shared" si="4"/>
        <v>0</v>
      </c>
      <c r="K33" s="4">
        <f t="shared" si="4"/>
        <v>0</v>
      </c>
      <c r="L33" s="4">
        <f t="shared" si="4"/>
        <v>0</v>
      </c>
      <c r="M33" s="4">
        <f t="shared" si="4"/>
        <v>0</v>
      </c>
    </row>
    <row r="34" spans="1:13" ht="33.75" customHeight="1" x14ac:dyDescent="0.55000000000000004">
      <c r="A34" s="1" t="s">
        <v>38</v>
      </c>
      <c r="B34" s="4">
        <f>B$27/10</f>
        <v>0</v>
      </c>
      <c r="C34" s="4">
        <f t="shared" ref="C34:M34" si="5">C$27/10</f>
        <v>0.1</v>
      </c>
      <c r="D34" s="4">
        <f t="shared" si="5"/>
        <v>0.1</v>
      </c>
      <c r="E34" s="4">
        <f t="shared" si="5"/>
        <v>0</v>
      </c>
      <c r="F34" s="4">
        <f t="shared" si="5"/>
        <v>0.1</v>
      </c>
      <c r="G34" s="4">
        <f t="shared" si="5"/>
        <v>0.1</v>
      </c>
      <c r="H34" s="4">
        <f t="shared" si="5"/>
        <v>0.1</v>
      </c>
      <c r="I34" s="4">
        <f t="shared" si="5"/>
        <v>0</v>
      </c>
      <c r="J34" s="4">
        <f t="shared" si="5"/>
        <v>0</v>
      </c>
      <c r="K34" s="4">
        <f t="shared" si="5"/>
        <v>0</v>
      </c>
      <c r="L34" s="4">
        <f t="shared" si="5"/>
        <v>0.1</v>
      </c>
      <c r="M34" s="4">
        <f t="shared" si="5"/>
        <v>0</v>
      </c>
    </row>
    <row r="35" spans="1:13" ht="33.75" customHeight="1" x14ac:dyDescent="0.55000000000000004">
      <c r="A35" s="1" t="s">
        <v>39</v>
      </c>
      <c r="B35" s="4">
        <f>B$28/10</f>
        <v>0.1</v>
      </c>
      <c r="C35" s="4">
        <f t="shared" ref="C35:M35" si="6">C$28/10</f>
        <v>0.1</v>
      </c>
      <c r="D35" s="4">
        <f t="shared" si="6"/>
        <v>0</v>
      </c>
      <c r="E35" s="4">
        <f t="shared" si="6"/>
        <v>0.1</v>
      </c>
      <c r="F35" s="4">
        <f t="shared" si="6"/>
        <v>0.3</v>
      </c>
      <c r="G35" s="4">
        <f t="shared" si="6"/>
        <v>0.2</v>
      </c>
      <c r="H35" s="4">
        <f t="shared" si="6"/>
        <v>0</v>
      </c>
      <c r="I35" s="4">
        <f t="shared" si="6"/>
        <v>0.1</v>
      </c>
      <c r="J35" s="4">
        <f t="shared" si="6"/>
        <v>0</v>
      </c>
      <c r="K35" s="4">
        <f t="shared" si="6"/>
        <v>0.1</v>
      </c>
      <c r="L35" s="4">
        <f t="shared" si="6"/>
        <v>0.2</v>
      </c>
      <c r="M35" s="4">
        <f t="shared" si="6"/>
        <v>0.2</v>
      </c>
    </row>
    <row r="36" spans="1:13" ht="33.75" customHeight="1" x14ac:dyDescent="0.55000000000000004">
      <c r="A36" s="1" t="s">
        <v>40</v>
      </c>
      <c r="B36" s="4">
        <f>B$29/10</f>
        <v>0.4</v>
      </c>
      <c r="C36" s="4">
        <f t="shared" ref="C36:M36" si="7">C$29/10</f>
        <v>0.2</v>
      </c>
      <c r="D36" s="4">
        <f t="shared" si="7"/>
        <v>0.2</v>
      </c>
      <c r="E36" s="4">
        <f t="shared" si="7"/>
        <v>0.5</v>
      </c>
      <c r="F36" s="4">
        <f t="shared" si="7"/>
        <v>0.2</v>
      </c>
      <c r="G36" s="4">
        <f t="shared" si="7"/>
        <v>0.3</v>
      </c>
      <c r="H36" s="4">
        <f t="shared" si="7"/>
        <v>0.5</v>
      </c>
      <c r="I36" s="4">
        <f t="shared" si="7"/>
        <v>0.5</v>
      </c>
      <c r="J36" s="4">
        <f t="shared" si="7"/>
        <v>0.3</v>
      </c>
      <c r="K36" s="4">
        <f t="shared" si="7"/>
        <v>0.4</v>
      </c>
      <c r="L36" s="4">
        <f t="shared" si="7"/>
        <v>0.3</v>
      </c>
      <c r="M36" s="4">
        <f t="shared" si="7"/>
        <v>0.3</v>
      </c>
    </row>
    <row r="37" spans="1:13" ht="33.75" customHeight="1" x14ac:dyDescent="0.55000000000000004">
      <c r="A37" s="1" t="s">
        <v>41</v>
      </c>
      <c r="B37" s="4">
        <f>B$30/10</f>
        <v>0.5</v>
      </c>
      <c r="C37" s="4">
        <f t="shared" ref="C37:M37" si="8">C$30/10</f>
        <v>0.6</v>
      </c>
      <c r="D37" s="4">
        <f t="shared" si="8"/>
        <v>0.7</v>
      </c>
      <c r="E37" s="4">
        <f t="shared" si="8"/>
        <v>0.4</v>
      </c>
      <c r="F37" s="4">
        <f t="shared" si="8"/>
        <v>0.4</v>
      </c>
      <c r="G37" s="4">
        <f t="shared" si="8"/>
        <v>0.4</v>
      </c>
      <c r="H37" s="4">
        <f t="shared" si="8"/>
        <v>0.4</v>
      </c>
      <c r="I37" s="4">
        <f t="shared" si="8"/>
        <v>0.4</v>
      </c>
      <c r="J37" s="4">
        <f t="shared" si="8"/>
        <v>0.7</v>
      </c>
      <c r="K37" s="4">
        <f t="shared" si="8"/>
        <v>0.5</v>
      </c>
      <c r="L37" s="4">
        <f t="shared" si="8"/>
        <v>0.4</v>
      </c>
      <c r="M37" s="4">
        <f t="shared" si="8"/>
        <v>0.5</v>
      </c>
    </row>
    <row r="38" spans="1:13" ht="33.75" customHeight="1" x14ac:dyDescent="0.55000000000000004">
      <c r="A38" s="2" t="s">
        <v>36</v>
      </c>
      <c r="B38" s="5">
        <f>B31/10</f>
        <v>1</v>
      </c>
      <c r="C38" s="5">
        <f t="shared" ref="C38:M38" si="9">C31/10</f>
        <v>1</v>
      </c>
      <c r="D38" s="5">
        <f t="shared" si="9"/>
        <v>1</v>
      </c>
      <c r="E38" s="5">
        <f t="shared" si="9"/>
        <v>1</v>
      </c>
      <c r="F38" s="5">
        <f t="shared" si="9"/>
        <v>1</v>
      </c>
      <c r="G38" s="5">
        <f t="shared" si="9"/>
        <v>1</v>
      </c>
      <c r="H38" s="5">
        <f t="shared" si="9"/>
        <v>1</v>
      </c>
      <c r="I38" s="5">
        <f t="shared" si="9"/>
        <v>1</v>
      </c>
      <c r="J38" s="5">
        <f t="shared" si="9"/>
        <v>1</v>
      </c>
      <c r="K38" s="5">
        <f t="shared" si="9"/>
        <v>1</v>
      </c>
      <c r="L38" s="5">
        <f t="shared" si="9"/>
        <v>1</v>
      </c>
      <c r="M38" s="5">
        <f t="shared" si="9"/>
        <v>1</v>
      </c>
    </row>
    <row r="39" spans="1:13" ht="33.75" customHeight="1" x14ac:dyDescent="0.55000000000000004"/>
    <row r="40" spans="1:13" ht="33.75" customHeight="1" x14ac:dyDescent="0.55000000000000004"/>
    <row r="41" spans="1:13" ht="33.75" customHeight="1" x14ac:dyDescent="0.55000000000000004"/>
    <row r="42" spans="1:13" ht="33.75" customHeight="1" x14ac:dyDescent="0.55000000000000004"/>
    <row r="43" spans="1:13" ht="33.75" customHeight="1" x14ac:dyDescent="0.55000000000000004"/>
    <row r="44" spans="1:13" ht="33.75" customHeight="1" x14ac:dyDescent="0.55000000000000004"/>
    <row r="45" spans="1:13" ht="33.75" customHeight="1" x14ac:dyDescent="0.55000000000000004"/>
    <row r="46" spans="1:13" ht="33.75" customHeight="1" x14ac:dyDescent="0.55000000000000004"/>
    <row r="47" spans="1:13" ht="33.75" customHeight="1" x14ac:dyDescent="0.55000000000000004"/>
    <row r="48" spans="1:13" ht="33.75" customHeight="1" x14ac:dyDescent="0.55000000000000004"/>
    <row r="49" ht="33.75" customHeight="1" x14ac:dyDescent="0.55000000000000004"/>
    <row r="50" ht="33.75" customHeight="1" x14ac:dyDescent="0.55000000000000004"/>
    <row r="51" ht="33.75" customHeight="1" x14ac:dyDescent="0.55000000000000004"/>
    <row r="52" ht="33.75" customHeight="1" x14ac:dyDescent="0.55000000000000004"/>
    <row r="53" ht="33.75" customHeight="1" x14ac:dyDescent="0.55000000000000004"/>
    <row r="54" ht="33.75" customHeight="1" x14ac:dyDescent="0.55000000000000004"/>
    <row r="55" ht="33.75" customHeight="1" x14ac:dyDescent="0.55000000000000004"/>
    <row r="56" ht="33.75" customHeight="1" x14ac:dyDescent="0.55000000000000004"/>
    <row r="57" ht="33.75" customHeight="1" x14ac:dyDescent="0.55000000000000004"/>
    <row r="58" ht="33.75" customHeight="1" x14ac:dyDescent="0.55000000000000004"/>
    <row r="59" ht="33.75" customHeight="1" x14ac:dyDescent="0.55000000000000004"/>
    <row r="60" ht="33.75" customHeight="1" x14ac:dyDescent="0.55000000000000004"/>
    <row r="61" ht="33.75" customHeight="1" x14ac:dyDescent="0.55000000000000004"/>
    <row r="62" ht="33.75" customHeight="1" x14ac:dyDescent="0.55000000000000004"/>
    <row r="63" ht="33.75" customHeight="1" x14ac:dyDescent="0.55000000000000004"/>
    <row r="64" ht="33.75" customHeight="1" x14ac:dyDescent="0.55000000000000004"/>
    <row r="65" ht="33.75" customHeight="1" x14ac:dyDescent="0.55000000000000004"/>
    <row r="66" ht="33.75" customHeight="1" x14ac:dyDescent="0.55000000000000004"/>
    <row r="67" ht="33.75" customHeight="1" x14ac:dyDescent="0.55000000000000004"/>
    <row r="68" ht="33.75" customHeight="1" x14ac:dyDescent="0.55000000000000004"/>
    <row r="69" ht="33.75" customHeight="1" x14ac:dyDescent="0.55000000000000004"/>
    <row r="70" ht="33.75" customHeight="1" x14ac:dyDescent="0.55000000000000004"/>
    <row r="71" ht="33.75" customHeight="1" x14ac:dyDescent="0.55000000000000004"/>
    <row r="72" ht="33.75" customHeight="1" x14ac:dyDescent="0.55000000000000004"/>
    <row r="73" ht="33.75" customHeight="1" x14ac:dyDescent="0.55000000000000004"/>
    <row r="74" ht="33.75" customHeight="1" x14ac:dyDescent="0.55000000000000004"/>
    <row r="75" ht="33.75" customHeight="1" x14ac:dyDescent="0.55000000000000004"/>
    <row r="76" ht="33.75" customHeight="1" x14ac:dyDescent="0.55000000000000004"/>
    <row r="77" ht="33.75" customHeight="1" x14ac:dyDescent="0.55000000000000004"/>
    <row r="78" ht="33.75" customHeight="1" x14ac:dyDescent="0.55000000000000004"/>
    <row r="79" ht="33.75" customHeight="1" x14ac:dyDescent="0.55000000000000004"/>
    <row r="80" ht="33.75" customHeight="1" x14ac:dyDescent="0.55000000000000004"/>
    <row r="81" ht="33.75" customHeight="1" x14ac:dyDescent="0.55000000000000004"/>
    <row r="82" ht="33.75" customHeight="1" x14ac:dyDescent="0.55000000000000004"/>
    <row r="83" ht="33.75" customHeight="1" x14ac:dyDescent="0.55000000000000004"/>
    <row r="84" ht="33.75" customHeight="1" x14ac:dyDescent="0.55000000000000004"/>
    <row r="85" ht="33.75" customHeight="1" x14ac:dyDescent="0.55000000000000004"/>
    <row r="86" ht="33.75" customHeight="1" x14ac:dyDescent="0.55000000000000004"/>
    <row r="87" ht="33.75" customHeight="1" x14ac:dyDescent="0.55000000000000004"/>
    <row r="88" ht="33.75" customHeight="1" x14ac:dyDescent="0.55000000000000004"/>
    <row r="89" ht="33.75" customHeight="1" x14ac:dyDescent="0.55000000000000004"/>
    <row r="90" ht="33.75" customHeight="1" x14ac:dyDescent="0.55000000000000004"/>
    <row r="91" ht="33.75" customHeight="1" x14ac:dyDescent="0.55000000000000004"/>
    <row r="92" ht="33.75" customHeight="1" x14ac:dyDescent="0.55000000000000004"/>
    <row r="93" ht="33.75" customHeight="1" x14ac:dyDescent="0.55000000000000004"/>
    <row r="94" ht="33.75" customHeight="1" x14ac:dyDescent="0.55000000000000004"/>
    <row r="95" ht="33.75" customHeight="1" x14ac:dyDescent="0.55000000000000004"/>
    <row r="96" ht="33.75" customHeight="1" x14ac:dyDescent="0.55000000000000004"/>
    <row r="97" ht="33.75" customHeight="1" x14ac:dyDescent="0.55000000000000004"/>
    <row r="98" ht="33.75" customHeight="1" x14ac:dyDescent="0.55000000000000004"/>
    <row r="99" ht="33.75" customHeight="1" x14ac:dyDescent="0.55000000000000004"/>
    <row r="100" ht="33.75" customHeight="1" x14ac:dyDescent="0.55000000000000004"/>
    <row r="101" ht="33.75" customHeight="1" x14ac:dyDescent="0.55000000000000004"/>
    <row r="102" ht="33.75" customHeight="1" x14ac:dyDescent="0.55000000000000004"/>
    <row r="103" ht="33.75" customHeight="1" x14ac:dyDescent="0.55000000000000004"/>
    <row r="104" ht="33.75" customHeight="1" x14ac:dyDescent="0.55000000000000004"/>
    <row r="105" ht="33.75" customHeight="1" x14ac:dyDescent="0.55000000000000004"/>
    <row r="106" ht="33.75" customHeight="1" x14ac:dyDescent="0.55000000000000004"/>
    <row r="107" ht="33.75" customHeight="1" x14ac:dyDescent="0.55000000000000004"/>
    <row r="108" ht="33.75" customHeight="1" x14ac:dyDescent="0.55000000000000004"/>
    <row r="109" ht="33.75" customHeight="1" x14ac:dyDescent="0.55000000000000004"/>
    <row r="110" ht="33.75" customHeight="1" x14ac:dyDescent="0.55000000000000004"/>
    <row r="111" ht="33.75" customHeight="1" x14ac:dyDescent="0.55000000000000004"/>
    <row r="112" ht="33.75" customHeight="1" x14ac:dyDescent="0.55000000000000004"/>
    <row r="113" ht="33.75" customHeight="1" x14ac:dyDescent="0.55000000000000004"/>
    <row r="114" ht="33.75" customHeight="1" x14ac:dyDescent="0.55000000000000004"/>
    <row r="115" ht="33.75" customHeight="1" x14ac:dyDescent="0.55000000000000004"/>
    <row r="116" ht="33.75" customHeight="1" x14ac:dyDescent="0.55000000000000004"/>
    <row r="117" ht="33.75" customHeight="1" x14ac:dyDescent="0.55000000000000004"/>
    <row r="118" ht="33.75" customHeight="1" x14ac:dyDescent="0.55000000000000004"/>
    <row r="119" ht="33.75" customHeight="1" x14ac:dyDescent="0.55000000000000004"/>
    <row r="120" ht="33.75" customHeight="1" x14ac:dyDescent="0.55000000000000004"/>
    <row r="121" ht="33.75" customHeight="1" x14ac:dyDescent="0.55000000000000004"/>
    <row r="122" ht="33.75" customHeight="1" x14ac:dyDescent="0.55000000000000004"/>
    <row r="123" ht="33.75" customHeight="1" x14ac:dyDescent="0.55000000000000004"/>
    <row r="124" ht="33.75" customHeight="1" x14ac:dyDescent="0.55000000000000004"/>
    <row r="125" ht="33.75" customHeight="1" x14ac:dyDescent="0.55000000000000004"/>
    <row r="126" ht="33.75" customHeight="1" x14ac:dyDescent="0.55000000000000004"/>
    <row r="127" ht="33.75" customHeight="1" x14ac:dyDescent="0.55000000000000004"/>
    <row r="128" ht="33.75" customHeight="1" x14ac:dyDescent="0.55000000000000004"/>
    <row r="129" ht="33.75" customHeight="1" x14ac:dyDescent="0.55000000000000004"/>
    <row r="130" ht="33.75" customHeight="1" x14ac:dyDescent="0.55000000000000004"/>
    <row r="131" ht="33.75" customHeight="1" x14ac:dyDescent="0.55000000000000004"/>
    <row r="132" ht="33.75" customHeight="1" x14ac:dyDescent="0.55000000000000004"/>
    <row r="133" ht="33.75" customHeight="1" x14ac:dyDescent="0.55000000000000004"/>
    <row r="134" ht="33.75" customHeight="1" x14ac:dyDescent="0.55000000000000004"/>
    <row r="135" ht="33.75" customHeight="1" x14ac:dyDescent="0.55000000000000004"/>
    <row r="136" ht="33.75" customHeight="1" x14ac:dyDescent="0.55000000000000004"/>
    <row r="137" ht="33.75" customHeight="1" x14ac:dyDescent="0.55000000000000004"/>
    <row r="138" ht="33.75" customHeight="1" x14ac:dyDescent="0.55000000000000004"/>
    <row r="139" ht="33.75" customHeight="1" x14ac:dyDescent="0.55000000000000004"/>
    <row r="140" ht="33.75" customHeight="1" x14ac:dyDescent="0.55000000000000004"/>
    <row r="141" ht="33.75" customHeight="1" x14ac:dyDescent="0.55000000000000004"/>
    <row r="142" ht="33.75" customHeight="1" x14ac:dyDescent="0.55000000000000004"/>
    <row r="143" ht="33.75" customHeight="1" x14ac:dyDescent="0.55000000000000004"/>
    <row r="144" ht="33.75" customHeight="1" x14ac:dyDescent="0.55000000000000004"/>
    <row r="145" ht="33.75" customHeight="1" x14ac:dyDescent="0.55000000000000004"/>
    <row r="146" ht="33.75" customHeight="1" x14ac:dyDescent="0.55000000000000004"/>
    <row r="147" ht="33.75" customHeight="1" x14ac:dyDescent="0.55000000000000004"/>
    <row r="148" ht="33.75" customHeight="1" x14ac:dyDescent="0.55000000000000004"/>
    <row r="149" ht="33.75" customHeight="1" x14ac:dyDescent="0.55000000000000004"/>
    <row r="150" ht="33.75" customHeight="1" x14ac:dyDescent="0.55000000000000004"/>
    <row r="151" ht="33.75" customHeight="1" x14ac:dyDescent="0.55000000000000004"/>
    <row r="152" ht="33.75" customHeight="1" x14ac:dyDescent="0.55000000000000004"/>
    <row r="153" ht="33.75" customHeight="1" x14ac:dyDescent="0.55000000000000004"/>
    <row r="154" ht="33.75" customHeight="1" x14ac:dyDescent="0.55000000000000004"/>
    <row r="155" ht="33.75" customHeight="1" x14ac:dyDescent="0.55000000000000004"/>
    <row r="156" ht="33.75" customHeight="1" x14ac:dyDescent="0.55000000000000004"/>
    <row r="157" ht="33.75" customHeight="1" x14ac:dyDescent="0.55000000000000004"/>
    <row r="158" ht="33.75" customHeight="1" x14ac:dyDescent="0.55000000000000004"/>
    <row r="159" ht="33.75" customHeight="1" x14ac:dyDescent="0.55000000000000004"/>
    <row r="160" ht="33.75" customHeight="1" x14ac:dyDescent="0.55000000000000004"/>
    <row r="161" ht="33.75" customHeight="1" x14ac:dyDescent="0.55000000000000004"/>
    <row r="162" ht="33.75" customHeight="1" x14ac:dyDescent="0.55000000000000004"/>
    <row r="163" ht="33.75" customHeight="1" x14ac:dyDescent="0.55000000000000004"/>
    <row r="164" ht="33.75" customHeight="1" x14ac:dyDescent="0.55000000000000004"/>
    <row r="165" ht="33.75" customHeight="1" x14ac:dyDescent="0.55000000000000004"/>
    <row r="166" ht="33.75" customHeight="1" x14ac:dyDescent="0.55000000000000004"/>
    <row r="167" ht="33.75" customHeight="1" x14ac:dyDescent="0.55000000000000004"/>
    <row r="168" ht="33.75" customHeight="1" x14ac:dyDescent="0.55000000000000004"/>
    <row r="169" ht="33.75" customHeight="1" x14ac:dyDescent="0.55000000000000004"/>
    <row r="170" ht="33.75" customHeight="1" x14ac:dyDescent="0.55000000000000004"/>
    <row r="171" ht="33.75" customHeight="1" x14ac:dyDescent="0.55000000000000004"/>
    <row r="172" ht="33.75" customHeight="1" x14ac:dyDescent="0.55000000000000004"/>
    <row r="173" ht="33.75" customHeight="1" x14ac:dyDescent="0.55000000000000004"/>
    <row r="174" ht="33.75" customHeight="1" x14ac:dyDescent="0.55000000000000004"/>
    <row r="175" ht="33.75" customHeight="1" x14ac:dyDescent="0.55000000000000004"/>
    <row r="176" ht="33.75" customHeight="1" x14ac:dyDescent="0.55000000000000004"/>
    <row r="177" ht="33.75" customHeight="1" x14ac:dyDescent="0.55000000000000004"/>
    <row r="178" ht="33.75" customHeight="1" x14ac:dyDescent="0.55000000000000004"/>
    <row r="179" ht="33.75" customHeight="1" x14ac:dyDescent="0.55000000000000004"/>
    <row r="180" ht="33.75" customHeight="1" x14ac:dyDescent="0.55000000000000004"/>
    <row r="181" ht="33.75" customHeight="1" x14ac:dyDescent="0.55000000000000004"/>
    <row r="182" ht="33.75" customHeight="1" x14ac:dyDescent="0.55000000000000004"/>
    <row r="183" ht="33.75" customHeight="1" x14ac:dyDescent="0.55000000000000004"/>
    <row r="184" ht="33.75" customHeight="1" x14ac:dyDescent="0.55000000000000004"/>
    <row r="185" ht="33.75" customHeight="1" x14ac:dyDescent="0.55000000000000004"/>
    <row r="186" ht="33.75" customHeight="1" x14ac:dyDescent="0.55000000000000004"/>
    <row r="187" ht="33.75" customHeight="1" x14ac:dyDescent="0.55000000000000004"/>
    <row r="188" ht="33.75" customHeight="1" x14ac:dyDescent="0.55000000000000004"/>
    <row r="189" ht="33.75" customHeight="1" x14ac:dyDescent="0.55000000000000004"/>
    <row r="190" ht="33.75" customHeight="1" x14ac:dyDescent="0.55000000000000004"/>
    <row r="191" ht="33.75" customHeight="1" x14ac:dyDescent="0.55000000000000004"/>
    <row r="192" ht="33.75" customHeight="1" x14ac:dyDescent="0.55000000000000004"/>
    <row r="193" ht="33.75" customHeight="1" x14ac:dyDescent="0.55000000000000004"/>
    <row r="194" ht="33.75" customHeight="1" x14ac:dyDescent="0.55000000000000004"/>
    <row r="195" ht="33.75" customHeight="1" x14ac:dyDescent="0.55000000000000004"/>
    <row r="196" ht="33.75" customHeight="1" x14ac:dyDescent="0.55000000000000004"/>
    <row r="197" ht="33.75" customHeight="1" x14ac:dyDescent="0.55000000000000004"/>
    <row r="198" ht="33.75" customHeight="1" x14ac:dyDescent="0.55000000000000004"/>
    <row r="199" ht="33.75" customHeight="1" x14ac:dyDescent="0.55000000000000004"/>
    <row r="200" ht="33.75" customHeight="1" x14ac:dyDescent="0.55000000000000004"/>
    <row r="201" ht="33.75" customHeight="1" x14ac:dyDescent="0.55000000000000004"/>
    <row r="202" ht="33.75" customHeight="1" x14ac:dyDescent="0.55000000000000004"/>
    <row r="203" ht="33.75" customHeight="1" x14ac:dyDescent="0.55000000000000004"/>
    <row r="204" ht="33.75" customHeight="1" x14ac:dyDescent="0.55000000000000004"/>
    <row r="205" ht="33.75" customHeight="1" x14ac:dyDescent="0.55000000000000004"/>
    <row r="206" ht="33.75" customHeight="1" x14ac:dyDescent="0.55000000000000004"/>
    <row r="207" ht="33.75" customHeight="1" x14ac:dyDescent="0.55000000000000004"/>
    <row r="208" ht="33.75" customHeight="1" x14ac:dyDescent="0.55000000000000004"/>
    <row r="209" ht="33.75" customHeight="1" x14ac:dyDescent="0.55000000000000004"/>
    <row r="210" ht="33.75" customHeight="1" x14ac:dyDescent="0.55000000000000004"/>
    <row r="211" ht="33.75" customHeight="1" x14ac:dyDescent="0.55000000000000004"/>
    <row r="212" ht="33.75" customHeight="1" x14ac:dyDescent="0.55000000000000004"/>
    <row r="213" ht="33.75" customHeight="1" x14ac:dyDescent="0.55000000000000004"/>
    <row r="214" ht="33.75" customHeight="1" x14ac:dyDescent="0.55000000000000004"/>
    <row r="215" ht="33.75" customHeight="1" x14ac:dyDescent="0.55000000000000004"/>
    <row r="216" ht="33.75" customHeight="1" x14ac:dyDescent="0.55000000000000004"/>
    <row r="217" ht="33.75" customHeight="1" x14ac:dyDescent="0.55000000000000004"/>
    <row r="218" ht="33.75" customHeight="1" x14ac:dyDescent="0.55000000000000004"/>
    <row r="219" ht="33.75" customHeight="1" x14ac:dyDescent="0.55000000000000004"/>
    <row r="220" ht="33.75" customHeight="1" x14ac:dyDescent="0.55000000000000004"/>
    <row r="221" ht="33.75" customHeight="1" x14ac:dyDescent="0.55000000000000004"/>
    <row r="222" ht="33.75" customHeight="1" x14ac:dyDescent="0.55000000000000004"/>
    <row r="223" ht="33.75" customHeight="1" x14ac:dyDescent="0.55000000000000004"/>
    <row r="224" ht="33.75" customHeight="1" x14ac:dyDescent="0.55000000000000004"/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83F4-AFAE-4ADB-9EA2-2D39FD60E6E8}">
  <dimension ref="A1:R225"/>
  <sheetViews>
    <sheetView zoomScale="70" zoomScaleNormal="70" workbookViewId="0">
      <selection activeCell="G2" sqref="G2"/>
    </sheetView>
  </sheetViews>
  <sheetFormatPr defaultColWidth="9.15625" defaultRowHeight="15.3" x14ac:dyDescent="0.55000000000000004"/>
  <cols>
    <col min="1" max="1" width="25.734375" style="1" customWidth="1"/>
    <col min="2" max="13" width="14.15625" style="1" customWidth="1"/>
    <col min="14" max="16384" width="9.15625" style="1"/>
  </cols>
  <sheetData>
    <row r="1" spans="1:18" ht="51.9" customHeight="1" thickBot="1" x14ac:dyDescent="0.6">
      <c r="A1" s="49" t="s">
        <v>107</v>
      </c>
      <c r="B1" s="48" t="s">
        <v>106</v>
      </c>
      <c r="C1" s="46"/>
      <c r="D1" s="46"/>
      <c r="E1" s="46"/>
      <c r="F1" s="46"/>
      <c r="G1" s="47"/>
      <c r="H1" s="46" t="s">
        <v>105</v>
      </c>
      <c r="I1" s="46"/>
      <c r="J1" s="46"/>
      <c r="K1" s="46"/>
      <c r="L1" s="46"/>
      <c r="M1" s="47"/>
    </row>
    <row r="2" spans="1:18" s="2" customFormat="1" ht="42" customHeight="1" thickBot="1" x14ac:dyDescent="0.6">
      <c r="A2" s="50"/>
      <c r="B2" s="52" t="s">
        <v>0</v>
      </c>
      <c r="C2" s="53" t="s">
        <v>1</v>
      </c>
      <c r="D2" s="53" t="s">
        <v>2</v>
      </c>
      <c r="E2" s="53" t="s">
        <v>3</v>
      </c>
      <c r="F2" s="53" t="s">
        <v>4</v>
      </c>
      <c r="G2" s="53" t="s">
        <v>5</v>
      </c>
      <c r="H2" s="53" t="s">
        <v>6</v>
      </c>
      <c r="I2" s="53" t="s">
        <v>7</v>
      </c>
      <c r="J2" s="53" t="s">
        <v>8</v>
      </c>
      <c r="K2" s="53" t="s">
        <v>9</v>
      </c>
      <c r="L2" s="53" t="s">
        <v>10</v>
      </c>
      <c r="M2" s="54" t="s">
        <v>11</v>
      </c>
      <c r="N2" s="3"/>
      <c r="O2" s="3"/>
      <c r="P2" s="3"/>
      <c r="Q2" s="3"/>
      <c r="R2" s="3"/>
    </row>
    <row r="3" spans="1:18" ht="22.5" customHeight="1" x14ac:dyDescent="0.55000000000000004">
      <c r="A3" s="14" t="s">
        <v>57</v>
      </c>
      <c r="B3" s="51">
        <v>2</v>
      </c>
      <c r="C3" s="51">
        <v>1</v>
      </c>
      <c r="D3" s="51">
        <v>2</v>
      </c>
      <c r="E3" s="51">
        <v>2</v>
      </c>
      <c r="F3" s="51">
        <v>3</v>
      </c>
      <c r="G3" s="51">
        <v>3</v>
      </c>
      <c r="H3" s="51">
        <v>4</v>
      </c>
      <c r="I3" s="51">
        <v>5</v>
      </c>
      <c r="J3" s="51">
        <v>5</v>
      </c>
      <c r="K3" s="51">
        <v>4</v>
      </c>
      <c r="L3" s="51">
        <v>4</v>
      </c>
      <c r="M3" s="51">
        <v>4</v>
      </c>
    </row>
    <row r="4" spans="1:18" ht="22.5" customHeight="1" x14ac:dyDescent="0.55000000000000004">
      <c r="A4" s="14" t="s">
        <v>58</v>
      </c>
      <c r="B4" s="7">
        <v>4</v>
      </c>
      <c r="C4" s="7">
        <v>3</v>
      </c>
      <c r="D4" s="7">
        <v>4</v>
      </c>
      <c r="E4" s="7">
        <v>4</v>
      </c>
      <c r="F4" s="7">
        <v>4</v>
      </c>
      <c r="G4" s="7">
        <v>4</v>
      </c>
      <c r="H4" s="7">
        <v>4</v>
      </c>
      <c r="I4" s="7">
        <v>4</v>
      </c>
      <c r="J4" s="7">
        <v>5</v>
      </c>
      <c r="K4" s="7">
        <v>4</v>
      </c>
      <c r="L4" s="7">
        <v>5</v>
      </c>
      <c r="M4" s="7">
        <v>4</v>
      </c>
    </row>
    <row r="5" spans="1:18" ht="22.5" customHeight="1" x14ac:dyDescent="0.55000000000000004">
      <c r="A5" s="14" t="s">
        <v>59</v>
      </c>
      <c r="B5" s="7">
        <v>3</v>
      </c>
      <c r="C5" s="7">
        <v>4</v>
      </c>
      <c r="D5" s="7">
        <v>5</v>
      </c>
      <c r="E5" s="7">
        <v>2</v>
      </c>
      <c r="F5" s="7">
        <v>3</v>
      </c>
      <c r="G5" s="7">
        <v>3</v>
      </c>
      <c r="H5" s="7">
        <v>4</v>
      </c>
      <c r="I5" s="7">
        <v>5</v>
      </c>
      <c r="J5" s="7">
        <v>5</v>
      </c>
      <c r="K5" s="7">
        <v>5</v>
      </c>
      <c r="L5" s="7">
        <v>4</v>
      </c>
      <c r="M5" s="7">
        <v>4</v>
      </c>
    </row>
    <row r="6" spans="1:18" ht="22.5" customHeight="1" x14ac:dyDescent="0.55000000000000004">
      <c r="A6" s="14" t="s">
        <v>60</v>
      </c>
      <c r="B6" s="7">
        <v>3</v>
      </c>
      <c r="C6" s="7">
        <v>3</v>
      </c>
      <c r="D6" s="7">
        <v>4</v>
      </c>
      <c r="E6" s="7">
        <v>4</v>
      </c>
      <c r="F6" s="7">
        <v>5</v>
      </c>
      <c r="G6" s="7">
        <v>4</v>
      </c>
      <c r="H6" s="7">
        <v>4</v>
      </c>
      <c r="I6" s="7">
        <v>5</v>
      </c>
      <c r="J6" s="7">
        <v>5</v>
      </c>
      <c r="K6" s="7">
        <v>5</v>
      </c>
      <c r="L6" s="7">
        <v>5</v>
      </c>
      <c r="M6" s="7">
        <v>5</v>
      </c>
    </row>
    <row r="7" spans="1:18" ht="22.5" customHeight="1" x14ac:dyDescent="0.55000000000000004">
      <c r="A7" s="14" t="s">
        <v>61</v>
      </c>
      <c r="B7" s="8">
        <v>4</v>
      </c>
      <c r="C7" s="8">
        <v>5</v>
      </c>
      <c r="D7" s="8">
        <v>5</v>
      </c>
      <c r="E7" s="8">
        <v>5</v>
      </c>
      <c r="F7" s="8">
        <v>5</v>
      </c>
      <c r="G7" s="8">
        <v>5</v>
      </c>
      <c r="H7" s="8">
        <v>5</v>
      </c>
      <c r="I7" s="8">
        <v>5</v>
      </c>
      <c r="J7" s="7">
        <v>5</v>
      </c>
      <c r="K7" s="7">
        <v>4</v>
      </c>
      <c r="L7" s="7">
        <v>5</v>
      </c>
      <c r="M7" s="7">
        <v>5</v>
      </c>
    </row>
    <row r="8" spans="1:18" ht="22.5" customHeight="1" x14ac:dyDescent="0.55000000000000004">
      <c r="A8" s="14" t="s">
        <v>62</v>
      </c>
      <c r="B8" s="8">
        <v>3</v>
      </c>
      <c r="C8" s="8">
        <v>4</v>
      </c>
      <c r="D8" s="8">
        <v>3</v>
      </c>
      <c r="E8" s="8">
        <v>3</v>
      </c>
      <c r="F8" s="8">
        <v>3</v>
      </c>
      <c r="G8" s="8">
        <v>4</v>
      </c>
      <c r="H8" s="8">
        <v>4</v>
      </c>
      <c r="I8" s="8">
        <v>5</v>
      </c>
      <c r="J8" s="8">
        <v>5</v>
      </c>
      <c r="K8" s="8">
        <v>4</v>
      </c>
      <c r="L8" s="8">
        <v>4</v>
      </c>
      <c r="M8" s="8">
        <v>4</v>
      </c>
    </row>
    <row r="9" spans="1:18" ht="22.5" customHeight="1" x14ac:dyDescent="0.55000000000000004">
      <c r="A9" s="14" t="s">
        <v>63</v>
      </c>
      <c r="B9" s="8">
        <v>4</v>
      </c>
      <c r="C9" s="8">
        <v>3</v>
      </c>
      <c r="D9" s="8">
        <v>4</v>
      </c>
      <c r="E9" s="8">
        <v>4</v>
      </c>
      <c r="F9" s="8">
        <v>5</v>
      </c>
      <c r="G9" s="8">
        <v>5</v>
      </c>
      <c r="H9" s="8">
        <v>4</v>
      </c>
      <c r="I9" s="8">
        <v>5</v>
      </c>
      <c r="J9" s="8">
        <v>5</v>
      </c>
      <c r="K9" s="8">
        <v>4</v>
      </c>
      <c r="L9" s="8">
        <v>4</v>
      </c>
      <c r="M9" s="8">
        <v>4</v>
      </c>
    </row>
    <row r="10" spans="1:18" ht="22.5" customHeight="1" x14ac:dyDescent="0.55000000000000004">
      <c r="A10" s="14" t="s">
        <v>64</v>
      </c>
      <c r="B10" s="8">
        <v>5</v>
      </c>
      <c r="C10" s="8">
        <v>5</v>
      </c>
      <c r="D10" s="8">
        <v>4</v>
      </c>
      <c r="E10" s="8">
        <v>4</v>
      </c>
      <c r="F10" s="8">
        <v>4</v>
      </c>
      <c r="G10" s="8">
        <v>4</v>
      </c>
      <c r="H10" s="8">
        <v>4</v>
      </c>
      <c r="I10" s="8">
        <v>5</v>
      </c>
      <c r="J10" s="8">
        <v>5</v>
      </c>
      <c r="K10" s="8">
        <v>4</v>
      </c>
      <c r="L10" s="8">
        <v>3</v>
      </c>
      <c r="M10" s="8">
        <v>3</v>
      </c>
    </row>
    <row r="11" spans="1:18" ht="22.5" customHeight="1" x14ac:dyDescent="0.55000000000000004">
      <c r="A11" s="14" t="s">
        <v>65</v>
      </c>
      <c r="B11" s="8">
        <v>5</v>
      </c>
      <c r="C11" s="8">
        <v>4</v>
      </c>
      <c r="D11" s="8">
        <v>5</v>
      </c>
      <c r="E11" s="8">
        <v>5</v>
      </c>
      <c r="F11" s="8">
        <v>5</v>
      </c>
      <c r="G11" s="8">
        <v>5</v>
      </c>
      <c r="H11" s="8">
        <v>4</v>
      </c>
      <c r="I11" s="8">
        <v>5</v>
      </c>
      <c r="J11" s="8">
        <v>5</v>
      </c>
      <c r="K11" s="8">
        <v>4</v>
      </c>
      <c r="L11" s="8">
        <v>4</v>
      </c>
      <c r="M11" s="8">
        <v>4</v>
      </c>
    </row>
    <row r="12" spans="1:18" ht="22.5" customHeight="1" x14ac:dyDescent="0.55000000000000004">
      <c r="A12" s="14" t="s">
        <v>66</v>
      </c>
      <c r="B12" s="8">
        <v>3</v>
      </c>
      <c r="C12" s="8">
        <v>4</v>
      </c>
      <c r="D12" s="8">
        <v>5</v>
      </c>
      <c r="E12" s="8">
        <v>3</v>
      </c>
      <c r="F12" s="8">
        <v>3</v>
      </c>
      <c r="G12" s="8">
        <v>3</v>
      </c>
      <c r="H12" s="8">
        <v>5</v>
      </c>
      <c r="I12" s="8">
        <v>5</v>
      </c>
      <c r="J12" s="8">
        <v>5</v>
      </c>
      <c r="K12" s="8">
        <v>5</v>
      </c>
      <c r="L12" s="8">
        <v>4</v>
      </c>
      <c r="M12" s="8">
        <v>4</v>
      </c>
    </row>
    <row r="13" spans="1:18" ht="22.5" customHeight="1" x14ac:dyDescent="0.55000000000000004">
      <c r="A13" s="14" t="s">
        <v>67</v>
      </c>
      <c r="B13" s="8">
        <v>5</v>
      </c>
      <c r="C13" s="8">
        <v>4</v>
      </c>
      <c r="D13" s="8">
        <v>4</v>
      </c>
      <c r="E13" s="8">
        <v>4</v>
      </c>
      <c r="F13" s="8">
        <v>4</v>
      </c>
      <c r="G13" s="8">
        <v>4</v>
      </c>
      <c r="H13" s="8">
        <v>5</v>
      </c>
      <c r="I13" s="8">
        <v>5</v>
      </c>
      <c r="J13" s="8">
        <v>5</v>
      </c>
      <c r="K13" s="8">
        <v>5</v>
      </c>
      <c r="L13" s="8">
        <v>5</v>
      </c>
      <c r="M13" s="8">
        <v>5</v>
      </c>
    </row>
    <row r="14" spans="1:18" s="6" customFormat="1" ht="22.5" customHeight="1" x14ac:dyDescent="0.55000000000000004">
      <c r="A14" s="16" t="s">
        <v>68</v>
      </c>
      <c r="B14" s="10">
        <v>5</v>
      </c>
      <c r="C14" s="10">
        <v>5</v>
      </c>
      <c r="D14" s="10">
        <v>5</v>
      </c>
      <c r="E14" s="10">
        <v>5</v>
      </c>
      <c r="F14" s="10">
        <v>5</v>
      </c>
      <c r="G14" s="10">
        <v>5</v>
      </c>
      <c r="H14" s="9">
        <v>3</v>
      </c>
      <c r="I14" s="9">
        <v>3</v>
      </c>
      <c r="J14" s="9">
        <v>3</v>
      </c>
      <c r="K14" s="9">
        <v>3</v>
      </c>
      <c r="L14" s="9">
        <v>3</v>
      </c>
      <c r="M14" s="9">
        <v>3</v>
      </c>
    </row>
    <row r="15" spans="1:18" ht="22.5" customHeight="1" x14ac:dyDescent="0.55000000000000004">
      <c r="A15" s="14" t="s">
        <v>69</v>
      </c>
      <c r="B15" s="8">
        <v>5</v>
      </c>
      <c r="C15" s="8">
        <v>5</v>
      </c>
      <c r="D15" s="8">
        <v>5</v>
      </c>
      <c r="E15" s="8">
        <v>5</v>
      </c>
      <c r="F15" s="8">
        <v>5</v>
      </c>
      <c r="G15" s="8">
        <v>5</v>
      </c>
      <c r="H15" s="8">
        <v>3</v>
      </c>
      <c r="I15" s="8">
        <v>4</v>
      </c>
      <c r="J15" s="8">
        <v>5</v>
      </c>
      <c r="K15" s="8">
        <v>4</v>
      </c>
      <c r="L15" s="8">
        <v>3</v>
      </c>
      <c r="M15" s="8">
        <v>3</v>
      </c>
    </row>
    <row r="16" spans="1:18" ht="22.5" customHeight="1" x14ac:dyDescent="0.55000000000000004">
      <c r="A16" s="14" t="s">
        <v>70</v>
      </c>
      <c r="B16" s="8">
        <v>3</v>
      </c>
      <c r="C16" s="8">
        <v>4</v>
      </c>
      <c r="D16" s="8">
        <v>2</v>
      </c>
      <c r="E16" s="8">
        <v>3</v>
      </c>
      <c r="F16" s="8">
        <v>4</v>
      </c>
      <c r="G16" s="8">
        <v>4</v>
      </c>
      <c r="H16" s="8">
        <v>5</v>
      </c>
      <c r="I16" s="8">
        <v>5</v>
      </c>
      <c r="J16" s="8">
        <v>5</v>
      </c>
      <c r="K16" s="8">
        <v>5</v>
      </c>
      <c r="L16" s="8">
        <v>5</v>
      </c>
      <c r="M16" s="8">
        <v>5</v>
      </c>
    </row>
    <row r="17" spans="1:13" ht="22.5" customHeight="1" x14ac:dyDescent="0.55000000000000004">
      <c r="A17" s="14" t="s">
        <v>71</v>
      </c>
      <c r="B17" s="8">
        <v>3</v>
      </c>
      <c r="C17" s="8">
        <v>2</v>
      </c>
      <c r="D17" s="8">
        <v>3</v>
      </c>
      <c r="E17" s="8">
        <v>4</v>
      </c>
      <c r="F17" s="8">
        <v>2</v>
      </c>
      <c r="G17" s="8">
        <v>3</v>
      </c>
      <c r="H17" s="8">
        <v>4</v>
      </c>
      <c r="I17" s="8">
        <v>5</v>
      </c>
      <c r="J17" s="8">
        <v>4</v>
      </c>
      <c r="K17" s="8">
        <v>5</v>
      </c>
      <c r="L17" s="8">
        <v>4</v>
      </c>
      <c r="M17" s="8">
        <v>4</v>
      </c>
    </row>
    <row r="18" spans="1:13" ht="22.5" customHeight="1" x14ac:dyDescent="0.55000000000000004">
      <c r="A18" s="14" t="s">
        <v>72</v>
      </c>
      <c r="B18" s="8">
        <v>3</v>
      </c>
      <c r="C18" s="8">
        <v>3</v>
      </c>
      <c r="D18" s="8">
        <v>5</v>
      </c>
      <c r="E18" s="8">
        <v>4</v>
      </c>
      <c r="F18" s="8">
        <v>4</v>
      </c>
      <c r="G18" s="8">
        <v>4</v>
      </c>
      <c r="H18" s="8">
        <v>5</v>
      </c>
      <c r="I18" s="8">
        <v>5</v>
      </c>
      <c r="J18" s="8">
        <v>5</v>
      </c>
      <c r="K18" s="8">
        <v>4</v>
      </c>
      <c r="L18" s="8">
        <v>5</v>
      </c>
      <c r="M18" s="8">
        <v>5</v>
      </c>
    </row>
    <row r="19" spans="1:13" ht="22.5" customHeight="1" thickBot="1" x14ac:dyDescent="0.6">
      <c r="A19" s="19" t="s">
        <v>73</v>
      </c>
      <c r="B19" s="20">
        <v>4</v>
      </c>
      <c r="C19" s="20">
        <v>3</v>
      </c>
      <c r="D19" s="20">
        <v>3</v>
      </c>
      <c r="E19" s="20">
        <v>3</v>
      </c>
      <c r="F19" s="20">
        <v>3</v>
      </c>
      <c r="G19" s="20">
        <v>3</v>
      </c>
      <c r="H19" s="20">
        <v>5</v>
      </c>
      <c r="I19" s="20">
        <v>5</v>
      </c>
      <c r="J19" s="20">
        <v>5</v>
      </c>
      <c r="K19" s="20">
        <v>4</v>
      </c>
      <c r="L19" s="20">
        <v>3</v>
      </c>
      <c r="M19" s="20">
        <v>3</v>
      </c>
    </row>
    <row r="20" spans="1:13" ht="22.5" customHeight="1" x14ac:dyDescent="0.55000000000000004"/>
    <row r="21" spans="1:13" ht="33.75" customHeight="1" x14ac:dyDescent="0.55000000000000004">
      <c r="A21" s="1" t="s">
        <v>29</v>
      </c>
      <c r="B21" s="1">
        <f>COUNTA(B3:B19)</f>
        <v>17</v>
      </c>
      <c r="C21" s="1">
        <f t="shared" ref="C21:M21" si="0">COUNTA(C3:C19)</f>
        <v>17</v>
      </c>
      <c r="D21" s="1">
        <f t="shared" si="0"/>
        <v>17</v>
      </c>
      <c r="E21" s="1">
        <f t="shared" si="0"/>
        <v>17</v>
      </c>
      <c r="F21" s="1">
        <f t="shared" si="0"/>
        <v>17</v>
      </c>
      <c r="G21" s="1">
        <f t="shared" si="0"/>
        <v>17</v>
      </c>
      <c r="H21" s="1">
        <f t="shared" si="0"/>
        <v>17</v>
      </c>
      <c r="I21" s="1">
        <f t="shared" si="0"/>
        <v>17</v>
      </c>
      <c r="J21" s="1">
        <f t="shared" si="0"/>
        <v>17</v>
      </c>
      <c r="K21" s="1">
        <f t="shared" si="0"/>
        <v>17</v>
      </c>
      <c r="L21" s="1">
        <f t="shared" si="0"/>
        <v>17</v>
      </c>
      <c r="M21" s="1">
        <f t="shared" si="0"/>
        <v>17</v>
      </c>
    </row>
    <row r="22" spans="1:13" ht="33.75" customHeight="1" x14ac:dyDescent="0.55000000000000004">
      <c r="A22" s="1" t="s">
        <v>31</v>
      </c>
      <c r="B22" s="1">
        <f>COUNTBLANK(B3:B12)</f>
        <v>0</v>
      </c>
      <c r="C22" s="1">
        <f t="shared" ref="C22:M22" si="1">COUNTBLANK(C3:C12)</f>
        <v>0</v>
      </c>
      <c r="D22" s="1">
        <f t="shared" si="1"/>
        <v>0</v>
      </c>
      <c r="E22" s="1">
        <f t="shared" si="1"/>
        <v>0</v>
      </c>
      <c r="F22" s="1">
        <f t="shared" si="1"/>
        <v>0</v>
      </c>
      <c r="G22" s="1">
        <f t="shared" si="1"/>
        <v>0</v>
      </c>
      <c r="H22" s="1">
        <f t="shared" si="1"/>
        <v>0</v>
      </c>
      <c r="I22" s="1">
        <f t="shared" si="1"/>
        <v>0</v>
      </c>
      <c r="J22" s="1">
        <f t="shared" si="1"/>
        <v>0</v>
      </c>
      <c r="K22" s="1">
        <f t="shared" si="1"/>
        <v>0</v>
      </c>
      <c r="L22" s="1">
        <f t="shared" si="1"/>
        <v>0</v>
      </c>
      <c r="M22" s="1">
        <f t="shared" si="1"/>
        <v>0</v>
      </c>
    </row>
    <row r="23" spans="1:13" ht="33.75" customHeight="1" x14ac:dyDescent="0.55000000000000004">
      <c r="A23" s="2" t="s">
        <v>30</v>
      </c>
      <c r="B23" s="2">
        <f>SUM(B21:B22)</f>
        <v>17</v>
      </c>
      <c r="C23" s="2">
        <f t="shared" ref="C23:M23" si="2">SUM(C21:C22)</f>
        <v>17</v>
      </c>
      <c r="D23" s="2">
        <f t="shared" si="2"/>
        <v>17</v>
      </c>
      <c r="E23" s="2">
        <f t="shared" si="2"/>
        <v>17</v>
      </c>
      <c r="F23" s="2">
        <f t="shared" si="2"/>
        <v>17</v>
      </c>
      <c r="G23" s="2">
        <f t="shared" si="2"/>
        <v>17</v>
      </c>
      <c r="H23" s="2">
        <f t="shared" si="2"/>
        <v>17</v>
      </c>
      <c r="I23" s="2">
        <f t="shared" si="2"/>
        <v>17</v>
      </c>
      <c r="J23" s="2">
        <f t="shared" si="2"/>
        <v>17</v>
      </c>
      <c r="K23" s="2">
        <f t="shared" si="2"/>
        <v>17</v>
      </c>
      <c r="L23" s="2">
        <f t="shared" si="2"/>
        <v>17</v>
      </c>
      <c r="M23" s="2">
        <f t="shared" si="2"/>
        <v>17</v>
      </c>
    </row>
    <row r="24" spans="1:13" ht="33.75" customHeight="1" x14ac:dyDescent="0.55000000000000004"/>
    <row r="25" spans="1:13" ht="33.75" customHeight="1" x14ac:dyDescent="0.55000000000000004"/>
    <row r="26" spans="1:13" ht="33.75" customHeight="1" x14ac:dyDescent="0.55000000000000004"/>
    <row r="27" spans="1:13" ht="33.75" customHeight="1" x14ac:dyDescent="0.55000000000000004">
      <c r="A27" s="1" t="s">
        <v>32</v>
      </c>
      <c r="B27" s="1">
        <f>COUNTIF(B3:B19, "1")</f>
        <v>0</v>
      </c>
      <c r="C27" s="1">
        <f t="shared" ref="C27:M27" si="3">COUNTIF(C3:C19, "1")</f>
        <v>1</v>
      </c>
      <c r="D27" s="1">
        <f t="shared" si="3"/>
        <v>0</v>
      </c>
      <c r="E27" s="1">
        <f t="shared" si="3"/>
        <v>0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  <c r="L27" s="1">
        <f t="shared" si="3"/>
        <v>0</v>
      </c>
      <c r="M27" s="1">
        <f t="shared" si="3"/>
        <v>0</v>
      </c>
    </row>
    <row r="28" spans="1:13" ht="33.75" customHeight="1" x14ac:dyDescent="0.55000000000000004">
      <c r="A28" s="1" t="s">
        <v>33</v>
      </c>
      <c r="B28" s="1">
        <f>COUNTIF(B3:B19,"2")</f>
        <v>1</v>
      </c>
      <c r="C28" s="1">
        <f t="shared" ref="C28:M28" si="4">COUNTIF(C3:C19,"2")</f>
        <v>1</v>
      </c>
      <c r="D28" s="1">
        <f t="shared" si="4"/>
        <v>2</v>
      </c>
      <c r="E28" s="1">
        <f t="shared" si="4"/>
        <v>2</v>
      </c>
      <c r="F28" s="1">
        <f t="shared" si="4"/>
        <v>1</v>
      </c>
      <c r="G28" s="1">
        <f t="shared" si="4"/>
        <v>0</v>
      </c>
      <c r="H28" s="1">
        <f t="shared" si="4"/>
        <v>0</v>
      </c>
      <c r="I28" s="1">
        <f t="shared" si="4"/>
        <v>0</v>
      </c>
      <c r="J28" s="1">
        <f t="shared" si="4"/>
        <v>0</v>
      </c>
      <c r="K28" s="1">
        <f t="shared" si="4"/>
        <v>0</v>
      </c>
      <c r="L28" s="1">
        <f t="shared" si="4"/>
        <v>0</v>
      </c>
      <c r="M28" s="1">
        <f t="shared" si="4"/>
        <v>0</v>
      </c>
    </row>
    <row r="29" spans="1:13" ht="33.75" customHeight="1" x14ac:dyDescent="0.55000000000000004">
      <c r="A29" s="1" t="s">
        <v>22</v>
      </c>
      <c r="B29" s="1">
        <f>COUNTIF(B3:B19,"3")</f>
        <v>7</v>
      </c>
      <c r="C29" s="1">
        <f t="shared" ref="C29:M29" si="5">COUNTIF(C3:C19,"3")</f>
        <v>5</v>
      </c>
      <c r="D29" s="1">
        <f t="shared" si="5"/>
        <v>3</v>
      </c>
      <c r="E29" s="1">
        <f t="shared" si="5"/>
        <v>4</v>
      </c>
      <c r="F29" s="1">
        <f t="shared" si="5"/>
        <v>5</v>
      </c>
      <c r="G29" s="1">
        <f t="shared" si="5"/>
        <v>5</v>
      </c>
      <c r="H29" s="1">
        <f t="shared" si="5"/>
        <v>2</v>
      </c>
      <c r="I29" s="1">
        <f t="shared" si="5"/>
        <v>1</v>
      </c>
      <c r="J29" s="1">
        <f t="shared" si="5"/>
        <v>1</v>
      </c>
      <c r="K29" s="1">
        <f t="shared" si="5"/>
        <v>1</v>
      </c>
      <c r="L29" s="1">
        <f t="shared" si="5"/>
        <v>4</v>
      </c>
      <c r="M29" s="1">
        <f t="shared" si="5"/>
        <v>4</v>
      </c>
    </row>
    <row r="30" spans="1:13" ht="33.75" customHeight="1" x14ac:dyDescent="0.55000000000000004">
      <c r="A30" s="1" t="s">
        <v>34</v>
      </c>
      <c r="B30" s="1">
        <f>COUNTIF(B3:B19,"4")</f>
        <v>4</v>
      </c>
      <c r="C30" s="1">
        <f t="shared" ref="C30:M30" si="6">COUNTIF(C3:C19,"4")</f>
        <v>6</v>
      </c>
      <c r="D30" s="1">
        <f t="shared" si="6"/>
        <v>5</v>
      </c>
      <c r="E30" s="1">
        <f t="shared" si="6"/>
        <v>7</v>
      </c>
      <c r="F30" s="1">
        <f t="shared" si="6"/>
        <v>5</v>
      </c>
      <c r="G30" s="1">
        <f t="shared" si="6"/>
        <v>7</v>
      </c>
      <c r="H30" s="1">
        <f t="shared" si="6"/>
        <v>9</v>
      </c>
      <c r="I30" s="1">
        <f t="shared" si="6"/>
        <v>2</v>
      </c>
      <c r="J30" s="1">
        <f t="shared" si="6"/>
        <v>1</v>
      </c>
      <c r="K30" s="1">
        <f t="shared" si="6"/>
        <v>10</v>
      </c>
      <c r="L30" s="1">
        <f t="shared" si="6"/>
        <v>7</v>
      </c>
      <c r="M30" s="1">
        <f t="shared" si="6"/>
        <v>8</v>
      </c>
    </row>
    <row r="31" spans="1:13" ht="33.75" customHeight="1" x14ac:dyDescent="0.55000000000000004">
      <c r="A31" s="1" t="s">
        <v>35</v>
      </c>
      <c r="B31" s="1">
        <f>COUNTIF(B3:B19,"5")</f>
        <v>5</v>
      </c>
      <c r="C31" s="1">
        <f t="shared" ref="C31:M31" si="7">COUNTIF(C3:C19,"5")</f>
        <v>4</v>
      </c>
      <c r="D31" s="1">
        <f t="shared" si="7"/>
        <v>7</v>
      </c>
      <c r="E31" s="1">
        <f t="shared" si="7"/>
        <v>4</v>
      </c>
      <c r="F31" s="1">
        <f t="shared" si="7"/>
        <v>6</v>
      </c>
      <c r="G31" s="1">
        <f t="shared" si="7"/>
        <v>5</v>
      </c>
      <c r="H31" s="1">
        <f t="shared" si="7"/>
        <v>6</v>
      </c>
      <c r="I31" s="1">
        <f t="shared" si="7"/>
        <v>14</v>
      </c>
      <c r="J31" s="1">
        <f t="shared" si="7"/>
        <v>15</v>
      </c>
      <c r="K31" s="1">
        <f t="shared" si="7"/>
        <v>6</v>
      </c>
      <c r="L31" s="1">
        <f t="shared" si="7"/>
        <v>6</v>
      </c>
      <c r="M31" s="1">
        <f t="shared" si="7"/>
        <v>5</v>
      </c>
    </row>
    <row r="32" spans="1:13" ht="33.75" customHeight="1" x14ac:dyDescent="0.55000000000000004">
      <c r="A32" s="2" t="s">
        <v>36</v>
      </c>
      <c r="B32" s="2">
        <f>SUM(B27:B31)</f>
        <v>17</v>
      </c>
      <c r="C32" s="2">
        <f t="shared" ref="C32:M32" si="8">SUM(C27:C31)</f>
        <v>17</v>
      </c>
      <c r="D32" s="2">
        <f t="shared" si="8"/>
        <v>17</v>
      </c>
      <c r="E32" s="2">
        <f t="shared" si="8"/>
        <v>17</v>
      </c>
      <c r="F32" s="2">
        <f t="shared" si="8"/>
        <v>17</v>
      </c>
      <c r="G32" s="2">
        <f t="shared" si="8"/>
        <v>17</v>
      </c>
      <c r="H32" s="2">
        <f t="shared" si="8"/>
        <v>17</v>
      </c>
      <c r="I32" s="2">
        <f t="shared" si="8"/>
        <v>17</v>
      </c>
      <c r="J32" s="2">
        <f t="shared" si="8"/>
        <v>17</v>
      </c>
      <c r="K32" s="2">
        <f t="shared" si="8"/>
        <v>17</v>
      </c>
      <c r="L32" s="2">
        <f t="shared" si="8"/>
        <v>17</v>
      </c>
      <c r="M32" s="2">
        <f t="shared" si="8"/>
        <v>17</v>
      </c>
    </row>
    <row r="33" spans="1:14" ht="33.75" customHeight="1" x14ac:dyDescent="0.55000000000000004"/>
    <row r="34" spans="1:14" ht="33.75" customHeight="1" x14ac:dyDescent="0.55000000000000004">
      <c r="A34" s="1" t="s">
        <v>37</v>
      </c>
      <c r="B34" s="23">
        <f>B$27/B$32</f>
        <v>0</v>
      </c>
      <c r="C34" s="23">
        <f t="shared" ref="C34:M34" si="9">C$27/C$32</f>
        <v>5.8823529411764705E-2</v>
      </c>
      <c r="D34" s="23">
        <f t="shared" si="9"/>
        <v>0</v>
      </c>
      <c r="E34" s="23">
        <f t="shared" si="9"/>
        <v>0</v>
      </c>
      <c r="F34" s="23">
        <f t="shared" si="9"/>
        <v>0</v>
      </c>
      <c r="G34" s="23">
        <f t="shared" si="9"/>
        <v>0</v>
      </c>
      <c r="H34" s="23">
        <f t="shared" si="9"/>
        <v>0</v>
      </c>
      <c r="I34" s="23">
        <f t="shared" si="9"/>
        <v>0</v>
      </c>
      <c r="J34" s="23">
        <f t="shared" si="9"/>
        <v>0</v>
      </c>
      <c r="K34" s="23">
        <f t="shared" si="9"/>
        <v>0</v>
      </c>
      <c r="L34" s="23">
        <f t="shared" si="9"/>
        <v>0</v>
      </c>
      <c r="M34" s="23">
        <f t="shared" si="9"/>
        <v>0</v>
      </c>
      <c r="N34" s="24"/>
    </row>
    <row r="35" spans="1:14" ht="33.75" customHeight="1" x14ac:dyDescent="0.55000000000000004">
      <c r="A35" s="1" t="s">
        <v>38</v>
      </c>
      <c r="B35" s="4">
        <f>B$28/B$32</f>
        <v>5.8823529411764705E-2</v>
      </c>
      <c r="C35" s="4">
        <f t="shared" ref="C35:M35" si="10">C$28/C$32</f>
        <v>5.8823529411764705E-2</v>
      </c>
      <c r="D35" s="4">
        <f t="shared" si="10"/>
        <v>0.11764705882352941</v>
      </c>
      <c r="E35" s="4">
        <f t="shared" si="10"/>
        <v>0.11764705882352941</v>
      </c>
      <c r="F35" s="4">
        <f t="shared" si="10"/>
        <v>5.8823529411764705E-2</v>
      </c>
      <c r="G35" s="4">
        <f t="shared" si="10"/>
        <v>0</v>
      </c>
      <c r="H35" s="4">
        <f t="shared" si="10"/>
        <v>0</v>
      </c>
      <c r="I35" s="4">
        <f t="shared" si="10"/>
        <v>0</v>
      </c>
      <c r="J35" s="4">
        <f t="shared" si="10"/>
        <v>0</v>
      </c>
      <c r="K35" s="4">
        <f t="shared" si="10"/>
        <v>0</v>
      </c>
      <c r="L35" s="4">
        <f t="shared" si="10"/>
        <v>0</v>
      </c>
      <c r="M35" s="4">
        <f t="shared" si="10"/>
        <v>0</v>
      </c>
      <c r="N35" s="24"/>
    </row>
    <row r="36" spans="1:14" ht="33.75" customHeight="1" x14ac:dyDescent="0.55000000000000004">
      <c r="A36" s="1" t="s">
        <v>39</v>
      </c>
      <c r="B36" s="4">
        <f>B$29/B$32</f>
        <v>0.41176470588235292</v>
      </c>
      <c r="C36" s="4">
        <f t="shared" ref="C36:M36" si="11">C$29/C$32</f>
        <v>0.29411764705882354</v>
      </c>
      <c r="D36" s="4">
        <f t="shared" si="11"/>
        <v>0.17647058823529413</v>
      </c>
      <c r="E36" s="4">
        <f t="shared" si="11"/>
        <v>0.23529411764705882</v>
      </c>
      <c r="F36" s="4">
        <f t="shared" si="11"/>
        <v>0.29411764705882354</v>
      </c>
      <c r="G36" s="4">
        <f t="shared" si="11"/>
        <v>0.29411764705882354</v>
      </c>
      <c r="H36" s="4">
        <f t="shared" si="11"/>
        <v>0.11764705882352941</v>
      </c>
      <c r="I36" s="4">
        <f t="shared" si="11"/>
        <v>5.8823529411764705E-2</v>
      </c>
      <c r="J36" s="4">
        <f t="shared" si="11"/>
        <v>5.8823529411764705E-2</v>
      </c>
      <c r="K36" s="4">
        <f t="shared" si="11"/>
        <v>5.8823529411764705E-2</v>
      </c>
      <c r="L36" s="4">
        <f t="shared" si="11"/>
        <v>0.23529411764705882</v>
      </c>
      <c r="M36" s="4">
        <f t="shared" si="11"/>
        <v>0.23529411764705882</v>
      </c>
      <c r="N36" s="24"/>
    </row>
    <row r="37" spans="1:14" ht="33.75" customHeight="1" x14ac:dyDescent="0.55000000000000004">
      <c r="A37" s="1" t="s">
        <v>40</v>
      </c>
      <c r="B37" s="4">
        <f>B$30/B$32</f>
        <v>0.23529411764705882</v>
      </c>
      <c r="C37" s="4">
        <f t="shared" ref="C37:M37" si="12">C$30/C$32</f>
        <v>0.35294117647058826</v>
      </c>
      <c r="D37" s="4">
        <f t="shared" si="12"/>
        <v>0.29411764705882354</v>
      </c>
      <c r="E37" s="4">
        <f t="shared" si="12"/>
        <v>0.41176470588235292</v>
      </c>
      <c r="F37" s="4">
        <f t="shared" si="12"/>
        <v>0.29411764705882354</v>
      </c>
      <c r="G37" s="4">
        <f t="shared" si="12"/>
        <v>0.41176470588235292</v>
      </c>
      <c r="H37" s="4">
        <f t="shared" si="12"/>
        <v>0.52941176470588236</v>
      </c>
      <c r="I37" s="4">
        <f t="shared" si="12"/>
        <v>0.11764705882352941</v>
      </c>
      <c r="J37" s="4">
        <f t="shared" si="12"/>
        <v>5.8823529411764705E-2</v>
      </c>
      <c r="K37" s="4">
        <f t="shared" si="12"/>
        <v>0.58823529411764708</v>
      </c>
      <c r="L37" s="4">
        <f t="shared" si="12"/>
        <v>0.41176470588235292</v>
      </c>
      <c r="M37" s="4">
        <f t="shared" si="12"/>
        <v>0.47058823529411764</v>
      </c>
      <c r="N37" s="24"/>
    </row>
    <row r="38" spans="1:14" ht="33.75" customHeight="1" x14ac:dyDescent="0.55000000000000004">
      <c r="A38" s="1" t="s">
        <v>41</v>
      </c>
      <c r="B38" s="4">
        <f>B$31/B$32</f>
        <v>0.29411764705882354</v>
      </c>
      <c r="C38" s="4">
        <f t="shared" ref="C38:M38" si="13">C$31/C$32</f>
        <v>0.23529411764705882</v>
      </c>
      <c r="D38" s="4">
        <f t="shared" si="13"/>
        <v>0.41176470588235292</v>
      </c>
      <c r="E38" s="4">
        <f t="shared" si="13"/>
        <v>0.23529411764705882</v>
      </c>
      <c r="F38" s="4">
        <f t="shared" si="13"/>
        <v>0.35294117647058826</v>
      </c>
      <c r="G38" s="4">
        <f t="shared" si="13"/>
        <v>0.29411764705882354</v>
      </c>
      <c r="H38" s="4">
        <f t="shared" si="13"/>
        <v>0.35294117647058826</v>
      </c>
      <c r="I38" s="4">
        <f t="shared" si="13"/>
        <v>0.82352941176470584</v>
      </c>
      <c r="J38" s="4">
        <f t="shared" si="13"/>
        <v>0.88235294117647056</v>
      </c>
      <c r="K38" s="4">
        <f t="shared" si="13"/>
        <v>0.35294117647058826</v>
      </c>
      <c r="L38" s="4">
        <f t="shared" si="13"/>
        <v>0.35294117647058826</v>
      </c>
      <c r="M38" s="4">
        <f t="shared" si="13"/>
        <v>0.29411764705882354</v>
      </c>
      <c r="N38" s="24"/>
    </row>
    <row r="39" spans="1:14" ht="33.75" customHeight="1" x14ac:dyDescent="0.55000000000000004">
      <c r="A39" s="2" t="s">
        <v>36</v>
      </c>
      <c r="B39" s="5">
        <f>B32/17</f>
        <v>1</v>
      </c>
      <c r="C39" s="5">
        <f t="shared" ref="C39:M39" si="14">C32/17</f>
        <v>1</v>
      </c>
      <c r="D39" s="5">
        <f t="shared" si="14"/>
        <v>1</v>
      </c>
      <c r="E39" s="5">
        <f t="shared" si="14"/>
        <v>1</v>
      </c>
      <c r="F39" s="5">
        <f t="shared" si="14"/>
        <v>1</v>
      </c>
      <c r="G39" s="5">
        <f t="shared" si="14"/>
        <v>1</v>
      </c>
      <c r="H39" s="5">
        <f t="shared" si="14"/>
        <v>1</v>
      </c>
      <c r="I39" s="5">
        <f t="shared" si="14"/>
        <v>1</v>
      </c>
      <c r="J39" s="5">
        <f t="shared" si="14"/>
        <v>1</v>
      </c>
      <c r="K39" s="5">
        <f t="shared" si="14"/>
        <v>1</v>
      </c>
      <c r="L39" s="5">
        <f t="shared" si="14"/>
        <v>1</v>
      </c>
      <c r="M39" s="5">
        <f t="shared" si="14"/>
        <v>1</v>
      </c>
    </row>
    <row r="40" spans="1:14" ht="33.75" customHeight="1" x14ac:dyDescent="0.55000000000000004"/>
    <row r="41" spans="1:14" ht="33.75" customHeight="1" x14ac:dyDescent="0.55000000000000004"/>
    <row r="42" spans="1:14" ht="33.75" customHeight="1" x14ac:dyDescent="0.55000000000000004"/>
    <row r="43" spans="1:14" ht="33.75" customHeight="1" x14ac:dyDescent="0.55000000000000004"/>
    <row r="44" spans="1:14" ht="33.75" customHeight="1" x14ac:dyDescent="0.55000000000000004"/>
    <row r="45" spans="1:14" ht="33.75" customHeight="1" x14ac:dyDescent="0.55000000000000004"/>
    <row r="46" spans="1:14" ht="33.75" customHeight="1" x14ac:dyDescent="0.55000000000000004"/>
    <row r="47" spans="1:14" ht="33.75" customHeight="1" x14ac:dyDescent="0.55000000000000004"/>
    <row r="48" spans="1:14" ht="33.75" customHeight="1" x14ac:dyDescent="0.55000000000000004"/>
    <row r="49" ht="33.75" customHeight="1" x14ac:dyDescent="0.55000000000000004"/>
    <row r="50" ht="33.75" customHeight="1" x14ac:dyDescent="0.55000000000000004"/>
    <row r="51" ht="33.75" customHeight="1" x14ac:dyDescent="0.55000000000000004"/>
    <row r="52" ht="33.75" customHeight="1" x14ac:dyDescent="0.55000000000000004"/>
    <row r="53" ht="33.75" customHeight="1" x14ac:dyDescent="0.55000000000000004"/>
    <row r="54" ht="33.75" customHeight="1" x14ac:dyDescent="0.55000000000000004"/>
    <row r="55" ht="33.75" customHeight="1" x14ac:dyDescent="0.55000000000000004"/>
    <row r="56" ht="33.75" customHeight="1" x14ac:dyDescent="0.55000000000000004"/>
    <row r="57" ht="33.75" customHeight="1" x14ac:dyDescent="0.55000000000000004"/>
    <row r="58" ht="33.75" customHeight="1" x14ac:dyDescent="0.55000000000000004"/>
    <row r="59" ht="33.75" customHeight="1" x14ac:dyDescent="0.55000000000000004"/>
    <row r="60" ht="33.75" customHeight="1" x14ac:dyDescent="0.55000000000000004"/>
    <row r="61" ht="33.75" customHeight="1" x14ac:dyDescent="0.55000000000000004"/>
    <row r="62" ht="33.75" customHeight="1" x14ac:dyDescent="0.55000000000000004"/>
    <row r="63" ht="33.75" customHeight="1" x14ac:dyDescent="0.55000000000000004"/>
    <row r="64" ht="33.75" customHeight="1" x14ac:dyDescent="0.55000000000000004"/>
    <row r="65" ht="33.75" customHeight="1" x14ac:dyDescent="0.55000000000000004"/>
    <row r="66" ht="33.75" customHeight="1" x14ac:dyDescent="0.55000000000000004"/>
    <row r="67" ht="33.75" customHeight="1" x14ac:dyDescent="0.55000000000000004"/>
    <row r="68" ht="33.75" customHeight="1" x14ac:dyDescent="0.55000000000000004"/>
    <row r="69" ht="33.75" customHeight="1" x14ac:dyDescent="0.55000000000000004"/>
    <row r="70" ht="33.75" customHeight="1" x14ac:dyDescent="0.55000000000000004"/>
    <row r="71" ht="33.75" customHeight="1" x14ac:dyDescent="0.55000000000000004"/>
    <row r="72" ht="33.75" customHeight="1" x14ac:dyDescent="0.55000000000000004"/>
    <row r="73" ht="33.75" customHeight="1" x14ac:dyDescent="0.55000000000000004"/>
    <row r="74" ht="33.75" customHeight="1" x14ac:dyDescent="0.55000000000000004"/>
    <row r="75" ht="33.75" customHeight="1" x14ac:dyDescent="0.55000000000000004"/>
    <row r="76" ht="33.75" customHeight="1" x14ac:dyDescent="0.55000000000000004"/>
    <row r="77" ht="33.75" customHeight="1" x14ac:dyDescent="0.55000000000000004"/>
    <row r="78" ht="33.75" customHeight="1" x14ac:dyDescent="0.55000000000000004"/>
    <row r="79" ht="33.75" customHeight="1" x14ac:dyDescent="0.55000000000000004"/>
    <row r="80" ht="33.75" customHeight="1" x14ac:dyDescent="0.55000000000000004"/>
    <row r="81" ht="33.75" customHeight="1" x14ac:dyDescent="0.55000000000000004"/>
    <row r="82" ht="33.75" customHeight="1" x14ac:dyDescent="0.55000000000000004"/>
    <row r="83" ht="33.75" customHeight="1" x14ac:dyDescent="0.55000000000000004"/>
    <row r="84" ht="33.75" customHeight="1" x14ac:dyDescent="0.55000000000000004"/>
    <row r="85" ht="33.75" customHeight="1" x14ac:dyDescent="0.55000000000000004"/>
    <row r="86" ht="33.75" customHeight="1" x14ac:dyDescent="0.55000000000000004"/>
    <row r="87" ht="33.75" customHeight="1" x14ac:dyDescent="0.55000000000000004"/>
    <row r="88" ht="33.75" customHeight="1" x14ac:dyDescent="0.55000000000000004"/>
    <row r="89" ht="33.75" customHeight="1" x14ac:dyDescent="0.55000000000000004"/>
    <row r="90" ht="33.75" customHeight="1" x14ac:dyDescent="0.55000000000000004"/>
    <row r="91" ht="33.75" customHeight="1" x14ac:dyDescent="0.55000000000000004"/>
    <row r="92" ht="33.75" customHeight="1" x14ac:dyDescent="0.55000000000000004"/>
    <row r="93" ht="33.75" customHeight="1" x14ac:dyDescent="0.55000000000000004"/>
    <row r="94" ht="33.75" customHeight="1" x14ac:dyDescent="0.55000000000000004"/>
    <row r="95" ht="33.75" customHeight="1" x14ac:dyDescent="0.55000000000000004"/>
    <row r="96" ht="33.75" customHeight="1" x14ac:dyDescent="0.55000000000000004"/>
    <row r="97" ht="33.75" customHeight="1" x14ac:dyDescent="0.55000000000000004"/>
    <row r="98" ht="33.75" customHeight="1" x14ac:dyDescent="0.55000000000000004"/>
    <row r="99" ht="33.75" customHeight="1" x14ac:dyDescent="0.55000000000000004"/>
    <row r="100" ht="33.75" customHeight="1" x14ac:dyDescent="0.55000000000000004"/>
    <row r="101" ht="33.75" customHeight="1" x14ac:dyDescent="0.55000000000000004"/>
    <row r="102" ht="33.75" customHeight="1" x14ac:dyDescent="0.55000000000000004"/>
    <row r="103" ht="33.75" customHeight="1" x14ac:dyDescent="0.55000000000000004"/>
    <row r="104" ht="33.75" customHeight="1" x14ac:dyDescent="0.55000000000000004"/>
    <row r="105" ht="33.75" customHeight="1" x14ac:dyDescent="0.55000000000000004"/>
    <row r="106" ht="33.75" customHeight="1" x14ac:dyDescent="0.55000000000000004"/>
    <row r="107" ht="33.75" customHeight="1" x14ac:dyDescent="0.55000000000000004"/>
    <row r="108" ht="33.75" customHeight="1" x14ac:dyDescent="0.55000000000000004"/>
    <row r="109" ht="33.75" customHeight="1" x14ac:dyDescent="0.55000000000000004"/>
    <row r="110" ht="33.75" customHeight="1" x14ac:dyDescent="0.55000000000000004"/>
    <row r="111" ht="33.75" customHeight="1" x14ac:dyDescent="0.55000000000000004"/>
    <row r="112" ht="33.75" customHeight="1" x14ac:dyDescent="0.55000000000000004"/>
    <row r="113" ht="33.75" customHeight="1" x14ac:dyDescent="0.55000000000000004"/>
    <row r="114" ht="33.75" customHeight="1" x14ac:dyDescent="0.55000000000000004"/>
    <row r="115" ht="33.75" customHeight="1" x14ac:dyDescent="0.55000000000000004"/>
    <row r="116" ht="33.75" customHeight="1" x14ac:dyDescent="0.55000000000000004"/>
    <row r="117" ht="33.75" customHeight="1" x14ac:dyDescent="0.55000000000000004"/>
    <row r="118" ht="33.75" customHeight="1" x14ac:dyDescent="0.55000000000000004"/>
    <row r="119" ht="33.75" customHeight="1" x14ac:dyDescent="0.55000000000000004"/>
    <row r="120" ht="33.75" customHeight="1" x14ac:dyDescent="0.55000000000000004"/>
    <row r="121" ht="33.75" customHeight="1" x14ac:dyDescent="0.55000000000000004"/>
    <row r="122" ht="33.75" customHeight="1" x14ac:dyDescent="0.55000000000000004"/>
    <row r="123" ht="33.75" customHeight="1" x14ac:dyDescent="0.55000000000000004"/>
    <row r="124" ht="33.75" customHeight="1" x14ac:dyDescent="0.55000000000000004"/>
    <row r="125" ht="33.75" customHeight="1" x14ac:dyDescent="0.55000000000000004"/>
    <row r="126" ht="33.75" customHeight="1" x14ac:dyDescent="0.55000000000000004"/>
    <row r="127" ht="33.75" customHeight="1" x14ac:dyDescent="0.55000000000000004"/>
    <row r="128" ht="33.75" customHeight="1" x14ac:dyDescent="0.55000000000000004"/>
    <row r="129" ht="33.75" customHeight="1" x14ac:dyDescent="0.55000000000000004"/>
    <row r="130" ht="33.75" customHeight="1" x14ac:dyDescent="0.55000000000000004"/>
    <row r="131" ht="33.75" customHeight="1" x14ac:dyDescent="0.55000000000000004"/>
    <row r="132" ht="33.75" customHeight="1" x14ac:dyDescent="0.55000000000000004"/>
    <row r="133" ht="33.75" customHeight="1" x14ac:dyDescent="0.55000000000000004"/>
    <row r="134" ht="33.75" customHeight="1" x14ac:dyDescent="0.55000000000000004"/>
    <row r="135" ht="33.75" customHeight="1" x14ac:dyDescent="0.55000000000000004"/>
    <row r="136" ht="33.75" customHeight="1" x14ac:dyDescent="0.55000000000000004"/>
    <row r="137" ht="33.75" customHeight="1" x14ac:dyDescent="0.55000000000000004"/>
    <row r="138" ht="33.75" customHeight="1" x14ac:dyDescent="0.55000000000000004"/>
    <row r="139" ht="33.75" customHeight="1" x14ac:dyDescent="0.55000000000000004"/>
    <row r="140" ht="33.75" customHeight="1" x14ac:dyDescent="0.55000000000000004"/>
    <row r="141" ht="33.75" customHeight="1" x14ac:dyDescent="0.55000000000000004"/>
    <row r="142" ht="33.75" customHeight="1" x14ac:dyDescent="0.55000000000000004"/>
    <row r="143" ht="33.75" customHeight="1" x14ac:dyDescent="0.55000000000000004"/>
    <row r="144" ht="33.75" customHeight="1" x14ac:dyDescent="0.55000000000000004"/>
    <row r="145" ht="33.75" customHeight="1" x14ac:dyDescent="0.55000000000000004"/>
    <row r="146" ht="33.75" customHeight="1" x14ac:dyDescent="0.55000000000000004"/>
    <row r="147" ht="33.75" customHeight="1" x14ac:dyDescent="0.55000000000000004"/>
    <row r="148" ht="33.75" customHeight="1" x14ac:dyDescent="0.55000000000000004"/>
    <row r="149" ht="33.75" customHeight="1" x14ac:dyDescent="0.55000000000000004"/>
    <row r="150" ht="33.75" customHeight="1" x14ac:dyDescent="0.55000000000000004"/>
    <row r="151" ht="33.75" customHeight="1" x14ac:dyDescent="0.55000000000000004"/>
    <row r="152" ht="33.75" customHeight="1" x14ac:dyDescent="0.55000000000000004"/>
    <row r="153" ht="33.75" customHeight="1" x14ac:dyDescent="0.55000000000000004"/>
    <row r="154" ht="33.75" customHeight="1" x14ac:dyDescent="0.55000000000000004"/>
    <row r="155" ht="33.75" customHeight="1" x14ac:dyDescent="0.55000000000000004"/>
    <row r="156" ht="33.75" customHeight="1" x14ac:dyDescent="0.55000000000000004"/>
    <row r="157" ht="33.75" customHeight="1" x14ac:dyDescent="0.55000000000000004"/>
    <row r="158" ht="33.75" customHeight="1" x14ac:dyDescent="0.55000000000000004"/>
    <row r="159" ht="33.75" customHeight="1" x14ac:dyDescent="0.55000000000000004"/>
    <row r="160" ht="33.75" customHeight="1" x14ac:dyDescent="0.55000000000000004"/>
    <row r="161" ht="33.75" customHeight="1" x14ac:dyDescent="0.55000000000000004"/>
    <row r="162" ht="33.75" customHeight="1" x14ac:dyDescent="0.55000000000000004"/>
    <row r="163" ht="33.75" customHeight="1" x14ac:dyDescent="0.55000000000000004"/>
    <row r="164" ht="33.75" customHeight="1" x14ac:dyDescent="0.55000000000000004"/>
    <row r="165" ht="33.75" customHeight="1" x14ac:dyDescent="0.55000000000000004"/>
    <row r="166" ht="33.75" customHeight="1" x14ac:dyDescent="0.55000000000000004"/>
    <row r="167" ht="33.75" customHeight="1" x14ac:dyDescent="0.55000000000000004"/>
    <row r="168" ht="33.75" customHeight="1" x14ac:dyDescent="0.55000000000000004"/>
    <row r="169" ht="33.75" customHeight="1" x14ac:dyDescent="0.55000000000000004"/>
    <row r="170" ht="33.75" customHeight="1" x14ac:dyDescent="0.55000000000000004"/>
    <row r="171" ht="33.75" customHeight="1" x14ac:dyDescent="0.55000000000000004"/>
    <row r="172" ht="33.75" customHeight="1" x14ac:dyDescent="0.55000000000000004"/>
    <row r="173" ht="33.75" customHeight="1" x14ac:dyDescent="0.55000000000000004"/>
    <row r="174" ht="33.75" customHeight="1" x14ac:dyDescent="0.55000000000000004"/>
    <row r="175" ht="33.75" customHeight="1" x14ac:dyDescent="0.55000000000000004"/>
    <row r="176" ht="33.75" customHeight="1" x14ac:dyDescent="0.55000000000000004"/>
    <row r="177" ht="33.75" customHeight="1" x14ac:dyDescent="0.55000000000000004"/>
    <row r="178" ht="33.75" customHeight="1" x14ac:dyDescent="0.55000000000000004"/>
    <row r="179" ht="33.75" customHeight="1" x14ac:dyDescent="0.55000000000000004"/>
    <row r="180" ht="33.75" customHeight="1" x14ac:dyDescent="0.55000000000000004"/>
    <row r="181" ht="33.75" customHeight="1" x14ac:dyDescent="0.55000000000000004"/>
    <row r="182" ht="33.75" customHeight="1" x14ac:dyDescent="0.55000000000000004"/>
    <row r="183" ht="33.75" customHeight="1" x14ac:dyDescent="0.55000000000000004"/>
    <row r="184" ht="33.75" customHeight="1" x14ac:dyDescent="0.55000000000000004"/>
    <row r="185" ht="33.75" customHeight="1" x14ac:dyDescent="0.55000000000000004"/>
    <row r="186" ht="33.75" customHeight="1" x14ac:dyDescent="0.55000000000000004"/>
    <row r="187" ht="33.75" customHeight="1" x14ac:dyDescent="0.55000000000000004"/>
    <row r="188" ht="33.75" customHeight="1" x14ac:dyDescent="0.55000000000000004"/>
    <row r="189" ht="33.75" customHeight="1" x14ac:dyDescent="0.55000000000000004"/>
    <row r="190" ht="33.75" customHeight="1" x14ac:dyDescent="0.55000000000000004"/>
    <row r="191" ht="33.75" customHeight="1" x14ac:dyDescent="0.55000000000000004"/>
    <row r="192" ht="33.75" customHeight="1" x14ac:dyDescent="0.55000000000000004"/>
    <row r="193" ht="33.75" customHeight="1" x14ac:dyDescent="0.55000000000000004"/>
    <row r="194" ht="33.75" customHeight="1" x14ac:dyDescent="0.55000000000000004"/>
    <row r="195" ht="33.75" customHeight="1" x14ac:dyDescent="0.55000000000000004"/>
    <row r="196" ht="33.75" customHeight="1" x14ac:dyDescent="0.55000000000000004"/>
    <row r="197" ht="33.75" customHeight="1" x14ac:dyDescent="0.55000000000000004"/>
    <row r="198" ht="33.75" customHeight="1" x14ac:dyDescent="0.55000000000000004"/>
    <row r="199" ht="33.75" customHeight="1" x14ac:dyDescent="0.55000000000000004"/>
    <row r="200" ht="33.75" customHeight="1" x14ac:dyDescent="0.55000000000000004"/>
    <row r="201" ht="33.75" customHeight="1" x14ac:dyDescent="0.55000000000000004"/>
    <row r="202" ht="33.75" customHeight="1" x14ac:dyDescent="0.55000000000000004"/>
    <row r="203" ht="33.75" customHeight="1" x14ac:dyDescent="0.55000000000000004"/>
    <row r="204" ht="33.75" customHeight="1" x14ac:dyDescent="0.55000000000000004"/>
    <row r="205" ht="33.75" customHeight="1" x14ac:dyDescent="0.55000000000000004"/>
    <row r="206" ht="33.75" customHeight="1" x14ac:dyDescent="0.55000000000000004"/>
    <row r="207" ht="33.75" customHeight="1" x14ac:dyDescent="0.55000000000000004"/>
    <row r="208" ht="33.75" customHeight="1" x14ac:dyDescent="0.55000000000000004"/>
    <row r="209" ht="33.75" customHeight="1" x14ac:dyDescent="0.55000000000000004"/>
    <row r="210" ht="33.75" customHeight="1" x14ac:dyDescent="0.55000000000000004"/>
    <row r="211" ht="33.75" customHeight="1" x14ac:dyDescent="0.55000000000000004"/>
    <row r="212" ht="33.75" customHeight="1" x14ac:dyDescent="0.55000000000000004"/>
    <row r="213" ht="33.75" customHeight="1" x14ac:dyDescent="0.55000000000000004"/>
    <row r="214" ht="33.75" customHeight="1" x14ac:dyDescent="0.55000000000000004"/>
    <row r="215" ht="33.75" customHeight="1" x14ac:dyDescent="0.55000000000000004"/>
    <row r="216" ht="33.75" customHeight="1" x14ac:dyDescent="0.55000000000000004"/>
    <row r="217" ht="33.75" customHeight="1" x14ac:dyDescent="0.55000000000000004"/>
    <row r="218" ht="33.75" customHeight="1" x14ac:dyDescent="0.55000000000000004"/>
    <row r="219" ht="33.75" customHeight="1" x14ac:dyDescent="0.55000000000000004"/>
    <row r="220" ht="33.75" customHeight="1" x14ac:dyDescent="0.55000000000000004"/>
    <row r="221" ht="33.75" customHeight="1" x14ac:dyDescent="0.55000000000000004"/>
    <row r="222" ht="33.75" customHeight="1" x14ac:dyDescent="0.55000000000000004"/>
    <row r="223" ht="33.75" customHeight="1" x14ac:dyDescent="0.55000000000000004"/>
    <row r="224" ht="33.75" customHeight="1" x14ac:dyDescent="0.55000000000000004"/>
    <row r="225" ht="33.75" customHeight="1" x14ac:dyDescent="0.55000000000000004"/>
  </sheetData>
  <mergeCells count="3">
    <mergeCell ref="B1:G1"/>
    <mergeCell ref="H1:M1"/>
    <mergeCell ref="A1:A2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39697-98A6-4B13-A43D-4AD0FF6E721D}">
  <dimension ref="A1:G18"/>
  <sheetViews>
    <sheetView workbookViewId="0">
      <selection activeCell="E2" sqref="E2"/>
    </sheetView>
  </sheetViews>
  <sheetFormatPr defaultRowHeight="14.4" x14ac:dyDescent="0.55000000000000004"/>
  <cols>
    <col min="1" max="1" width="22.7890625" style="60" customWidth="1"/>
    <col min="2" max="6" width="11.47265625" style="60" customWidth="1"/>
    <col min="7" max="16384" width="8.83984375" style="60"/>
  </cols>
  <sheetData>
    <row r="1" spans="1:7" ht="22.2" customHeight="1" x14ac:dyDescent="0.55000000000000004">
      <c r="A1" s="59" t="s">
        <v>116</v>
      </c>
      <c r="B1" s="59"/>
      <c r="C1" s="59"/>
      <c r="D1" s="59"/>
      <c r="E1" s="59"/>
      <c r="F1" s="59"/>
      <c r="G1" s="61"/>
    </row>
    <row r="2" spans="1:7" ht="22.2" customHeight="1" thickBot="1" x14ac:dyDescent="0.6">
      <c r="A2" s="62" t="s">
        <v>122</v>
      </c>
      <c r="B2" s="63" t="s">
        <v>117</v>
      </c>
      <c r="C2" s="64" t="s">
        <v>118</v>
      </c>
      <c r="D2" s="64" t="s">
        <v>119</v>
      </c>
      <c r="E2" s="64" t="s">
        <v>120</v>
      </c>
      <c r="F2" s="64" t="s">
        <v>121</v>
      </c>
      <c r="G2" s="61"/>
    </row>
    <row r="3" spans="1:7" ht="22.2" customHeight="1" x14ac:dyDescent="0.55000000000000004">
      <c r="A3" s="73" t="s">
        <v>124</v>
      </c>
      <c r="B3" s="65">
        <v>17</v>
      </c>
      <c r="C3" s="66">
        <v>2</v>
      </c>
      <c r="D3" s="66">
        <v>5</v>
      </c>
      <c r="E3" s="67">
        <v>3.7647058823529416</v>
      </c>
      <c r="F3" s="68">
        <v>0.97014250014533177</v>
      </c>
      <c r="G3" s="61"/>
    </row>
    <row r="4" spans="1:7" ht="22.2" customHeight="1" thickBot="1" x14ac:dyDescent="0.6">
      <c r="A4" s="74" t="s">
        <v>125</v>
      </c>
      <c r="B4" s="69">
        <v>17</v>
      </c>
      <c r="C4" s="70">
        <v>3</v>
      </c>
      <c r="D4" s="70">
        <v>5</v>
      </c>
      <c r="E4" s="71">
        <v>4.2352941176470589</v>
      </c>
      <c r="F4" s="72">
        <v>0.66421116415507153</v>
      </c>
      <c r="G4" s="61"/>
    </row>
    <row r="5" spans="1:7" ht="22.2" customHeight="1" x14ac:dyDescent="0.55000000000000004">
      <c r="A5" s="73" t="s">
        <v>126</v>
      </c>
      <c r="B5" s="65">
        <v>17</v>
      </c>
      <c r="C5" s="66">
        <v>1</v>
      </c>
      <c r="D5" s="66">
        <v>5</v>
      </c>
      <c r="E5" s="67">
        <v>3.6470588235294117</v>
      </c>
      <c r="F5" s="68">
        <v>1.1147408034263073</v>
      </c>
      <c r="G5" s="61"/>
    </row>
    <row r="6" spans="1:7" ht="22.2" customHeight="1" thickBot="1" x14ac:dyDescent="0.6">
      <c r="A6" s="74" t="s">
        <v>127</v>
      </c>
      <c r="B6" s="69">
        <v>17</v>
      </c>
      <c r="C6" s="70">
        <v>3</v>
      </c>
      <c r="D6" s="70">
        <v>5</v>
      </c>
      <c r="E6" s="71">
        <v>4.7647058823529411</v>
      </c>
      <c r="F6" s="72">
        <v>0.562295714538387</v>
      </c>
      <c r="G6" s="61"/>
    </row>
    <row r="7" spans="1:7" ht="22.2" customHeight="1" x14ac:dyDescent="0.55000000000000004">
      <c r="A7" s="73" t="s">
        <v>128</v>
      </c>
      <c r="B7" s="65">
        <v>17</v>
      </c>
      <c r="C7" s="66">
        <v>2</v>
      </c>
      <c r="D7" s="66">
        <v>5</v>
      </c>
      <c r="E7" s="67">
        <v>4</v>
      </c>
      <c r="F7" s="68">
        <v>1.0606601717798212</v>
      </c>
      <c r="G7" s="61"/>
    </row>
    <row r="8" spans="1:7" ht="22.2" customHeight="1" thickBot="1" x14ac:dyDescent="0.6">
      <c r="A8" s="74" t="s">
        <v>129</v>
      </c>
      <c r="B8" s="69">
        <v>17</v>
      </c>
      <c r="C8" s="70">
        <v>3</v>
      </c>
      <c r="D8" s="70">
        <v>5</v>
      </c>
      <c r="E8" s="71">
        <v>4.8235294117647056</v>
      </c>
      <c r="F8" s="72">
        <v>0.5285941398709243</v>
      </c>
      <c r="G8" s="61"/>
    </row>
    <row r="9" spans="1:7" ht="22.2" customHeight="1" x14ac:dyDescent="0.55000000000000004">
      <c r="A9" s="73" t="s">
        <v>131</v>
      </c>
      <c r="B9" s="65">
        <v>17</v>
      </c>
      <c r="C9" s="66">
        <v>2</v>
      </c>
      <c r="D9" s="66">
        <v>5</v>
      </c>
      <c r="E9" s="67">
        <v>3.7647058823529411</v>
      </c>
      <c r="F9" s="68">
        <v>0.97014250014533199</v>
      </c>
      <c r="G9" s="61"/>
    </row>
    <row r="10" spans="1:7" ht="22.2" customHeight="1" thickBot="1" x14ac:dyDescent="0.6">
      <c r="A10" s="74" t="s">
        <v>132</v>
      </c>
      <c r="B10" s="69">
        <v>17</v>
      </c>
      <c r="C10" s="70">
        <v>3</v>
      </c>
      <c r="D10" s="70">
        <v>5</v>
      </c>
      <c r="E10" s="71">
        <v>4.2941176470588243</v>
      </c>
      <c r="F10" s="72">
        <v>0.58786753209725551</v>
      </c>
      <c r="G10" s="61"/>
    </row>
    <row r="11" spans="1:7" ht="22.2" customHeight="1" x14ac:dyDescent="0.55000000000000004">
      <c r="A11" s="73" t="s">
        <v>133</v>
      </c>
      <c r="B11" s="65">
        <v>17</v>
      </c>
      <c r="C11" s="66">
        <v>2</v>
      </c>
      <c r="D11" s="66">
        <v>5</v>
      </c>
      <c r="E11" s="67">
        <v>3.9411764705882351</v>
      </c>
      <c r="F11" s="68">
        <v>0.96634545034980357</v>
      </c>
      <c r="G11" s="61"/>
    </row>
    <row r="12" spans="1:7" ht="22.2" customHeight="1" thickBot="1" x14ac:dyDescent="0.6">
      <c r="A12" s="74" t="s">
        <v>134</v>
      </c>
      <c r="B12" s="69">
        <v>17</v>
      </c>
      <c r="C12" s="70">
        <v>3</v>
      </c>
      <c r="D12" s="70">
        <v>5</v>
      </c>
      <c r="E12" s="71">
        <v>4.117647058823529</v>
      </c>
      <c r="F12" s="72">
        <v>0.78121323442902502</v>
      </c>
      <c r="G12" s="61"/>
    </row>
    <row r="13" spans="1:7" ht="22.2" customHeight="1" x14ac:dyDescent="0.55000000000000004">
      <c r="A13" s="73" t="s">
        <v>135</v>
      </c>
      <c r="B13" s="65">
        <v>17</v>
      </c>
      <c r="C13" s="66">
        <v>3</v>
      </c>
      <c r="D13" s="66">
        <v>5</v>
      </c>
      <c r="E13" s="67">
        <v>4</v>
      </c>
      <c r="F13" s="68">
        <v>0.79056941504209488</v>
      </c>
      <c r="G13" s="61"/>
    </row>
    <row r="14" spans="1:7" ht="22.2" customHeight="1" thickBot="1" x14ac:dyDescent="0.6">
      <c r="A14" s="74" t="s">
        <v>136</v>
      </c>
      <c r="B14" s="69">
        <v>17</v>
      </c>
      <c r="C14" s="70">
        <v>3</v>
      </c>
      <c r="D14" s="70">
        <v>5</v>
      </c>
      <c r="E14" s="71">
        <v>4.0588235294117654</v>
      </c>
      <c r="F14" s="72">
        <v>0.74754500159640214</v>
      </c>
      <c r="G14" s="61"/>
    </row>
    <row r="15" spans="1:7" ht="22.2" customHeight="1" x14ac:dyDescent="0.55000000000000004"/>
    <row r="16" spans="1:7" ht="22.2" customHeight="1" x14ac:dyDescent="0.55000000000000004"/>
    <row r="17" ht="22.2" customHeight="1" x14ac:dyDescent="0.55000000000000004"/>
    <row r="18" ht="22.2" customHeight="1" x14ac:dyDescent="0.55000000000000004"/>
  </sheetData>
  <mergeCells count="1">
    <mergeCell ref="A1:F1"/>
  </mergeCells>
  <conditionalFormatting sqref="A3:A4">
    <cfRule type="uniqueValues" dxfId="1" priority="1"/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13123-366E-4FBD-86AA-9D5E6E665E28}">
  <dimension ref="A1:F12"/>
  <sheetViews>
    <sheetView tabSelected="1" workbookViewId="0">
      <selection activeCell="L3" sqref="L3"/>
    </sheetView>
  </sheetViews>
  <sheetFormatPr defaultRowHeight="14.4" x14ac:dyDescent="0.55000000000000004"/>
  <cols>
    <col min="1" max="1" width="22.7890625" style="60" customWidth="1"/>
    <col min="2" max="6" width="11.47265625" style="60" customWidth="1"/>
    <col min="7" max="16384" width="8.83984375" style="60"/>
  </cols>
  <sheetData>
    <row r="1" spans="1:6" ht="22.2" customHeight="1" x14ac:dyDescent="0.55000000000000004">
      <c r="A1" s="59" t="s">
        <v>116</v>
      </c>
      <c r="B1" s="59"/>
      <c r="C1" s="59"/>
      <c r="D1" s="59"/>
      <c r="E1" s="61"/>
    </row>
    <row r="2" spans="1:6" ht="22.2" customHeight="1" thickBot="1" x14ac:dyDescent="0.6">
      <c r="A2" s="62" t="s">
        <v>123</v>
      </c>
      <c r="B2" s="63" t="s">
        <v>117</v>
      </c>
      <c r="C2" s="75" t="s">
        <v>137</v>
      </c>
      <c r="D2" s="75" t="s">
        <v>139</v>
      </c>
      <c r="E2" s="75" t="s">
        <v>138</v>
      </c>
      <c r="F2" s="75" t="s">
        <v>139</v>
      </c>
    </row>
    <row r="3" spans="1:6" ht="22.2" customHeight="1" thickBot="1" x14ac:dyDescent="0.6">
      <c r="A3" s="73" t="s">
        <v>140</v>
      </c>
      <c r="B3" s="65">
        <v>17</v>
      </c>
      <c r="C3" s="67">
        <v>3.7647058823529416</v>
      </c>
      <c r="D3" s="68">
        <v>0.97014250014533177</v>
      </c>
      <c r="E3" s="71">
        <v>4.2352941176470589</v>
      </c>
      <c r="F3" s="72">
        <v>0.66421116415507153</v>
      </c>
    </row>
    <row r="4" spans="1:6" ht="22.2" customHeight="1" thickBot="1" x14ac:dyDescent="0.6">
      <c r="A4" s="73" t="s">
        <v>141</v>
      </c>
      <c r="B4" s="65">
        <v>17</v>
      </c>
      <c r="C4" s="67">
        <v>3.6470588235294117</v>
      </c>
      <c r="D4" s="68">
        <v>1.1147408034263073</v>
      </c>
      <c r="E4" s="71">
        <v>4.7647058823529411</v>
      </c>
      <c r="F4" s="72">
        <v>0.562295714538387</v>
      </c>
    </row>
    <row r="5" spans="1:6" ht="22.2" customHeight="1" thickBot="1" x14ac:dyDescent="0.6">
      <c r="A5" s="73" t="s">
        <v>142</v>
      </c>
      <c r="B5" s="65">
        <v>17</v>
      </c>
      <c r="C5" s="67">
        <v>4</v>
      </c>
      <c r="D5" s="68">
        <v>1.0606601717798212</v>
      </c>
      <c r="E5" s="71">
        <v>4.8235294117647056</v>
      </c>
      <c r="F5" s="72">
        <v>0.5285941398709243</v>
      </c>
    </row>
    <row r="6" spans="1:6" ht="22.2" customHeight="1" thickBot="1" x14ac:dyDescent="0.6">
      <c r="A6" s="73" t="s">
        <v>130</v>
      </c>
      <c r="B6" s="65">
        <v>17</v>
      </c>
      <c r="C6" s="67">
        <v>3.7647058823529411</v>
      </c>
      <c r="D6" s="68">
        <v>0.97014250014533199</v>
      </c>
      <c r="E6" s="71">
        <v>4.2941176470588243</v>
      </c>
      <c r="F6" s="72">
        <v>0.58786753209725551</v>
      </c>
    </row>
    <row r="7" spans="1:6" ht="22.2" customHeight="1" thickBot="1" x14ac:dyDescent="0.6">
      <c r="A7" s="73" t="s">
        <v>143</v>
      </c>
      <c r="B7" s="65">
        <v>17</v>
      </c>
      <c r="C7" s="67">
        <v>3.9411764705882351</v>
      </c>
      <c r="D7" s="68">
        <v>0.96634545034980357</v>
      </c>
      <c r="E7" s="71">
        <v>4.117647058823529</v>
      </c>
      <c r="F7" s="72">
        <v>0.78121323442902502</v>
      </c>
    </row>
    <row r="8" spans="1:6" ht="22.2" customHeight="1" thickBot="1" x14ac:dyDescent="0.6">
      <c r="A8" s="73" t="s">
        <v>135</v>
      </c>
      <c r="B8" s="65">
        <v>17</v>
      </c>
      <c r="C8" s="67">
        <v>4</v>
      </c>
      <c r="D8" s="68">
        <v>0.79056941504209488</v>
      </c>
      <c r="E8" s="71">
        <v>4.0588235294117654</v>
      </c>
      <c r="F8" s="72">
        <v>0.74754500159640214</v>
      </c>
    </row>
    <row r="9" spans="1:6" ht="22.2" customHeight="1" x14ac:dyDescent="0.55000000000000004"/>
    <row r="10" spans="1:6" ht="22.2" customHeight="1" x14ac:dyDescent="0.55000000000000004"/>
    <row r="11" spans="1:6" ht="22.2" customHeight="1" x14ac:dyDescent="0.55000000000000004"/>
    <row r="12" spans="1:6" ht="22.2" customHeight="1" x14ac:dyDescent="0.55000000000000004"/>
  </sheetData>
  <mergeCells count="1">
    <mergeCell ref="A1:D1"/>
  </mergeCells>
  <conditionalFormatting sqref="A3">
    <cfRule type="uniqueValues" dxfId="0" priority="2"/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0BD9-8B63-4D39-AA00-73BA3F22691E}">
  <dimension ref="A1:AK32"/>
  <sheetViews>
    <sheetView zoomScale="70" zoomScaleNormal="70" workbookViewId="0">
      <selection activeCell="L11" sqref="L11"/>
    </sheetView>
  </sheetViews>
  <sheetFormatPr defaultRowHeight="14.4" x14ac:dyDescent="0.55000000000000004"/>
  <cols>
    <col min="1" max="1" width="14.3125" customWidth="1"/>
    <col min="2" max="37" width="11.3125" customWidth="1"/>
  </cols>
  <sheetData>
    <row r="1" spans="1:37" ht="27.6" customHeight="1" x14ac:dyDescent="0.55000000000000004">
      <c r="A1" s="2"/>
      <c r="B1" s="3" t="s">
        <v>0</v>
      </c>
      <c r="C1" s="3"/>
      <c r="D1" s="3" t="s">
        <v>84</v>
      </c>
      <c r="E1" s="3" t="s">
        <v>1</v>
      </c>
      <c r="F1" s="3"/>
      <c r="G1" s="3"/>
      <c r="H1" s="3" t="s">
        <v>2</v>
      </c>
      <c r="I1" s="3"/>
      <c r="J1" s="3"/>
      <c r="K1" s="3" t="s">
        <v>3</v>
      </c>
      <c r="L1" s="3"/>
      <c r="M1" s="3"/>
      <c r="N1" s="3" t="s">
        <v>4</v>
      </c>
      <c r="O1" s="3"/>
      <c r="P1" s="3"/>
      <c r="Q1" s="3" t="s">
        <v>5</v>
      </c>
      <c r="R1" s="3"/>
      <c r="S1" s="3"/>
      <c r="T1" s="3" t="s">
        <v>6</v>
      </c>
      <c r="U1" s="3"/>
      <c r="V1" s="3"/>
      <c r="W1" s="3" t="s">
        <v>7</v>
      </c>
      <c r="X1" s="3"/>
      <c r="Y1" s="3"/>
      <c r="Z1" s="3" t="s">
        <v>8</v>
      </c>
      <c r="AA1" s="3"/>
      <c r="AB1" s="3"/>
      <c r="AC1" s="3" t="s">
        <v>9</v>
      </c>
      <c r="AD1" s="3"/>
      <c r="AE1" s="3"/>
      <c r="AF1" s="3" t="s">
        <v>10</v>
      </c>
      <c r="AG1" s="3"/>
      <c r="AH1" s="3"/>
      <c r="AI1" s="3" t="s">
        <v>11</v>
      </c>
      <c r="AJ1" s="3"/>
      <c r="AK1" s="3"/>
    </row>
    <row r="2" spans="1:37" ht="27.6" customHeight="1" x14ac:dyDescent="0.55000000000000004">
      <c r="A2" s="14" t="s">
        <v>57</v>
      </c>
      <c r="B2" s="7">
        <v>2</v>
      </c>
      <c r="C2" s="1">
        <f>B2-B$21</f>
        <v>-1.7647058823529411</v>
      </c>
      <c r="D2" s="1">
        <f>C2^2</f>
        <v>3.1141868512110724</v>
      </c>
      <c r="E2" s="7">
        <v>1</v>
      </c>
      <c r="F2" s="1">
        <f>E2-E$21</f>
        <v>-2.6470588235294117</v>
      </c>
      <c r="G2" s="1">
        <f>F2^2</f>
        <v>7.0069204152249132</v>
      </c>
      <c r="H2" s="7">
        <v>2</v>
      </c>
      <c r="I2" s="1">
        <f>H2-H$21</f>
        <v>-2</v>
      </c>
      <c r="J2" s="1">
        <f>I2^2</f>
        <v>4</v>
      </c>
      <c r="K2" s="7">
        <v>2</v>
      </c>
      <c r="L2" s="1">
        <f>K2-K$21</f>
        <v>-1.7647058823529411</v>
      </c>
      <c r="M2" s="1">
        <f>L2^2</f>
        <v>3.1141868512110724</v>
      </c>
      <c r="N2" s="7">
        <v>3</v>
      </c>
      <c r="O2" s="1">
        <f>N2-N$21</f>
        <v>-0.9411764705882355</v>
      </c>
      <c r="P2" s="1">
        <f>O2^2</f>
        <v>0.8858131487889277</v>
      </c>
      <c r="Q2" s="7">
        <v>3</v>
      </c>
      <c r="R2" s="1">
        <f>Q2-Q$21</f>
        <v>-1</v>
      </c>
      <c r="S2" s="1">
        <f>R2^2</f>
        <v>1</v>
      </c>
      <c r="T2" s="7">
        <v>4</v>
      </c>
      <c r="U2" s="1">
        <f>T2-T$21</f>
        <v>-0.23529411764705888</v>
      </c>
      <c r="V2" s="1">
        <f>U2^2</f>
        <v>5.5363321799307981E-2</v>
      </c>
      <c r="W2" s="7">
        <v>5</v>
      </c>
      <c r="X2" s="1">
        <f>W2-W$21</f>
        <v>0.23529411764705888</v>
      </c>
      <c r="Y2" s="1">
        <f>X2^2</f>
        <v>5.5363321799307981E-2</v>
      </c>
      <c r="Z2" s="7">
        <v>5</v>
      </c>
      <c r="AA2" s="1">
        <f>Z2-Z$21</f>
        <v>0.17647058823529438</v>
      </c>
      <c r="AB2" s="1">
        <f>AA2^2</f>
        <v>3.1141868512110819E-2</v>
      </c>
      <c r="AC2" s="7">
        <v>4</v>
      </c>
      <c r="AD2" s="1">
        <f>AC2-AC$21</f>
        <v>-0.29411764705882337</v>
      </c>
      <c r="AE2" s="1">
        <f>AD2^2</f>
        <v>8.6505190311418595E-2</v>
      </c>
      <c r="AF2" s="7">
        <v>4</v>
      </c>
      <c r="AG2" s="1">
        <f>AF2-AF$21</f>
        <v>-0.11764705882352899</v>
      </c>
      <c r="AH2" s="1">
        <f>AG2^2</f>
        <v>1.3840830449826891E-2</v>
      </c>
      <c r="AI2" s="7">
        <v>4</v>
      </c>
      <c r="AJ2" s="1">
        <f>AI2-AI$21</f>
        <v>-5.8823529411764497E-2</v>
      </c>
      <c r="AK2" s="1">
        <f>AJ2^2</f>
        <v>3.4602076124567228E-3</v>
      </c>
    </row>
    <row r="3" spans="1:37" ht="27.6" customHeight="1" x14ac:dyDescent="0.55000000000000004">
      <c r="A3" s="14" t="s">
        <v>58</v>
      </c>
      <c r="B3" s="7">
        <v>4</v>
      </c>
      <c r="C3" s="1">
        <f t="shared" ref="C3:C18" si="0">B3-B$21</f>
        <v>0.23529411764705888</v>
      </c>
      <c r="D3" s="1">
        <f t="shared" ref="D3:D18" si="1">C3^2</f>
        <v>5.5363321799307981E-2</v>
      </c>
      <c r="E3" s="7">
        <v>3</v>
      </c>
      <c r="F3" s="1">
        <f t="shared" ref="F3:F18" si="2">E3-E$21</f>
        <v>-0.64705882352941169</v>
      </c>
      <c r="G3" s="1">
        <f t="shared" ref="G3:G18" si="3">F3^2</f>
        <v>0.41868512110726636</v>
      </c>
      <c r="H3" s="7">
        <v>4</v>
      </c>
      <c r="I3" s="1">
        <f t="shared" ref="I3:I18" si="4">H3-H$21</f>
        <v>0</v>
      </c>
      <c r="J3" s="1">
        <f t="shared" ref="J3:J18" si="5">I3^2</f>
        <v>0</v>
      </c>
      <c r="K3" s="7">
        <v>4</v>
      </c>
      <c r="L3" s="1">
        <f t="shared" ref="L3:L18" si="6">K3-K$21</f>
        <v>0.23529411764705888</v>
      </c>
      <c r="M3" s="1">
        <f t="shared" ref="M3:M18" si="7">L3^2</f>
        <v>5.5363321799307981E-2</v>
      </c>
      <c r="N3" s="7">
        <v>4</v>
      </c>
      <c r="O3" s="1">
        <f t="shared" ref="O3:O18" si="8">N3-N$21</f>
        <v>5.8823529411764497E-2</v>
      </c>
      <c r="P3" s="1">
        <f t="shared" ref="P3:P18" si="9">O3^2</f>
        <v>3.4602076124567228E-3</v>
      </c>
      <c r="Q3" s="7">
        <v>4</v>
      </c>
      <c r="R3" s="1">
        <f t="shared" ref="R3:R18" si="10">Q3-Q$21</f>
        <v>0</v>
      </c>
      <c r="S3" s="1">
        <f t="shared" ref="S3:S18" si="11">R3^2</f>
        <v>0</v>
      </c>
      <c r="T3" s="7">
        <v>4</v>
      </c>
      <c r="U3" s="1">
        <f t="shared" ref="U3:U18" si="12">T3-T$21</f>
        <v>-0.23529411764705888</v>
      </c>
      <c r="V3" s="1">
        <f t="shared" ref="V3:V18" si="13">U3^2</f>
        <v>5.5363321799307981E-2</v>
      </c>
      <c r="W3" s="7">
        <v>4</v>
      </c>
      <c r="X3" s="1">
        <f t="shared" ref="X3:X18" si="14">W3-W$21</f>
        <v>-0.76470588235294112</v>
      </c>
      <c r="Y3" s="1">
        <f t="shared" ref="Y3:Y18" si="15">X3^2</f>
        <v>0.58477508650519028</v>
      </c>
      <c r="Z3" s="7">
        <v>5</v>
      </c>
      <c r="AA3" s="1">
        <f t="shared" ref="AA3:AA18" si="16">Z3-Z$21</f>
        <v>0.17647058823529438</v>
      </c>
      <c r="AB3" s="1">
        <f t="shared" ref="AB3:AB18" si="17">AA3^2</f>
        <v>3.1141868512110819E-2</v>
      </c>
      <c r="AC3" s="7">
        <v>4</v>
      </c>
      <c r="AD3" s="1">
        <f t="shared" ref="AD3:AD18" si="18">AC3-AC$21</f>
        <v>-0.29411764705882337</v>
      </c>
      <c r="AE3" s="1">
        <f t="shared" ref="AE3:AE18" si="19">AD3^2</f>
        <v>8.6505190311418595E-2</v>
      </c>
      <c r="AF3" s="7">
        <v>5</v>
      </c>
      <c r="AG3" s="1">
        <f t="shared" ref="AG3:AG18" si="20">AF3-AF$21</f>
        <v>0.88235294117647101</v>
      </c>
      <c r="AH3" s="1">
        <f t="shared" ref="AH3:AH18" si="21">AG3^2</f>
        <v>0.77854671280276888</v>
      </c>
      <c r="AI3" s="7">
        <v>4</v>
      </c>
      <c r="AJ3" s="1">
        <f t="shared" ref="AJ3:AJ18" si="22">AI3-AI$21</f>
        <v>-5.8823529411764497E-2</v>
      </c>
      <c r="AK3" s="1">
        <f t="shared" ref="AK3:AK18" si="23">AJ3^2</f>
        <v>3.4602076124567228E-3</v>
      </c>
    </row>
    <row r="4" spans="1:37" ht="27.6" customHeight="1" x14ac:dyDescent="0.55000000000000004">
      <c r="A4" s="14" t="s">
        <v>59</v>
      </c>
      <c r="B4" s="7">
        <v>3</v>
      </c>
      <c r="C4" s="1">
        <f t="shared" si="0"/>
        <v>-0.76470588235294112</v>
      </c>
      <c r="D4" s="1">
        <f t="shared" si="1"/>
        <v>0.58477508650519028</v>
      </c>
      <c r="E4" s="7">
        <v>4</v>
      </c>
      <c r="F4" s="1">
        <f t="shared" si="2"/>
        <v>0.35294117647058831</v>
      </c>
      <c r="G4" s="1">
        <f t="shared" si="3"/>
        <v>0.12456747404844296</v>
      </c>
      <c r="H4" s="7">
        <v>5</v>
      </c>
      <c r="I4" s="1">
        <f t="shared" si="4"/>
        <v>1</v>
      </c>
      <c r="J4" s="1">
        <f t="shared" si="5"/>
        <v>1</v>
      </c>
      <c r="K4" s="7">
        <v>2</v>
      </c>
      <c r="L4" s="1">
        <f t="shared" si="6"/>
        <v>-1.7647058823529411</v>
      </c>
      <c r="M4" s="1">
        <f t="shared" si="7"/>
        <v>3.1141868512110724</v>
      </c>
      <c r="N4" s="7">
        <v>3</v>
      </c>
      <c r="O4" s="1">
        <f t="shared" si="8"/>
        <v>-0.9411764705882355</v>
      </c>
      <c r="P4" s="1">
        <f t="shared" si="9"/>
        <v>0.8858131487889277</v>
      </c>
      <c r="Q4" s="7">
        <v>3</v>
      </c>
      <c r="R4" s="1">
        <f t="shared" si="10"/>
        <v>-1</v>
      </c>
      <c r="S4" s="1">
        <f t="shared" si="11"/>
        <v>1</v>
      </c>
      <c r="T4" s="7">
        <v>4</v>
      </c>
      <c r="U4" s="1">
        <f t="shared" si="12"/>
        <v>-0.23529411764705888</v>
      </c>
      <c r="V4" s="1">
        <f t="shared" si="13"/>
        <v>5.5363321799307981E-2</v>
      </c>
      <c r="W4" s="7">
        <v>5</v>
      </c>
      <c r="X4" s="1">
        <f t="shared" si="14"/>
        <v>0.23529411764705888</v>
      </c>
      <c r="Y4" s="1">
        <f t="shared" si="15"/>
        <v>5.5363321799307981E-2</v>
      </c>
      <c r="Z4" s="7">
        <v>5</v>
      </c>
      <c r="AA4" s="1">
        <f t="shared" si="16"/>
        <v>0.17647058823529438</v>
      </c>
      <c r="AB4" s="1">
        <f t="shared" si="17"/>
        <v>3.1141868512110819E-2</v>
      </c>
      <c r="AC4" s="7">
        <v>5</v>
      </c>
      <c r="AD4" s="1">
        <f t="shared" si="18"/>
        <v>0.70588235294117663</v>
      </c>
      <c r="AE4" s="1">
        <f t="shared" si="19"/>
        <v>0.49826989619377182</v>
      </c>
      <c r="AF4" s="7">
        <v>4</v>
      </c>
      <c r="AG4" s="1">
        <f t="shared" si="20"/>
        <v>-0.11764705882352899</v>
      </c>
      <c r="AH4" s="1">
        <f t="shared" si="21"/>
        <v>1.3840830449826891E-2</v>
      </c>
      <c r="AI4" s="7">
        <v>4</v>
      </c>
      <c r="AJ4" s="1">
        <f t="shared" si="22"/>
        <v>-5.8823529411764497E-2</v>
      </c>
      <c r="AK4" s="1">
        <f t="shared" si="23"/>
        <v>3.4602076124567228E-3</v>
      </c>
    </row>
    <row r="5" spans="1:37" ht="27.6" customHeight="1" x14ac:dyDescent="0.55000000000000004">
      <c r="A5" s="14" t="s">
        <v>60</v>
      </c>
      <c r="B5" s="7">
        <v>3</v>
      </c>
      <c r="C5" s="1">
        <f t="shared" si="0"/>
        <v>-0.76470588235294112</v>
      </c>
      <c r="D5" s="1">
        <f t="shared" si="1"/>
        <v>0.58477508650519028</v>
      </c>
      <c r="E5" s="7">
        <v>3</v>
      </c>
      <c r="F5" s="1">
        <f t="shared" si="2"/>
        <v>-0.64705882352941169</v>
      </c>
      <c r="G5" s="1">
        <f t="shared" si="3"/>
        <v>0.41868512110726636</v>
      </c>
      <c r="H5" s="7">
        <v>4</v>
      </c>
      <c r="I5" s="1">
        <f t="shared" si="4"/>
        <v>0</v>
      </c>
      <c r="J5" s="1">
        <f t="shared" si="5"/>
        <v>0</v>
      </c>
      <c r="K5" s="7">
        <v>4</v>
      </c>
      <c r="L5" s="1">
        <f t="shared" si="6"/>
        <v>0.23529411764705888</v>
      </c>
      <c r="M5" s="1">
        <f t="shared" si="7"/>
        <v>5.5363321799307981E-2</v>
      </c>
      <c r="N5" s="7">
        <v>5</v>
      </c>
      <c r="O5" s="1">
        <f t="shared" si="8"/>
        <v>1.0588235294117645</v>
      </c>
      <c r="P5" s="1">
        <f t="shared" si="9"/>
        <v>1.1211072664359858</v>
      </c>
      <c r="Q5" s="7">
        <v>4</v>
      </c>
      <c r="R5" s="1">
        <f t="shared" si="10"/>
        <v>0</v>
      </c>
      <c r="S5" s="1">
        <f t="shared" si="11"/>
        <v>0</v>
      </c>
      <c r="T5" s="7">
        <v>4</v>
      </c>
      <c r="U5" s="1">
        <f t="shared" si="12"/>
        <v>-0.23529411764705888</v>
      </c>
      <c r="V5" s="1">
        <f t="shared" si="13"/>
        <v>5.5363321799307981E-2</v>
      </c>
      <c r="W5" s="7">
        <v>5</v>
      </c>
      <c r="X5" s="1">
        <f t="shared" si="14"/>
        <v>0.23529411764705888</v>
      </c>
      <c r="Y5" s="1">
        <f t="shared" si="15"/>
        <v>5.5363321799307981E-2</v>
      </c>
      <c r="Z5" s="7">
        <v>5</v>
      </c>
      <c r="AA5" s="1">
        <f t="shared" si="16"/>
        <v>0.17647058823529438</v>
      </c>
      <c r="AB5" s="1">
        <f t="shared" si="17"/>
        <v>3.1141868512110819E-2</v>
      </c>
      <c r="AC5" s="7">
        <v>5</v>
      </c>
      <c r="AD5" s="1">
        <f t="shared" si="18"/>
        <v>0.70588235294117663</v>
      </c>
      <c r="AE5" s="1">
        <f t="shared" si="19"/>
        <v>0.49826989619377182</v>
      </c>
      <c r="AF5" s="7">
        <v>5</v>
      </c>
      <c r="AG5" s="1">
        <f t="shared" si="20"/>
        <v>0.88235294117647101</v>
      </c>
      <c r="AH5" s="1">
        <f t="shared" si="21"/>
        <v>0.77854671280276888</v>
      </c>
      <c r="AI5" s="7">
        <v>5</v>
      </c>
      <c r="AJ5" s="1">
        <f t="shared" si="22"/>
        <v>0.9411764705882355</v>
      </c>
      <c r="AK5" s="1">
        <f t="shared" si="23"/>
        <v>0.8858131487889277</v>
      </c>
    </row>
    <row r="6" spans="1:37" ht="27.6" customHeight="1" x14ac:dyDescent="0.55000000000000004">
      <c r="A6" s="14" t="s">
        <v>61</v>
      </c>
      <c r="B6" s="8">
        <v>4</v>
      </c>
      <c r="C6" s="1">
        <f t="shared" si="0"/>
        <v>0.23529411764705888</v>
      </c>
      <c r="D6" s="1">
        <f t="shared" si="1"/>
        <v>5.5363321799307981E-2</v>
      </c>
      <c r="E6" s="8">
        <v>5</v>
      </c>
      <c r="F6" s="1">
        <f t="shared" si="2"/>
        <v>1.3529411764705883</v>
      </c>
      <c r="G6" s="1">
        <f t="shared" si="3"/>
        <v>1.8304498269896197</v>
      </c>
      <c r="H6" s="8">
        <v>5</v>
      </c>
      <c r="I6" s="1">
        <f t="shared" si="4"/>
        <v>1</v>
      </c>
      <c r="J6" s="1">
        <f t="shared" si="5"/>
        <v>1</v>
      </c>
      <c r="K6" s="8">
        <v>5</v>
      </c>
      <c r="L6" s="1">
        <f t="shared" si="6"/>
        <v>1.2352941176470589</v>
      </c>
      <c r="M6" s="1">
        <f t="shared" si="7"/>
        <v>1.5259515570934257</v>
      </c>
      <c r="N6" s="8">
        <v>5</v>
      </c>
      <c r="O6" s="1">
        <f t="shared" si="8"/>
        <v>1.0588235294117645</v>
      </c>
      <c r="P6" s="1">
        <f t="shared" si="9"/>
        <v>1.1211072664359858</v>
      </c>
      <c r="Q6" s="8">
        <v>5</v>
      </c>
      <c r="R6" s="1">
        <f t="shared" si="10"/>
        <v>1</v>
      </c>
      <c r="S6" s="1">
        <f t="shared" si="11"/>
        <v>1</v>
      </c>
      <c r="T6" s="8">
        <v>5</v>
      </c>
      <c r="U6" s="1">
        <f t="shared" si="12"/>
        <v>0.76470588235294112</v>
      </c>
      <c r="V6" s="1">
        <f t="shared" si="13"/>
        <v>0.58477508650519028</v>
      </c>
      <c r="W6" s="8">
        <v>5</v>
      </c>
      <c r="X6" s="1">
        <f t="shared" si="14"/>
        <v>0.23529411764705888</v>
      </c>
      <c r="Y6" s="1">
        <f t="shared" si="15"/>
        <v>5.5363321799307981E-2</v>
      </c>
      <c r="Z6" s="7">
        <v>5</v>
      </c>
      <c r="AA6" s="1">
        <f t="shared" si="16"/>
        <v>0.17647058823529438</v>
      </c>
      <c r="AB6" s="1">
        <f t="shared" si="17"/>
        <v>3.1141868512110819E-2</v>
      </c>
      <c r="AC6" s="7">
        <v>4</v>
      </c>
      <c r="AD6" s="1">
        <f t="shared" si="18"/>
        <v>-0.29411764705882337</v>
      </c>
      <c r="AE6" s="1">
        <f t="shared" si="19"/>
        <v>8.6505190311418595E-2</v>
      </c>
      <c r="AF6" s="7">
        <v>5</v>
      </c>
      <c r="AG6" s="1">
        <f t="shared" si="20"/>
        <v>0.88235294117647101</v>
      </c>
      <c r="AH6" s="1">
        <f t="shared" si="21"/>
        <v>0.77854671280276888</v>
      </c>
      <c r="AI6" s="7">
        <v>5</v>
      </c>
      <c r="AJ6" s="1">
        <f t="shared" si="22"/>
        <v>0.9411764705882355</v>
      </c>
      <c r="AK6" s="1">
        <f t="shared" si="23"/>
        <v>0.8858131487889277</v>
      </c>
    </row>
    <row r="7" spans="1:37" ht="27.6" customHeight="1" x14ac:dyDescent="0.55000000000000004">
      <c r="A7" s="14" t="s">
        <v>62</v>
      </c>
      <c r="B7" s="8">
        <v>3</v>
      </c>
      <c r="C7" s="1">
        <f t="shared" si="0"/>
        <v>-0.76470588235294112</v>
      </c>
      <c r="D7" s="1">
        <f t="shared" si="1"/>
        <v>0.58477508650519028</v>
      </c>
      <c r="E7" s="8">
        <v>4</v>
      </c>
      <c r="F7" s="1">
        <f t="shared" si="2"/>
        <v>0.35294117647058831</v>
      </c>
      <c r="G7" s="1">
        <f t="shared" si="3"/>
        <v>0.12456747404844296</v>
      </c>
      <c r="H7" s="8">
        <v>3</v>
      </c>
      <c r="I7" s="1">
        <f t="shared" si="4"/>
        <v>-1</v>
      </c>
      <c r="J7" s="1">
        <f t="shared" si="5"/>
        <v>1</v>
      </c>
      <c r="K7" s="8">
        <v>3</v>
      </c>
      <c r="L7" s="1">
        <f t="shared" si="6"/>
        <v>-0.76470588235294112</v>
      </c>
      <c r="M7" s="1">
        <f t="shared" si="7"/>
        <v>0.58477508650519028</v>
      </c>
      <c r="N7" s="8">
        <v>3</v>
      </c>
      <c r="O7" s="1">
        <f t="shared" si="8"/>
        <v>-0.9411764705882355</v>
      </c>
      <c r="P7" s="1">
        <f t="shared" si="9"/>
        <v>0.8858131487889277</v>
      </c>
      <c r="Q7" s="8">
        <v>4</v>
      </c>
      <c r="R7" s="1">
        <f t="shared" si="10"/>
        <v>0</v>
      </c>
      <c r="S7" s="1">
        <f t="shared" si="11"/>
        <v>0</v>
      </c>
      <c r="T7" s="8">
        <v>4</v>
      </c>
      <c r="U7" s="1">
        <f t="shared" si="12"/>
        <v>-0.23529411764705888</v>
      </c>
      <c r="V7" s="1">
        <f t="shared" si="13"/>
        <v>5.5363321799307981E-2</v>
      </c>
      <c r="W7" s="8">
        <v>5</v>
      </c>
      <c r="X7" s="1">
        <f t="shared" si="14"/>
        <v>0.23529411764705888</v>
      </c>
      <c r="Y7" s="1">
        <f t="shared" si="15"/>
        <v>5.5363321799307981E-2</v>
      </c>
      <c r="Z7" s="8">
        <v>5</v>
      </c>
      <c r="AA7" s="1">
        <f t="shared" si="16"/>
        <v>0.17647058823529438</v>
      </c>
      <c r="AB7" s="1">
        <f t="shared" si="17"/>
        <v>3.1141868512110819E-2</v>
      </c>
      <c r="AC7" s="8">
        <v>4</v>
      </c>
      <c r="AD7" s="1">
        <f t="shared" si="18"/>
        <v>-0.29411764705882337</v>
      </c>
      <c r="AE7" s="1">
        <f t="shared" si="19"/>
        <v>8.6505190311418595E-2</v>
      </c>
      <c r="AF7" s="8">
        <v>4</v>
      </c>
      <c r="AG7" s="1">
        <f t="shared" si="20"/>
        <v>-0.11764705882352899</v>
      </c>
      <c r="AH7" s="1">
        <f t="shared" si="21"/>
        <v>1.3840830449826891E-2</v>
      </c>
      <c r="AI7" s="8">
        <v>4</v>
      </c>
      <c r="AJ7" s="1">
        <f t="shared" si="22"/>
        <v>-5.8823529411764497E-2</v>
      </c>
      <c r="AK7" s="1">
        <f t="shared" si="23"/>
        <v>3.4602076124567228E-3</v>
      </c>
    </row>
    <row r="8" spans="1:37" ht="27.6" customHeight="1" x14ac:dyDescent="0.55000000000000004">
      <c r="A8" s="14" t="s">
        <v>63</v>
      </c>
      <c r="B8" s="8">
        <v>4</v>
      </c>
      <c r="C8" s="1">
        <f t="shared" si="0"/>
        <v>0.23529411764705888</v>
      </c>
      <c r="D8" s="1">
        <f t="shared" si="1"/>
        <v>5.5363321799307981E-2</v>
      </c>
      <c r="E8" s="8">
        <v>3</v>
      </c>
      <c r="F8" s="1">
        <f t="shared" si="2"/>
        <v>-0.64705882352941169</v>
      </c>
      <c r="G8" s="1">
        <f t="shared" si="3"/>
        <v>0.41868512110726636</v>
      </c>
      <c r="H8" s="8">
        <v>4</v>
      </c>
      <c r="I8" s="1">
        <f t="shared" si="4"/>
        <v>0</v>
      </c>
      <c r="J8" s="1">
        <f t="shared" si="5"/>
        <v>0</v>
      </c>
      <c r="K8" s="8">
        <v>4</v>
      </c>
      <c r="L8" s="1">
        <f t="shared" si="6"/>
        <v>0.23529411764705888</v>
      </c>
      <c r="M8" s="1">
        <f t="shared" si="7"/>
        <v>5.5363321799307981E-2</v>
      </c>
      <c r="N8" s="8">
        <v>5</v>
      </c>
      <c r="O8" s="1">
        <f t="shared" si="8"/>
        <v>1.0588235294117645</v>
      </c>
      <c r="P8" s="1">
        <f t="shared" si="9"/>
        <v>1.1211072664359858</v>
      </c>
      <c r="Q8" s="8">
        <v>5</v>
      </c>
      <c r="R8" s="1">
        <f t="shared" si="10"/>
        <v>1</v>
      </c>
      <c r="S8" s="1">
        <f t="shared" si="11"/>
        <v>1</v>
      </c>
      <c r="T8" s="8">
        <v>4</v>
      </c>
      <c r="U8" s="1">
        <f t="shared" si="12"/>
        <v>-0.23529411764705888</v>
      </c>
      <c r="V8" s="1">
        <f t="shared" si="13"/>
        <v>5.5363321799307981E-2</v>
      </c>
      <c r="W8" s="8">
        <v>5</v>
      </c>
      <c r="X8" s="1">
        <f t="shared" si="14"/>
        <v>0.23529411764705888</v>
      </c>
      <c r="Y8" s="1">
        <f t="shared" si="15"/>
        <v>5.5363321799307981E-2</v>
      </c>
      <c r="Z8" s="8">
        <v>5</v>
      </c>
      <c r="AA8" s="1">
        <f t="shared" si="16"/>
        <v>0.17647058823529438</v>
      </c>
      <c r="AB8" s="1">
        <f t="shared" si="17"/>
        <v>3.1141868512110819E-2</v>
      </c>
      <c r="AC8" s="8">
        <v>4</v>
      </c>
      <c r="AD8" s="1">
        <f t="shared" si="18"/>
        <v>-0.29411764705882337</v>
      </c>
      <c r="AE8" s="1">
        <f t="shared" si="19"/>
        <v>8.6505190311418595E-2</v>
      </c>
      <c r="AF8" s="8">
        <v>4</v>
      </c>
      <c r="AG8" s="1">
        <f t="shared" si="20"/>
        <v>-0.11764705882352899</v>
      </c>
      <c r="AH8" s="1">
        <f t="shared" si="21"/>
        <v>1.3840830449826891E-2</v>
      </c>
      <c r="AI8" s="8">
        <v>4</v>
      </c>
      <c r="AJ8" s="1">
        <f t="shared" si="22"/>
        <v>-5.8823529411764497E-2</v>
      </c>
      <c r="AK8" s="1">
        <f t="shared" si="23"/>
        <v>3.4602076124567228E-3</v>
      </c>
    </row>
    <row r="9" spans="1:37" ht="27.6" customHeight="1" x14ac:dyDescent="0.55000000000000004">
      <c r="A9" s="14" t="s">
        <v>64</v>
      </c>
      <c r="B9" s="8">
        <v>5</v>
      </c>
      <c r="C9" s="1">
        <f t="shared" si="0"/>
        <v>1.2352941176470589</v>
      </c>
      <c r="D9" s="1">
        <f t="shared" si="1"/>
        <v>1.5259515570934257</v>
      </c>
      <c r="E9" s="8">
        <v>5</v>
      </c>
      <c r="F9" s="1">
        <f t="shared" si="2"/>
        <v>1.3529411764705883</v>
      </c>
      <c r="G9" s="1">
        <f t="shared" si="3"/>
        <v>1.8304498269896197</v>
      </c>
      <c r="H9" s="8">
        <v>4</v>
      </c>
      <c r="I9" s="1">
        <f t="shared" si="4"/>
        <v>0</v>
      </c>
      <c r="J9" s="1">
        <f t="shared" si="5"/>
        <v>0</v>
      </c>
      <c r="K9" s="8">
        <v>4</v>
      </c>
      <c r="L9" s="1">
        <f t="shared" si="6"/>
        <v>0.23529411764705888</v>
      </c>
      <c r="M9" s="1">
        <f t="shared" si="7"/>
        <v>5.5363321799307981E-2</v>
      </c>
      <c r="N9" s="8">
        <v>4</v>
      </c>
      <c r="O9" s="1">
        <f t="shared" si="8"/>
        <v>5.8823529411764497E-2</v>
      </c>
      <c r="P9" s="1">
        <f t="shared" si="9"/>
        <v>3.4602076124567228E-3</v>
      </c>
      <c r="Q9" s="8">
        <v>4</v>
      </c>
      <c r="R9" s="1">
        <f t="shared" si="10"/>
        <v>0</v>
      </c>
      <c r="S9" s="1">
        <f t="shared" si="11"/>
        <v>0</v>
      </c>
      <c r="T9" s="8">
        <v>4</v>
      </c>
      <c r="U9" s="1">
        <f t="shared" si="12"/>
        <v>-0.23529411764705888</v>
      </c>
      <c r="V9" s="1">
        <f t="shared" si="13"/>
        <v>5.5363321799307981E-2</v>
      </c>
      <c r="W9" s="8">
        <v>5</v>
      </c>
      <c r="X9" s="1">
        <f t="shared" si="14"/>
        <v>0.23529411764705888</v>
      </c>
      <c r="Y9" s="1">
        <f t="shared" si="15"/>
        <v>5.5363321799307981E-2</v>
      </c>
      <c r="Z9" s="8">
        <v>5</v>
      </c>
      <c r="AA9" s="1">
        <f t="shared" si="16"/>
        <v>0.17647058823529438</v>
      </c>
      <c r="AB9" s="1">
        <f t="shared" si="17"/>
        <v>3.1141868512110819E-2</v>
      </c>
      <c r="AC9" s="8">
        <v>4</v>
      </c>
      <c r="AD9" s="1">
        <f t="shared" si="18"/>
        <v>-0.29411764705882337</v>
      </c>
      <c r="AE9" s="1">
        <f t="shared" si="19"/>
        <v>8.6505190311418595E-2</v>
      </c>
      <c r="AF9" s="8">
        <v>3</v>
      </c>
      <c r="AG9" s="1">
        <f t="shared" si="20"/>
        <v>-1.117647058823529</v>
      </c>
      <c r="AH9" s="1">
        <f t="shared" si="21"/>
        <v>1.249134948096885</v>
      </c>
      <c r="AI9" s="8">
        <v>3</v>
      </c>
      <c r="AJ9" s="1">
        <f t="shared" si="22"/>
        <v>-1.0588235294117645</v>
      </c>
      <c r="AK9" s="1">
        <f t="shared" si="23"/>
        <v>1.1211072664359858</v>
      </c>
    </row>
    <row r="10" spans="1:37" ht="27.6" customHeight="1" x14ac:dyDescent="0.55000000000000004">
      <c r="A10" s="14" t="s">
        <v>65</v>
      </c>
      <c r="B10" s="8">
        <v>5</v>
      </c>
      <c r="C10" s="1">
        <f t="shared" si="0"/>
        <v>1.2352941176470589</v>
      </c>
      <c r="D10" s="1">
        <f t="shared" si="1"/>
        <v>1.5259515570934257</v>
      </c>
      <c r="E10" s="8">
        <v>4</v>
      </c>
      <c r="F10" s="1">
        <f t="shared" si="2"/>
        <v>0.35294117647058831</v>
      </c>
      <c r="G10" s="1">
        <f t="shared" si="3"/>
        <v>0.12456747404844296</v>
      </c>
      <c r="H10" s="8">
        <v>5</v>
      </c>
      <c r="I10" s="1">
        <f t="shared" si="4"/>
        <v>1</v>
      </c>
      <c r="J10" s="1">
        <f t="shared" si="5"/>
        <v>1</v>
      </c>
      <c r="K10" s="8">
        <v>5</v>
      </c>
      <c r="L10" s="1">
        <f t="shared" si="6"/>
        <v>1.2352941176470589</v>
      </c>
      <c r="M10" s="1">
        <f t="shared" si="7"/>
        <v>1.5259515570934257</v>
      </c>
      <c r="N10" s="8">
        <v>5</v>
      </c>
      <c r="O10" s="1">
        <f t="shared" si="8"/>
        <v>1.0588235294117645</v>
      </c>
      <c r="P10" s="1">
        <f t="shared" si="9"/>
        <v>1.1211072664359858</v>
      </c>
      <c r="Q10" s="8">
        <v>5</v>
      </c>
      <c r="R10" s="1">
        <f t="shared" si="10"/>
        <v>1</v>
      </c>
      <c r="S10" s="1">
        <f t="shared" si="11"/>
        <v>1</v>
      </c>
      <c r="T10" s="8">
        <v>4</v>
      </c>
      <c r="U10" s="1">
        <f t="shared" si="12"/>
        <v>-0.23529411764705888</v>
      </c>
      <c r="V10" s="1">
        <f t="shared" si="13"/>
        <v>5.5363321799307981E-2</v>
      </c>
      <c r="W10" s="8">
        <v>5</v>
      </c>
      <c r="X10" s="1">
        <f t="shared" si="14"/>
        <v>0.23529411764705888</v>
      </c>
      <c r="Y10" s="1">
        <f t="shared" si="15"/>
        <v>5.5363321799307981E-2</v>
      </c>
      <c r="Z10" s="8">
        <v>5</v>
      </c>
      <c r="AA10" s="1">
        <f t="shared" si="16"/>
        <v>0.17647058823529438</v>
      </c>
      <c r="AB10" s="1">
        <f t="shared" si="17"/>
        <v>3.1141868512110819E-2</v>
      </c>
      <c r="AC10" s="8">
        <v>4</v>
      </c>
      <c r="AD10" s="1">
        <f t="shared" si="18"/>
        <v>-0.29411764705882337</v>
      </c>
      <c r="AE10" s="1">
        <f t="shared" si="19"/>
        <v>8.6505190311418595E-2</v>
      </c>
      <c r="AF10" s="8">
        <v>4</v>
      </c>
      <c r="AG10" s="1">
        <f t="shared" si="20"/>
        <v>-0.11764705882352899</v>
      </c>
      <c r="AH10" s="1">
        <f t="shared" si="21"/>
        <v>1.3840830449826891E-2</v>
      </c>
      <c r="AI10" s="8">
        <v>4</v>
      </c>
      <c r="AJ10" s="1">
        <f t="shared" si="22"/>
        <v>-5.8823529411764497E-2</v>
      </c>
      <c r="AK10" s="1">
        <f t="shared" si="23"/>
        <v>3.4602076124567228E-3</v>
      </c>
    </row>
    <row r="11" spans="1:37" ht="27.6" customHeight="1" x14ac:dyDescent="0.55000000000000004">
      <c r="A11" s="14" t="s">
        <v>66</v>
      </c>
      <c r="B11" s="8">
        <v>3</v>
      </c>
      <c r="C11" s="1">
        <f t="shared" si="0"/>
        <v>-0.76470588235294112</v>
      </c>
      <c r="D11" s="1">
        <f t="shared" si="1"/>
        <v>0.58477508650519028</v>
      </c>
      <c r="E11" s="8">
        <v>4</v>
      </c>
      <c r="F11" s="1">
        <f t="shared" si="2"/>
        <v>0.35294117647058831</v>
      </c>
      <c r="G11" s="1">
        <f t="shared" si="3"/>
        <v>0.12456747404844296</v>
      </c>
      <c r="H11" s="8">
        <v>5</v>
      </c>
      <c r="I11" s="1">
        <f t="shared" si="4"/>
        <v>1</v>
      </c>
      <c r="J11" s="1">
        <f t="shared" si="5"/>
        <v>1</v>
      </c>
      <c r="K11" s="8">
        <v>3</v>
      </c>
      <c r="L11" s="1">
        <f t="shared" si="6"/>
        <v>-0.76470588235294112</v>
      </c>
      <c r="M11" s="1">
        <f t="shared" si="7"/>
        <v>0.58477508650519028</v>
      </c>
      <c r="N11" s="8">
        <v>3</v>
      </c>
      <c r="O11" s="1">
        <f t="shared" si="8"/>
        <v>-0.9411764705882355</v>
      </c>
      <c r="P11" s="1">
        <f t="shared" si="9"/>
        <v>0.8858131487889277</v>
      </c>
      <c r="Q11" s="8">
        <v>3</v>
      </c>
      <c r="R11" s="1">
        <f t="shared" si="10"/>
        <v>-1</v>
      </c>
      <c r="S11" s="1">
        <f t="shared" si="11"/>
        <v>1</v>
      </c>
      <c r="T11" s="8">
        <v>5</v>
      </c>
      <c r="U11" s="1">
        <f t="shared" si="12"/>
        <v>0.76470588235294112</v>
      </c>
      <c r="V11" s="1">
        <f t="shared" si="13"/>
        <v>0.58477508650519028</v>
      </c>
      <c r="W11" s="8">
        <v>5</v>
      </c>
      <c r="X11" s="1">
        <f t="shared" si="14"/>
        <v>0.23529411764705888</v>
      </c>
      <c r="Y11" s="1">
        <f t="shared" si="15"/>
        <v>5.5363321799307981E-2</v>
      </c>
      <c r="Z11" s="8">
        <v>5</v>
      </c>
      <c r="AA11" s="1">
        <f t="shared" si="16"/>
        <v>0.17647058823529438</v>
      </c>
      <c r="AB11" s="1">
        <f t="shared" si="17"/>
        <v>3.1141868512110819E-2</v>
      </c>
      <c r="AC11" s="8">
        <v>5</v>
      </c>
      <c r="AD11" s="1">
        <f t="shared" si="18"/>
        <v>0.70588235294117663</v>
      </c>
      <c r="AE11" s="1">
        <f t="shared" si="19"/>
        <v>0.49826989619377182</v>
      </c>
      <c r="AF11" s="8">
        <v>4</v>
      </c>
      <c r="AG11" s="1">
        <f t="shared" si="20"/>
        <v>-0.11764705882352899</v>
      </c>
      <c r="AH11" s="1">
        <f t="shared" si="21"/>
        <v>1.3840830449826891E-2</v>
      </c>
      <c r="AI11" s="8">
        <v>4</v>
      </c>
      <c r="AJ11" s="1">
        <f t="shared" si="22"/>
        <v>-5.8823529411764497E-2</v>
      </c>
      <c r="AK11" s="1">
        <f t="shared" si="23"/>
        <v>3.4602076124567228E-3</v>
      </c>
    </row>
    <row r="12" spans="1:37" ht="27.6" customHeight="1" x14ac:dyDescent="0.55000000000000004">
      <c r="A12" s="14" t="s">
        <v>67</v>
      </c>
      <c r="B12" s="8">
        <v>5</v>
      </c>
      <c r="C12" s="1">
        <f t="shared" si="0"/>
        <v>1.2352941176470589</v>
      </c>
      <c r="D12" s="1">
        <f t="shared" si="1"/>
        <v>1.5259515570934257</v>
      </c>
      <c r="E12" s="8">
        <v>4</v>
      </c>
      <c r="F12" s="1">
        <f t="shared" si="2"/>
        <v>0.35294117647058831</v>
      </c>
      <c r="G12" s="1">
        <f t="shared" si="3"/>
        <v>0.12456747404844296</v>
      </c>
      <c r="H12" s="8">
        <v>4</v>
      </c>
      <c r="I12" s="1">
        <f t="shared" si="4"/>
        <v>0</v>
      </c>
      <c r="J12" s="1">
        <f t="shared" si="5"/>
        <v>0</v>
      </c>
      <c r="K12" s="8">
        <v>4</v>
      </c>
      <c r="L12" s="1">
        <f t="shared" si="6"/>
        <v>0.23529411764705888</v>
      </c>
      <c r="M12" s="1">
        <f t="shared" si="7"/>
        <v>5.5363321799307981E-2</v>
      </c>
      <c r="N12" s="8">
        <v>4</v>
      </c>
      <c r="O12" s="1">
        <f t="shared" si="8"/>
        <v>5.8823529411764497E-2</v>
      </c>
      <c r="P12" s="1">
        <f t="shared" si="9"/>
        <v>3.4602076124567228E-3</v>
      </c>
      <c r="Q12" s="8">
        <v>4</v>
      </c>
      <c r="R12" s="1">
        <f t="shared" si="10"/>
        <v>0</v>
      </c>
      <c r="S12" s="1">
        <f t="shared" si="11"/>
        <v>0</v>
      </c>
      <c r="T12" s="8">
        <v>5</v>
      </c>
      <c r="U12" s="1">
        <f t="shared" si="12"/>
        <v>0.76470588235294112</v>
      </c>
      <c r="V12" s="1">
        <f t="shared" si="13"/>
        <v>0.58477508650519028</v>
      </c>
      <c r="W12" s="8">
        <v>5</v>
      </c>
      <c r="X12" s="1">
        <f t="shared" si="14"/>
        <v>0.23529411764705888</v>
      </c>
      <c r="Y12" s="1">
        <f t="shared" si="15"/>
        <v>5.5363321799307981E-2</v>
      </c>
      <c r="Z12" s="8">
        <v>5</v>
      </c>
      <c r="AA12" s="1">
        <f t="shared" si="16"/>
        <v>0.17647058823529438</v>
      </c>
      <c r="AB12" s="1">
        <f t="shared" si="17"/>
        <v>3.1141868512110819E-2</v>
      </c>
      <c r="AC12" s="8">
        <v>5</v>
      </c>
      <c r="AD12" s="1">
        <f t="shared" si="18"/>
        <v>0.70588235294117663</v>
      </c>
      <c r="AE12" s="1">
        <f t="shared" si="19"/>
        <v>0.49826989619377182</v>
      </c>
      <c r="AF12" s="8">
        <v>5</v>
      </c>
      <c r="AG12" s="1">
        <f t="shared" si="20"/>
        <v>0.88235294117647101</v>
      </c>
      <c r="AH12" s="1">
        <f t="shared" si="21"/>
        <v>0.77854671280276888</v>
      </c>
      <c r="AI12" s="8">
        <v>5</v>
      </c>
      <c r="AJ12" s="1">
        <f t="shared" si="22"/>
        <v>0.9411764705882355</v>
      </c>
      <c r="AK12" s="1">
        <f t="shared" si="23"/>
        <v>0.8858131487889277</v>
      </c>
    </row>
    <row r="13" spans="1:37" ht="27.6" customHeight="1" x14ac:dyDescent="0.55000000000000004">
      <c r="A13" s="16" t="s">
        <v>68</v>
      </c>
      <c r="B13" s="10">
        <v>5</v>
      </c>
      <c r="C13" s="1">
        <f t="shared" si="0"/>
        <v>1.2352941176470589</v>
      </c>
      <c r="D13" s="1">
        <f t="shared" si="1"/>
        <v>1.5259515570934257</v>
      </c>
      <c r="E13" s="10">
        <v>5</v>
      </c>
      <c r="F13" s="1">
        <f t="shared" si="2"/>
        <v>1.3529411764705883</v>
      </c>
      <c r="G13" s="1">
        <f t="shared" si="3"/>
        <v>1.8304498269896197</v>
      </c>
      <c r="H13" s="10">
        <v>5</v>
      </c>
      <c r="I13" s="1">
        <f t="shared" si="4"/>
        <v>1</v>
      </c>
      <c r="J13" s="1">
        <f t="shared" si="5"/>
        <v>1</v>
      </c>
      <c r="K13" s="10">
        <v>5</v>
      </c>
      <c r="L13" s="1">
        <f t="shared" si="6"/>
        <v>1.2352941176470589</v>
      </c>
      <c r="M13" s="1">
        <f t="shared" si="7"/>
        <v>1.5259515570934257</v>
      </c>
      <c r="N13" s="10">
        <v>5</v>
      </c>
      <c r="O13" s="1">
        <f t="shared" si="8"/>
        <v>1.0588235294117645</v>
      </c>
      <c r="P13" s="1">
        <f t="shared" si="9"/>
        <v>1.1211072664359858</v>
      </c>
      <c r="Q13" s="10">
        <v>5</v>
      </c>
      <c r="R13" s="1">
        <f t="shared" si="10"/>
        <v>1</v>
      </c>
      <c r="S13" s="1">
        <f t="shared" si="11"/>
        <v>1</v>
      </c>
      <c r="T13" s="9">
        <v>3</v>
      </c>
      <c r="U13" s="1">
        <f t="shared" si="12"/>
        <v>-1.2352941176470589</v>
      </c>
      <c r="V13" s="1">
        <f t="shared" si="13"/>
        <v>1.5259515570934257</v>
      </c>
      <c r="W13" s="9">
        <v>3</v>
      </c>
      <c r="X13" s="1">
        <f t="shared" si="14"/>
        <v>-1.7647058823529411</v>
      </c>
      <c r="Y13" s="1">
        <f t="shared" si="15"/>
        <v>3.1141868512110724</v>
      </c>
      <c r="Z13" s="9">
        <v>3</v>
      </c>
      <c r="AA13" s="1">
        <f t="shared" si="16"/>
        <v>-1.8235294117647056</v>
      </c>
      <c r="AB13" s="1">
        <f t="shared" si="17"/>
        <v>3.3252595155709335</v>
      </c>
      <c r="AC13" s="9">
        <v>3</v>
      </c>
      <c r="AD13" s="1">
        <f t="shared" si="18"/>
        <v>-1.2941176470588234</v>
      </c>
      <c r="AE13" s="1">
        <f t="shared" si="19"/>
        <v>1.6747404844290654</v>
      </c>
      <c r="AF13" s="9">
        <v>3</v>
      </c>
      <c r="AG13" s="1">
        <f t="shared" si="20"/>
        <v>-1.117647058823529</v>
      </c>
      <c r="AH13" s="1">
        <f t="shared" si="21"/>
        <v>1.249134948096885</v>
      </c>
      <c r="AI13" s="9">
        <v>3</v>
      </c>
      <c r="AJ13" s="1">
        <f t="shared" si="22"/>
        <v>-1.0588235294117645</v>
      </c>
      <c r="AK13" s="1">
        <f t="shared" si="23"/>
        <v>1.1211072664359858</v>
      </c>
    </row>
    <row r="14" spans="1:37" ht="27.6" customHeight="1" x14ac:dyDescent="0.55000000000000004">
      <c r="A14" s="14" t="s">
        <v>69</v>
      </c>
      <c r="B14" s="8">
        <v>5</v>
      </c>
      <c r="C14" s="1">
        <f t="shared" si="0"/>
        <v>1.2352941176470589</v>
      </c>
      <c r="D14" s="1">
        <f t="shared" si="1"/>
        <v>1.5259515570934257</v>
      </c>
      <c r="E14" s="8">
        <v>5</v>
      </c>
      <c r="F14" s="1">
        <f t="shared" si="2"/>
        <v>1.3529411764705883</v>
      </c>
      <c r="G14" s="1">
        <f t="shared" si="3"/>
        <v>1.8304498269896197</v>
      </c>
      <c r="H14" s="8">
        <v>5</v>
      </c>
      <c r="I14" s="1">
        <f t="shared" si="4"/>
        <v>1</v>
      </c>
      <c r="J14" s="1">
        <f t="shared" si="5"/>
        <v>1</v>
      </c>
      <c r="K14" s="8">
        <v>5</v>
      </c>
      <c r="L14" s="1">
        <f t="shared" si="6"/>
        <v>1.2352941176470589</v>
      </c>
      <c r="M14" s="1">
        <f t="shared" si="7"/>
        <v>1.5259515570934257</v>
      </c>
      <c r="N14" s="8">
        <v>5</v>
      </c>
      <c r="O14" s="1">
        <f t="shared" si="8"/>
        <v>1.0588235294117645</v>
      </c>
      <c r="P14" s="1">
        <f t="shared" si="9"/>
        <v>1.1211072664359858</v>
      </c>
      <c r="Q14" s="8">
        <v>5</v>
      </c>
      <c r="R14" s="1">
        <f t="shared" si="10"/>
        <v>1</v>
      </c>
      <c r="S14" s="1">
        <f t="shared" si="11"/>
        <v>1</v>
      </c>
      <c r="T14" s="8">
        <v>3</v>
      </c>
      <c r="U14" s="1">
        <f t="shared" si="12"/>
        <v>-1.2352941176470589</v>
      </c>
      <c r="V14" s="1">
        <f t="shared" si="13"/>
        <v>1.5259515570934257</v>
      </c>
      <c r="W14" s="8">
        <v>4</v>
      </c>
      <c r="X14" s="1">
        <f t="shared" si="14"/>
        <v>-0.76470588235294112</v>
      </c>
      <c r="Y14" s="1">
        <f t="shared" si="15"/>
        <v>0.58477508650519028</v>
      </c>
      <c r="Z14" s="8">
        <v>5</v>
      </c>
      <c r="AA14" s="1">
        <f t="shared" si="16"/>
        <v>0.17647058823529438</v>
      </c>
      <c r="AB14" s="1">
        <f t="shared" si="17"/>
        <v>3.1141868512110819E-2</v>
      </c>
      <c r="AC14" s="8">
        <v>4</v>
      </c>
      <c r="AD14" s="1">
        <f t="shared" si="18"/>
        <v>-0.29411764705882337</v>
      </c>
      <c r="AE14" s="1">
        <f t="shared" si="19"/>
        <v>8.6505190311418595E-2</v>
      </c>
      <c r="AF14" s="8">
        <v>3</v>
      </c>
      <c r="AG14" s="1">
        <f t="shared" si="20"/>
        <v>-1.117647058823529</v>
      </c>
      <c r="AH14" s="1">
        <f t="shared" si="21"/>
        <v>1.249134948096885</v>
      </c>
      <c r="AI14" s="8">
        <v>3</v>
      </c>
      <c r="AJ14" s="1">
        <f t="shared" si="22"/>
        <v>-1.0588235294117645</v>
      </c>
      <c r="AK14" s="1">
        <f t="shared" si="23"/>
        <v>1.1211072664359858</v>
      </c>
    </row>
    <row r="15" spans="1:37" ht="27.6" customHeight="1" x14ac:dyDescent="0.55000000000000004">
      <c r="A15" s="14" t="s">
        <v>70</v>
      </c>
      <c r="B15" s="8">
        <v>3</v>
      </c>
      <c r="C15" s="1">
        <f t="shared" si="0"/>
        <v>-0.76470588235294112</v>
      </c>
      <c r="D15" s="1">
        <f t="shared" si="1"/>
        <v>0.58477508650519028</v>
      </c>
      <c r="E15" s="8">
        <v>4</v>
      </c>
      <c r="F15" s="1">
        <f t="shared" si="2"/>
        <v>0.35294117647058831</v>
      </c>
      <c r="G15" s="1">
        <f t="shared" si="3"/>
        <v>0.12456747404844296</v>
      </c>
      <c r="H15" s="8">
        <v>2</v>
      </c>
      <c r="I15" s="1">
        <f t="shared" si="4"/>
        <v>-2</v>
      </c>
      <c r="J15" s="1">
        <f t="shared" si="5"/>
        <v>4</v>
      </c>
      <c r="K15" s="8">
        <v>3</v>
      </c>
      <c r="L15" s="1">
        <f t="shared" si="6"/>
        <v>-0.76470588235294112</v>
      </c>
      <c r="M15" s="1">
        <f t="shared" si="7"/>
        <v>0.58477508650519028</v>
      </c>
      <c r="N15" s="8">
        <v>4</v>
      </c>
      <c r="O15" s="1">
        <f t="shared" si="8"/>
        <v>5.8823529411764497E-2</v>
      </c>
      <c r="P15" s="1">
        <f t="shared" si="9"/>
        <v>3.4602076124567228E-3</v>
      </c>
      <c r="Q15" s="8">
        <v>4</v>
      </c>
      <c r="R15" s="1">
        <f t="shared" si="10"/>
        <v>0</v>
      </c>
      <c r="S15" s="1">
        <f t="shared" si="11"/>
        <v>0</v>
      </c>
      <c r="T15" s="8">
        <v>5</v>
      </c>
      <c r="U15" s="1">
        <f t="shared" si="12"/>
        <v>0.76470588235294112</v>
      </c>
      <c r="V15" s="1">
        <f t="shared" si="13"/>
        <v>0.58477508650519028</v>
      </c>
      <c r="W15" s="8">
        <v>5</v>
      </c>
      <c r="X15" s="1">
        <f t="shared" si="14"/>
        <v>0.23529411764705888</v>
      </c>
      <c r="Y15" s="1">
        <f t="shared" si="15"/>
        <v>5.5363321799307981E-2</v>
      </c>
      <c r="Z15" s="8">
        <v>5</v>
      </c>
      <c r="AA15" s="1">
        <f t="shared" si="16"/>
        <v>0.17647058823529438</v>
      </c>
      <c r="AB15" s="1">
        <f t="shared" si="17"/>
        <v>3.1141868512110819E-2</v>
      </c>
      <c r="AC15" s="8">
        <v>5</v>
      </c>
      <c r="AD15" s="1">
        <f t="shared" si="18"/>
        <v>0.70588235294117663</v>
      </c>
      <c r="AE15" s="1">
        <f t="shared" si="19"/>
        <v>0.49826989619377182</v>
      </c>
      <c r="AF15" s="8">
        <v>5</v>
      </c>
      <c r="AG15" s="1">
        <f t="shared" si="20"/>
        <v>0.88235294117647101</v>
      </c>
      <c r="AH15" s="1">
        <f t="shared" si="21"/>
        <v>0.77854671280276888</v>
      </c>
      <c r="AI15" s="8">
        <v>5</v>
      </c>
      <c r="AJ15" s="1">
        <f t="shared" si="22"/>
        <v>0.9411764705882355</v>
      </c>
      <c r="AK15" s="1">
        <f t="shared" si="23"/>
        <v>0.8858131487889277</v>
      </c>
    </row>
    <row r="16" spans="1:37" ht="27.6" customHeight="1" x14ac:dyDescent="0.55000000000000004">
      <c r="A16" s="14" t="s">
        <v>71</v>
      </c>
      <c r="B16" s="8">
        <v>3</v>
      </c>
      <c r="C16" s="1">
        <f t="shared" si="0"/>
        <v>-0.76470588235294112</v>
      </c>
      <c r="D16" s="1">
        <f t="shared" si="1"/>
        <v>0.58477508650519028</v>
      </c>
      <c r="E16" s="8">
        <v>2</v>
      </c>
      <c r="F16" s="1">
        <f t="shared" si="2"/>
        <v>-1.6470588235294117</v>
      </c>
      <c r="G16" s="1">
        <f t="shared" si="3"/>
        <v>2.7128027681660898</v>
      </c>
      <c r="H16" s="8">
        <v>3</v>
      </c>
      <c r="I16" s="1">
        <f t="shared" si="4"/>
        <v>-1</v>
      </c>
      <c r="J16" s="1">
        <f t="shared" si="5"/>
        <v>1</v>
      </c>
      <c r="K16" s="8">
        <v>4</v>
      </c>
      <c r="L16" s="1">
        <f t="shared" si="6"/>
        <v>0.23529411764705888</v>
      </c>
      <c r="M16" s="1">
        <f t="shared" si="7"/>
        <v>5.5363321799307981E-2</v>
      </c>
      <c r="N16" s="8">
        <v>2</v>
      </c>
      <c r="O16" s="1">
        <f t="shared" si="8"/>
        <v>-1.9411764705882355</v>
      </c>
      <c r="P16" s="1">
        <f t="shared" si="9"/>
        <v>3.7681660899653986</v>
      </c>
      <c r="Q16" s="8">
        <v>3</v>
      </c>
      <c r="R16" s="1">
        <f t="shared" si="10"/>
        <v>-1</v>
      </c>
      <c r="S16" s="1">
        <f t="shared" si="11"/>
        <v>1</v>
      </c>
      <c r="T16" s="8">
        <v>4</v>
      </c>
      <c r="U16" s="1">
        <f t="shared" si="12"/>
        <v>-0.23529411764705888</v>
      </c>
      <c r="V16" s="1">
        <f t="shared" si="13"/>
        <v>5.5363321799307981E-2</v>
      </c>
      <c r="W16" s="8">
        <v>5</v>
      </c>
      <c r="X16" s="1">
        <f t="shared" si="14"/>
        <v>0.23529411764705888</v>
      </c>
      <c r="Y16" s="1">
        <f t="shared" si="15"/>
        <v>5.5363321799307981E-2</v>
      </c>
      <c r="Z16" s="8">
        <v>4</v>
      </c>
      <c r="AA16" s="1">
        <f t="shared" si="16"/>
        <v>-0.82352941176470562</v>
      </c>
      <c r="AB16" s="1">
        <f t="shared" si="17"/>
        <v>0.67820069204152211</v>
      </c>
      <c r="AC16" s="8">
        <v>5</v>
      </c>
      <c r="AD16" s="1">
        <f t="shared" si="18"/>
        <v>0.70588235294117663</v>
      </c>
      <c r="AE16" s="1">
        <f t="shared" si="19"/>
        <v>0.49826989619377182</v>
      </c>
      <c r="AF16" s="8">
        <v>4</v>
      </c>
      <c r="AG16" s="1">
        <f t="shared" si="20"/>
        <v>-0.11764705882352899</v>
      </c>
      <c r="AH16" s="1">
        <f t="shared" si="21"/>
        <v>1.3840830449826891E-2</v>
      </c>
      <c r="AI16" s="8">
        <v>4</v>
      </c>
      <c r="AJ16" s="1">
        <f t="shared" si="22"/>
        <v>-5.8823529411764497E-2</v>
      </c>
      <c r="AK16" s="1">
        <f t="shared" si="23"/>
        <v>3.4602076124567228E-3</v>
      </c>
    </row>
    <row r="17" spans="1:37" ht="27.6" customHeight="1" x14ac:dyDescent="0.55000000000000004">
      <c r="A17" s="14" t="s">
        <v>72</v>
      </c>
      <c r="B17" s="8">
        <v>3</v>
      </c>
      <c r="C17" s="1">
        <f t="shared" si="0"/>
        <v>-0.76470588235294112</v>
      </c>
      <c r="D17" s="1">
        <f t="shared" si="1"/>
        <v>0.58477508650519028</v>
      </c>
      <c r="E17" s="8">
        <v>3</v>
      </c>
      <c r="F17" s="1">
        <f t="shared" si="2"/>
        <v>-0.64705882352941169</v>
      </c>
      <c r="G17" s="1">
        <f t="shared" si="3"/>
        <v>0.41868512110726636</v>
      </c>
      <c r="H17" s="8">
        <v>5</v>
      </c>
      <c r="I17" s="1">
        <f t="shared" si="4"/>
        <v>1</v>
      </c>
      <c r="J17" s="1">
        <f t="shared" si="5"/>
        <v>1</v>
      </c>
      <c r="K17" s="8">
        <v>4</v>
      </c>
      <c r="L17" s="1">
        <f t="shared" si="6"/>
        <v>0.23529411764705888</v>
      </c>
      <c r="M17" s="1">
        <f t="shared" si="7"/>
        <v>5.5363321799307981E-2</v>
      </c>
      <c r="N17" s="8">
        <v>4</v>
      </c>
      <c r="O17" s="1">
        <f t="shared" si="8"/>
        <v>5.8823529411764497E-2</v>
      </c>
      <c r="P17" s="1">
        <f t="shared" si="9"/>
        <v>3.4602076124567228E-3</v>
      </c>
      <c r="Q17" s="8">
        <v>4</v>
      </c>
      <c r="R17" s="1">
        <f t="shared" si="10"/>
        <v>0</v>
      </c>
      <c r="S17" s="1">
        <f t="shared" si="11"/>
        <v>0</v>
      </c>
      <c r="T17" s="8">
        <v>5</v>
      </c>
      <c r="U17" s="1">
        <f t="shared" si="12"/>
        <v>0.76470588235294112</v>
      </c>
      <c r="V17" s="1">
        <f t="shared" si="13"/>
        <v>0.58477508650519028</v>
      </c>
      <c r="W17" s="8">
        <v>5</v>
      </c>
      <c r="X17" s="1">
        <f t="shared" si="14"/>
        <v>0.23529411764705888</v>
      </c>
      <c r="Y17" s="1">
        <f t="shared" si="15"/>
        <v>5.5363321799307981E-2</v>
      </c>
      <c r="Z17" s="8">
        <v>5</v>
      </c>
      <c r="AA17" s="1">
        <f t="shared" si="16"/>
        <v>0.17647058823529438</v>
      </c>
      <c r="AB17" s="1">
        <f t="shared" si="17"/>
        <v>3.1141868512110819E-2</v>
      </c>
      <c r="AC17" s="8">
        <v>4</v>
      </c>
      <c r="AD17" s="1">
        <f t="shared" si="18"/>
        <v>-0.29411764705882337</v>
      </c>
      <c r="AE17" s="1">
        <f t="shared" si="19"/>
        <v>8.6505190311418595E-2</v>
      </c>
      <c r="AF17" s="8">
        <v>5</v>
      </c>
      <c r="AG17" s="1">
        <f t="shared" si="20"/>
        <v>0.88235294117647101</v>
      </c>
      <c r="AH17" s="1">
        <f t="shared" si="21"/>
        <v>0.77854671280276888</v>
      </c>
      <c r="AI17" s="8">
        <v>5</v>
      </c>
      <c r="AJ17" s="1">
        <f t="shared" si="22"/>
        <v>0.9411764705882355</v>
      </c>
      <c r="AK17" s="1">
        <f t="shared" si="23"/>
        <v>0.8858131487889277</v>
      </c>
    </row>
    <row r="18" spans="1:37" ht="27.6" customHeight="1" thickBot="1" x14ac:dyDescent="0.6">
      <c r="A18" s="19" t="s">
        <v>73</v>
      </c>
      <c r="B18" s="20">
        <v>4</v>
      </c>
      <c r="C18" s="1">
        <f t="shared" si="0"/>
        <v>0.23529411764705888</v>
      </c>
      <c r="D18" s="1">
        <f t="shared" si="1"/>
        <v>5.5363321799307981E-2</v>
      </c>
      <c r="E18" s="20">
        <v>3</v>
      </c>
      <c r="F18" s="1">
        <f t="shared" si="2"/>
        <v>-0.64705882352941169</v>
      </c>
      <c r="G18" s="1">
        <f t="shared" si="3"/>
        <v>0.41868512110726636</v>
      </c>
      <c r="H18" s="20">
        <v>3</v>
      </c>
      <c r="I18" s="1">
        <f t="shared" si="4"/>
        <v>-1</v>
      </c>
      <c r="J18" s="1">
        <f t="shared" si="5"/>
        <v>1</v>
      </c>
      <c r="K18" s="20">
        <v>3</v>
      </c>
      <c r="L18" s="1">
        <f t="shared" si="6"/>
        <v>-0.76470588235294112</v>
      </c>
      <c r="M18" s="1">
        <f t="shared" si="7"/>
        <v>0.58477508650519028</v>
      </c>
      <c r="N18" s="20">
        <v>3</v>
      </c>
      <c r="O18" s="1">
        <f t="shared" si="8"/>
        <v>-0.9411764705882355</v>
      </c>
      <c r="P18" s="1">
        <f t="shared" si="9"/>
        <v>0.8858131487889277</v>
      </c>
      <c r="Q18" s="20">
        <v>3</v>
      </c>
      <c r="R18" s="1">
        <f t="shared" si="10"/>
        <v>-1</v>
      </c>
      <c r="S18" s="1">
        <f t="shared" si="11"/>
        <v>1</v>
      </c>
      <c r="T18" s="20">
        <v>5</v>
      </c>
      <c r="U18" s="1">
        <f t="shared" si="12"/>
        <v>0.76470588235294112</v>
      </c>
      <c r="V18" s="1">
        <f t="shared" si="13"/>
        <v>0.58477508650519028</v>
      </c>
      <c r="W18" s="20">
        <v>5</v>
      </c>
      <c r="X18" s="1">
        <f t="shared" si="14"/>
        <v>0.23529411764705888</v>
      </c>
      <c r="Y18" s="1">
        <f t="shared" si="15"/>
        <v>5.5363321799307981E-2</v>
      </c>
      <c r="Z18" s="20">
        <v>5</v>
      </c>
      <c r="AA18" s="1">
        <f t="shared" si="16"/>
        <v>0.17647058823529438</v>
      </c>
      <c r="AB18" s="1">
        <f t="shared" si="17"/>
        <v>3.1141868512110819E-2</v>
      </c>
      <c r="AC18" s="20">
        <v>4</v>
      </c>
      <c r="AD18" s="1">
        <f t="shared" si="18"/>
        <v>-0.29411764705882337</v>
      </c>
      <c r="AE18" s="1">
        <f t="shared" si="19"/>
        <v>8.6505190311418595E-2</v>
      </c>
      <c r="AF18" s="20">
        <v>3</v>
      </c>
      <c r="AG18" s="1">
        <f t="shared" si="20"/>
        <v>-1.117647058823529</v>
      </c>
      <c r="AH18" s="1">
        <f t="shared" si="21"/>
        <v>1.249134948096885</v>
      </c>
      <c r="AI18" s="20">
        <v>3</v>
      </c>
      <c r="AJ18" s="1">
        <f t="shared" si="22"/>
        <v>-1.0588235294117645</v>
      </c>
      <c r="AK18" s="1">
        <f t="shared" si="23"/>
        <v>1.1211072664359858</v>
      </c>
    </row>
    <row r="19" spans="1:37" ht="27.6" customHeight="1" x14ac:dyDescent="0.55000000000000004">
      <c r="A19" s="25" t="s">
        <v>85</v>
      </c>
      <c r="B19" s="26">
        <f t="shared" ref="B19:H19" si="24">SUM(B2:B18)</f>
        <v>64</v>
      </c>
      <c r="C19" s="27">
        <f t="shared" si="24"/>
        <v>8.8817841970012523E-16</v>
      </c>
      <c r="D19" s="27">
        <f t="shared" si="24"/>
        <v>15.058823529411766</v>
      </c>
      <c r="E19" s="27">
        <f t="shared" si="24"/>
        <v>62</v>
      </c>
      <c r="F19" s="27">
        <f t="shared" si="24"/>
        <v>1.3322676295501878E-15</v>
      </c>
      <c r="G19" s="27">
        <f t="shared" si="24"/>
        <v>19.882352941176471</v>
      </c>
      <c r="H19" s="27">
        <f t="shared" si="24"/>
        <v>68</v>
      </c>
      <c r="I19" s="27"/>
      <c r="J19" s="27">
        <f>SUM(J2:J18)</f>
        <v>18</v>
      </c>
      <c r="K19" s="27">
        <f>SUM(K2:K18)</f>
        <v>64</v>
      </c>
      <c r="L19" s="27"/>
      <c r="M19" s="27">
        <f t="shared" ref="M19:AC19" si="25">SUM(M2:M18)</f>
        <v>15.058823529411772</v>
      </c>
      <c r="N19" s="27">
        <f t="shared" si="25"/>
        <v>67</v>
      </c>
      <c r="O19" s="27">
        <f t="shared" si="25"/>
        <v>-3.5527136788005009E-15</v>
      </c>
      <c r="P19" s="27">
        <f t="shared" si="25"/>
        <v>14.941176470588239</v>
      </c>
      <c r="Q19" s="27">
        <f t="shared" si="25"/>
        <v>68</v>
      </c>
      <c r="R19" s="27">
        <f t="shared" si="25"/>
        <v>0</v>
      </c>
      <c r="S19" s="27">
        <f t="shared" si="25"/>
        <v>10</v>
      </c>
      <c r="T19" s="27">
        <f t="shared" si="25"/>
        <v>72</v>
      </c>
      <c r="U19" s="27">
        <f t="shared" si="25"/>
        <v>-8.8817841970012523E-16</v>
      </c>
      <c r="V19" s="27">
        <f t="shared" si="25"/>
        <v>7.0588235294117645</v>
      </c>
      <c r="W19" s="27">
        <f t="shared" si="25"/>
        <v>81</v>
      </c>
      <c r="X19" s="27">
        <f t="shared" si="25"/>
        <v>8.8817841970012523E-16</v>
      </c>
      <c r="Y19" s="27">
        <f t="shared" si="25"/>
        <v>5.0588235294117645</v>
      </c>
      <c r="Z19" s="27">
        <f t="shared" si="25"/>
        <v>82</v>
      </c>
      <c r="AA19" s="27">
        <f t="shared" si="25"/>
        <v>4.4408920985006262E-15</v>
      </c>
      <c r="AB19" s="27">
        <f t="shared" si="25"/>
        <v>4.4705882352941186</v>
      </c>
      <c r="AC19" s="27">
        <f t="shared" si="25"/>
        <v>73</v>
      </c>
      <c r="AD19" s="27"/>
      <c r="AE19" s="27">
        <f t="shared" ref="AE19:AK19" si="26">SUM(AE2:AE18)</f>
        <v>5.529411764705884</v>
      </c>
      <c r="AF19" s="27">
        <f t="shared" si="26"/>
        <v>70</v>
      </c>
      <c r="AG19" s="27">
        <f t="shared" si="26"/>
        <v>7.1054273576010019E-15</v>
      </c>
      <c r="AH19" s="27">
        <f t="shared" si="26"/>
        <v>9.764705882352942</v>
      </c>
      <c r="AI19" s="27">
        <f t="shared" si="26"/>
        <v>69</v>
      </c>
      <c r="AJ19" s="27">
        <f t="shared" si="26"/>
        <v>3.5527136788005009E-15</v>
      </c>
      <c r="AK19" s="27">
        <f t="shared" si="26"/>
        <v>8.9411764705882355</v>
      </c>
    </row>
    <row r="20" spans="1:37" ht="27.6" customHeight="1" x14ac:dyDescent="0.55000000000000004">
      <c r="A20" s="28" t="s">
        <v>29</v>
      </c>
      <c r="B20" s="29">
        <f t="shared" ref="B20:AC20" si="27">COUNTA(B2:B18)</f>
        <v>17</v>
      </c>
      <c r="C20" s="29">
        <f t="shared" si="27"/>
        <v>17</v>
      </c>
      <c r="D20" s="29">
        <f t="shared" si="27"/>
        <v>17</v>
      </c>
      <c r="E20" s="29">
        <f t="shared" si="27"/>
        <v>17</v>
      </c>
      <c r="F20" s="29">
        <f t="shared" si="27"/>
        <v>17</v>
      </c>
      <c r="G20" s="29">
        <f t="shared" si="27"/>
        <v>17</v>
      </c>
      <c r="H20" s="29">
        <f t="shared" si="27"/>
        <v>17</v>
      </c>
      <c r="I20" s="29">
        <f t="shared" si="27"/>
        <v>17</v>
      </c>
      <c r="J20" s="29">
        <f t="shared" si="27"/>
        <v>17</v>
      </c>
      <c r="K20" s="29">
        <f t="shared" si="27"/>
        <v>17</v>
      </c>
      <c r="L20" s="29">
        <f t="shared" si="27"/>
        <v>17</v>
      </c>
      <c r="M20" s="29">
        <f t="shared" si="27"/>
        <v>17</v>
      </c>
      <c r="N20" s="29">
        <f t="shared" si="27"/>
        <v>17</v>
      </c>
      <c r="O20" s="29">
        <f t="shared" si="27"/>
        <v>17</v>
      </c>
      <c r="P20" s="29">
        <f t="shared" si="27"/>
        <v>17</v>
      </c>
      <c r="Q20" s="29">
        <f t="shared" si="27"/>
        <v>17</v>
      </c>
      <c r="R20" s="29">
        <f t="shared" si="27"/>
        <v>17</v>
      </c>
      <c r="S20" s="29">
        <f t="shared" si="27"/>
        <v>17</v>
      </c>
      <c r="T20" s="29">
        <f t="shared" si="27"/>
        <v>17</v>
      </c>
      <c r="U20" s="29">
        <f t="shared" si="27"/>
        <v>17</v>
      </c>
      <c r="V20" s="29">
        <f t="shared" si="27"/>
        <v>17</v>
      </c>
      <c r="W20" s="29">
        <f t="shared" si="27"/>
        <v>17</v>
      </c>
      <c r="X20" s="29">
        <f t="shared" si="27"/>
        <v>17</v>
      </c>
      <c r="Y20" s="29">
        <f t="shared" si="27"/>
        <v>17</v>
      </c>
      <c r="Z20" s="29">
        <f t="shared" si="27"/>
        <v>17</v>
      </c>
      <c r="AA20" s="29">
        <f t="shared" si="27"/>
        <v>17</v>
      </c>
      <c r="AB20" s="29">
        <f t="shared" si="27"/>
        <v>17</v>
      </c>
      <c r="AC20" s="29">
        <f t="shared" si="27"/>
        <v>17</v>
      </c>
      <c r="AD20" s="29"/>
      <c r="AE20" s="29">
        <f t="shared" ref="AE20:AK20" si="28">COUNTA(AE2:AE18)</f>
        <v>17</v>
      </c>
      <c r="AF20" s="29">
        <f t="shared" si="28"/>
        <v>17</v>
      </c>
      <c r="AG20" s="29">
        <f t="shared" si="28"/>
        <v>17</v>
      </c>
      <c r="AH20" s="29">
        <f t="shared" si="28"/>
        <v>17</v>
      </c>
      <c r="AI20" s="29">
        <f t="shared" si="28"/>
        <v>17</v>
      </c>
      <c r="AJ20" s="29">
        <f t="shared" si="28"/>
        <v>17</v>
      </c>
      <c r="AK20" s="29">
        <f t="shared" si="28"/>
        <v>17</v>
      </c>
    </row>
    <row r="21" spans="1:37" ht="27.6" customHeight="1" x14ac:dyDescent="0.55000000000000004">
      <c r="A21" s="28" t="s">
        <v>86</v>
      </c>
      <c r="B21" s="29">
        <f>B19/B20</f>
        <v>3.7647058823529411</v>
      </c>
      <c r="C21" s="29">
        <f t="shared" ref="C21:AC21" si="29">C19/C20</f>
        <v>5.2245789394125013E-17</v>
      </c>
      <c r="D21" s="29">
        <f t="shared" si="29"/>
        <v>0.88581314878892747</v>
      </c>
      <c r="E21" s="29">
        <f t="shared" si="29"/>
        <v>3.6470588235294117</v>
      </c>
      <c r="F21" s="29">
        <f t="shared" si="29"/>
        <v>7.8368684091187526E-17</v>
      </c>
      <c r="G21" s="29">
        <f t="shared" si="29"/>
        <v>1.1695501730103806</v>
      </c>
      <c r="H21" s="29">
        <f t="shared" si="29"/>
        <v>4</v>
      </c>
      <c r="I21" s="29">
        <f t="shared" si="29"/>
        <v>0</v>
      </c>
      <c r="J21" s="29">
        <f t="shared" si="29"/>
        <v>1.0588235294117647</v>
      </c>
      <c r="K21" s="29">
        <f t="shared" si="29"/>
        <v>3.7647058823529411</v>
      </c>
      <c r="L21" s="29">
        <f t="shared" si="29"/>
        <v>0</v>
      </c>
      <c r="M21" s="29">
        <f t="shared" si="29"/>
        <v>0.8858131487889277</v>
      </c>
      <c r="N21" s="29">
        <f t="shared" si="29"/>
        <v>3.9411764705882355</v>
      </c>
      <c r="O21" s="29">
        <f t="shared" si="29"/>
        <v>-2.0898315757650005E-16</v>
      </c>
      <c r="P21" s="29">
        <f t="shared" si="29"/>
        <v>0.87889273356401409</v>
      </c>
      <c r="Q21" s="29">
        <f t="shared" si="29"/>
        <v>4</v>
      </c>
      <c r="R21" s="29">
        <f t="shared" si="29"/>
        <v>0</v>
      </c>
      <c r="S21" s="29">
        <f t="shared" si="29"/>
        <v>0.58823529411764708</v>
      </c>
      <c r="T21" s="29">
        <f t="shared" si="29"/>
        <v>4.2352941176470589</v>
      </c>
      <c r="U21" s="29">
        <f t="shared" si="29"/>
        <v>-5.2245789394125013E-17</v>
      </c>
      <c r="V21" s="29">
        <f t="shared" si="29"/>
        <v>0.41522491349480967</v>
      </c>
      <c r="W21" s="29">
        <f t="shared" si="29"/>
        <v>4.7647058823529411</v>
      </c>
      <c r="X21" s="29">
        <f t="shared" si="29"/>
        <v>5.2245789394125013E-17</v>
      </c>
      <c r="Y21" s="29">
        <f t="shared" si="29"/>
        <v>0.29757785467128028</v>
      </c>
      <c r="Z21" s="29">
        <f t="shared" si="29"/>
        <v>4.8235294117647056</v>
      </c>
      <c r="AA21" s="29">
        <f t="shared" si="29"/>
        <v>2.6122894697062508E-16</v>
      </c>
      <c r="AB21" s="29">
        <f t="shared" si="29"/>
        <v>0.26297577854671284</v>
      </c>
      <c r="AC21" s="29">
        <f t="shared" si="29"/>
        <v>4.2941176470588234</v>
      </c>
      <c r="AD21" s="29"/>
      <c r="AE21" s="29">
        <f t="shared" ref="AE21:AK21" si="30">AE19/AE20</f>
        <v>0.32525951557093435</v>
      </c>
      <c r="AF21" s="29">
        <f t="shared" si="30"/>
        <v>4.117647058823529</v>
      </c>
      <c r="AG21" s="29">
        <f t="shared" si="30"/>
        <v>4.179663151530001E-16</v>
      </c>
      <c r="AH21" s="29">
        <f t="shared" si="30"/>
        <v>0.5743944636678201</v>
      </c>
      <c r="AI21" s="29">
        <f t="shared" si="30"/>
        <v>4.0588235294117645</v>
      </c>
      <c r="AJ21" s="29">
        <f t="shared" si="30"/>
        <v>2.0898315757650005E-16</v>
      </c>
      <c r="AK21" s="29">
        <f t="shared" si="30"/>
        <v>0.52595155709342567</v>
      </c>
    </row>
    <row r="22" spans="1:37" ht="27.6" customHeight="1" x14ac:dyDescent="0.55000000000000004">
      <c r="A22" s="28" t="s">
        <v>87</v>
      </c>
      <c r="B22" s="29"/>
      <c r="C22" s="29"/>
      <c r="D22" s="29">
        <f>D19/(D20-1)</f>
        <v>0.94117647058823539</v>
      </c>
      <c r="E22" s="29"/>
      <c r="F22" s="29"/>
      <c r="G22" s="29">
        <f>G19/(G20-1)</f>
        <v>1.2426470588235294</v>
      </c>
      <c r="H22" s="29"/>
      <c r="I22" s="29"/>
      <c r="J22" s="29">
        <f>J19/(J20-1)</f>
        <v>1.125</v>
      </c>
      <c r="K22" s="29" t="s">
        <v>50</v>
      </c>
      <c r="L22" s="29" t="s">
        <v>50</v>
      </c>
      <c r="M22" s="29">
        <f t="shared" ref="M22" si="31">M19/(M20-1)</f>
        <v>0.94117647058823573</v>
      </c>
      <c r="N22" s="29"/>
      <c r="O22" s="29"/>
      <c r="P22" s="29">
        <f>P19/(P20-1)</f>
        <v>0.93382352941176494</v>
      </c>
      <c r="Q22" s="29" t="s">
        <v>50</v>
      </c>
      <c r="R22" s="29" t="s">
        <v>50</v>
      </c>
      <c r="S22" s="29">
        <f>S19/(S20-1)</f>
        <v>0.625</v>
      </c>
      <c r="T22" s="29"/>
      <c r="U22" s="29"/>
      <c r="V22" s="29">
        <f t="shared" ref="V22:Y22" si="32">V19/(V20-1)</f>
        <v>0.44117647058823528</v>
      </c>
      <c r="W22" s="29" t="s">
        <v>50</v>
      </c>
      <c r="X22" s="29"/>
      <c r="Y22" s="29">
        <f t="shared" si="32"/>
        <v>0.31617647058823528</v>
      </c>
      <c r="Z22" s="29"/>
      <c r="AA22" s="29"/>
      <c r="AB22" s="29">
        <f t="shared" ref="AB22" si="33">AB19/(AB20-1)</f>
        <v>0.27941176470588241</v>
      </c>
      <c r="AC22" s="29"/>
      <c r="AD22" s="29"/>
      <c r="AE22" s="29">
        <f t="shared" ref="AE22" si="34">AE19/(AE20-1)</f>
        <v>0.34558823529411775</v>
      </c>
      <c r="AF22" s="29"/>
      <c r="AG22" s="29"/>
      <c r="AH22" s="29">
        <f t="shared" ref="AH22" si="35">AH19/(AH20-1)</f>
        <v>0.61029411764705888</v>
      </c>
      <c r="AI22" s="29"/>
      <c r="AJ22" s="29"/>
      <c r="AK22" s="29">
        <f t="shared" ref="AK22" si="36">AK19/(AK20-1)</f>
        <v>0.55882352941176472</v>
      </c>
    </row>
    <row r="23" spans="1:37" ht="27.6" customHeight="1" x14ac:dyDescent="0.55000000000000004">
      <c r="A23" s="28" t="s">
        <v>88</v>
      </c>
      <c r="B23" s="29"/>
      <c r="C23" s="29"/>
      <c r="D23" s="29">
        <f>D22^0.5</f>
        <v>0.97014250014533199</v>
      </c>
      <c r="E23" s="29"/>
      <c r="F23" s="29"/>
      <c r="G23" s="29">
        <f>G22^0.5</f>
        <v>1.1147408034263075</v>
      </c>
      <c r="H23" s="29"/>
      <c r="I23" s="29"/>
      <c r="J23" s="29">
        <f>J22^0.5</f>
        <v>1.0606601717798212</v>
      </c>
      <c r="K23" s="29" t="s">
        <v>50</v>
      </c>
      <c r="L23" s="29" t="s">
        <v>50</v>
      </c>
      <c r="M23" s="29">
        <f t="shared" ref="M23" si="37">M22^0.5</f>
        <v>0.9701425001453321</v>
      </c>
      <c r="N23" s="29"/>
      <c r="O23" s="29"/>
      <c r="P23" s="29">
        <f>P22^0.5</f>
        <v>0.96634545034980368</v>
      </c>
      <c r="Q23" s="29" t="s">
        <v>50</v>
      </c>
      <c r="R23" s="29" t="s">
        <v>50</v>
      </c>
      <c r="S23" s="29">
        <f>S22^0.5</f>
        <v>0.79056941504209488</v>
      </c>
      <c r="T23" s="29"/>
      <c r="U23" s="29"/>
      <c r="V23" s="29">
        <f t="shared" ref="V23" si="38">V22^0.5</f>
        <v>0.66421116415507142</v>
      </c>
      <c r="W23" s="29"/>
      <c r="X23" s="29"/>
      <c r="Y23" s="29">
        <f t="shared" ref="Y23" si="39">Y22^0.5</f>
        <v>0.56229571453838711</v>
      </c>
      <c r="Z23" s="29"/>
      <c r="AA23" s="29"/>
      <c r="AB23" s="29">
        <f t="shared" ref="AB23" si="40">AB22^0.5</f>
        <v>0.52859413987092441</v>
      </c>
      <c r="AC23" s="29"/>
      <c r="AD23" s="29"/>
      <c r="AE23" s="29">
        <f t="shared" ref="AE23" si="41">AE22^0.5</f>
        <v>0.58786753209725551</v>
      </c>
      <c r="AF23" s="29"/>
      <c r="AG23" s="29"/>
      <c r="AH23" s="29">
        <f t="shared" ref="AH23" si="42">AH22^0.5</f>
        <v>0.78121323442902502</v>
      </c>
      <c r="AI23" s="29"/>
      <c r="AJ23" s="29"/>
      <c r="AK23" s="29">
        <f t="shared" ref="AK23" si="43">AK22^0.5</f>
        <v>0.74754500159640203</v>
      </c>
    </row>
    <row r="24" spans="1:37" ht="27.6" customHeight="1" x14ac:dyDescent="0.55000000000000004"/>
    <row r="25" spans="1:37" ht="27.6" customHeight="1" x14ac:dyDescent="0.55000000000000004"/>
    <row r="26" spans="1:37" ht="27.6" customHeight="1" x14ac:dyDescent="0.55000000000000004"/>
    <row r="27" spans="1:37" ht="27.6" customHeight="1" x14ac:dyDescent="0.55000000000000004"/>
    <row r="28" spans="1:37" ht="27.6" customHeight="1" x14ac:dyDescent="0.55000000000000004"/>
    <row r="29" spans="1:37" ht="27.6" customHeight="1" x14ac:dyDescent="0.55000000000000004"/>
    <row r="30" spans="1:37" ht="27.6" customHeight="1" x14ac:dyDescent="0.55000000000000004"/>
    <row r="31" spans="1:37" ht="27.6" customHeight="1" x14ac:dyDescent="0.55000000000000004"/>
    <row r="32" spans="1:37" ht="27.6" customHeight="1" x14ac:dyDescent="0.55000000000000004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2558-8271-4C51-B518-69F69690D6CA}">
  <dimension ref="A1:R225"/>
  <sheetViews>
    <sheetView zoomScale="70" zoomScaleNormal="70" workbookViewId="0">
      <selection activeCell="N23" sqref="N23"/>
    </sheetView>
  </sheetViews>
  <sheetFormatPr defaultColWidth="9.15625" defaultRowHeight="15.3" x14ac:dyDescent="0.55000000000000004"/>
  <cols>
    <col min="1" max="1" width="25.734375" style="1" customWidth="1"/>
    <col min="2" max="13" width="14.15625" style="1" customWidth="1"/>
    <col min="14" max="16384" width="9.15625" style="1"/>
  </cols>
  <sheetData>
    <row r="1" spans="1:18" ht="45.3" customHeight="1" thickBot="1" x14ac:dyDescent="0.6">
      <c r="A1" s="57" t="s">
        <v>107</v>
      </c>
      <c r="B1" s="55" t="s">
        <v>110</v>
      </c>
      <c r="C1" s="56"/>
      <c r="D1" s="55" t="s">
        <v>111</v>
      </c>
      <c r="E1" s="56"/>
      <c r="F1" s="55" t="s">
        <v>112</v>
      </c>
      <c r="G1" s="56"/>
      <c r="H1" s="55" t="s">
        <v>113</v>
      </c>
      <c r="I1" s="56"/>
      <c r="J1" s="55" t="s">
        <v>114</v>
      </c>
      <c r="K1" s="56"/>
      <c r="L1" s="55" t="s">
        <v>115</v>
      </c>
      <c r="M1" s="56"/>
    </row>
    <row r="2" spans="1:18" s="2" customFormat="1" ht="42" customHeight="1" thickBot="1" x14ac:dyDescent="0.6">
      <c r="A2" s="58"/>
      <c r="B2" s="52" t="s">
        <v>108</v>
      </c>
      <c r="C2" s="53" t="s">
        <v>109</v>
      </c>
      <c r="D2" s="52" t="s">
        <v>108</v>
      </c>
      <c r="E2" s="53" t="s">
        <v>109</v>
      </c>
      <c r="F2" s="52" t="s">
        <v>108</v>
      </c>
      <c r="G2" s="53" t="s">
        <v>109</v>
      </c>
      <c r="H2" s="52" t="s">
        <v>108</v>
      </c>
      <c r="I2" s="53" t="s">
        <v>109</v>
      </c>
      <c r="J2" s="52" t="s">
        <v>108</v>
      </c>
      <c r="K2" s="53" t="s">
        <v>109</v>
      </c>
      <c r="L2" s="52" t="s">
        <v>108</v>
      </c>
      <c r="M2" s="53" t="s">
        <v>109</v>
      </c>
      <c r="N2" s="3"/>
      <c r="O2" s="3"/>
      <c r="P2" s="3"/>
      <c r="Q2" s="3"/>
      <c r="R2" s="3"/>
    </row>
    <row r="3" spans="1:18" ht="22.5" customHeight="1" x14ac:dyDescent="0.55000000000000004">
      <c r="A3" s="14" t="s">
        <v>57</v>
      </c>
      <c r="B3" s="51">
        <v>2</v>
      </c>
      <c r="C3" s="51">
        <v>4</v>
      </c>
      <c r="D3" s="51">
        <v>1</v>
      </c>
      <c r="E3" s="51">
        <v>5</v>
      </c>
      <c r="F3" s="51">
        <v>2</v>
      </c>
      <c r="G3" s="51">
        <v>5</v>
      </c>
      <c r="H3" s="51">
        <v>2</v>
      </c>
      <c r="I3" s="51">
        <v>4</v>
      </c>
      <c r="J3" s="51">
        <v>3</v>
      </c>
      <c r="K3" s="51">
        <v>4</v>
      </c>
      <c r="L3" s="51">
        <v>3</v>
      </c>
      <c r="M3" s="51">
        <v>4</v>
      </c>
    </row>
    <row r="4" spans="1:18" ht="22.5" customHeight="1" x14ac:dyDescent="0.55000000000000004">
      <c r="A4" s="14" t="s">
        <v>58</v>
      </c>
      <c r="B4" s="7">
        <v>4</v>
      </c>
      <c r="C4" s="7">
        <v>4</v>
      </c>
      <c r="D4" s="7">
        <v>3</v>
      </c>
      <c r="E4" s="7">
        <v>4</v>
      </c>
      <c r="F4" s="7">
        <v>4</v>
      </c>
      <c r="G4" s="7">
        <v>5</v>
      </c>
      <c r="H4" s="7">
        <v>4</v>
      </c>
      <c r="I4" s="7">
        <v>4</v>
      </c>
      <c r="J4" s="7">
        <v>4</v>
      </c>
      <c r="K4" s="7">
        <v>5</v>
      </c>
      <c r="L4" s="7">
        <v>4</v>
      </c>
      <c r="M4" s="7">
        <v>4</v>
      </c>
    </row>
    <row r="5" spans="1:18" ht="22.5" customHeight="1" x14ac:dyDescent="0.55000000000000004">
      <c r="A5" s="14" t="s">
        <v>59</v>
      </c>
      <c r="B5" s="7">
        <v>3</v>
      </c>
      <c r="C5" s="7">
        <v>4</v>
      </c>
      <c r="D5" s="7">
        <v>4</v>
      </c>
      <c r="E5" s="7">
        <v>5</v>
      </c>
      <c r="F5" s="7">
        <v>5</v>
      </c>
      <c r="G5" s="7">
        <v>5</v>
      </c>
      <c r="H5" s="7">
        <v>2</v>
      </c>
      <c r="I5" s="7">
        <v>5</v>
      </c>
      <c r="J5" s="7">
        <v>3</v>
      </c>
      <c r="K5" s="7">
        <v>4</v>
      </c>
      <c r="L5" s="7">
        <v>3</v>
      </c>
      <c r="M5" s="7">
        <v>4</v>
      </c>
    </row>
    <row r="6" spans="1:18" ht="22.5" customHeight="1" x14ac:dyDescent="0.55000000000000004">
      <c r="A6" s="14" t="s">
        <v>60</v>
      </c>
      <c r="B6" s="7">
        <v>3</v>
      </c>
      <c r="C6" s="7">
        <v>4</v>
      </c>
      <c r="D6" s="7">
        <v>3</v>
      </c>
      <c r="E6" s="7">
        <v>5</v>
      </c>
      <c r="F6" s="7">
        <v>4</v>
      </c>
      <c r="G6" s="7">
        <v>5</v>
      </c>
      <c r="H6" s="7">
        <v>4</v>
      </c>
      <c r="I6" s="7">
        <v>5</v>
      </c>
      <c r="J6" s="7">
        <v>5</v>
      </c>
      <c r="K6" s="7">
        <v>5</v>
      </c>
      <c r="L6" s="7">
        <v>4</v>
      </c>
      <c r="M6" s="7">
        <v>5</v>
      </c>
    </row>
    <row r="7" spans="1:18" ht="22.5" customHeight="1" x14ac:dyDescent="0.55000000000000004">
      <c r="A7" s="14" t="s">
        <v>61</v>
      </c>
      <c r="B7" s="8">
        <v>4</v>
      </c>
      <c r="C7" s="8">
        <v>5</v>
      </c>
      <c r="D7" s="8">
        <v>5</v>
      </c>
      <c r="E7" s="8">
        <v>5</v>
      </c>
      <c r="F7" s="8">
        <v>5</v>
      </c>
      <c r="G7" s="7">
        <v>5</v>
      </c>
      <c r="H7" s="8">
        <v>5</v>
      </c>
      <c r="I7" s="7">
        <v>4</v>
      </c>
      <c r="J7" s="8">
        <v>5</v>
      </c>
      <c r="K7" s="7">
        <v>5</v>
      </c>
      <c r="L7" s="8">
        <v>5</v>
      </c>
      <c r="M7" s="7">
        <v>5</v>
      </c>
    </row>
    <row r="8" spans="1:18" ht="22.5" customHeight="1" x14ac:dyDescent="0.55000000000000004">
      <c r="A8" s="14" t="s">
        <v>62</v>
      </c>
      <c r="B8" s="8">
        <v>3</v>
      </c>
      <c r="C8" s="8">
        <v>4</v>
      </c>
      <c r="D8" s="8">
        <v>4</v>
      </c>
      <c r="E8" s="8">
        <v>5</v>
      </c>
      <c r="F8" s="8">
        <v>3</v>
      </c>
      <c r="G8" s="8">
        <v>5</v>
      </c>
      <c r="H8" s="8">
        <v>3</v>
      </c>
      <c r="I8" s="8">
        <v>4</v>
      </c>
      <c r="J8" s="8">
        <v>3</v>
      </c>
      <c r="K8" s="8">
        <v>4</v>
      </c>
      <c r="L8" s="8">
        <v>4</v>
      </c>
      <c r="M8" s="8">
        <v>4</v>
      </c>
    </row>
    <row r="9" spans="1:18" ht="22.5" customHeight="1" x14ac:dyDescent="0.55000000000000004">
      <c r="A9" s="14" t="s">
        <v>63</v>
      </c>
      <c r="B9" s="8">
        <v>4</v>
      </c>
      <c r="C9" s="8">
        <v>4</v>
      </c>
      <c r="D9" s="8">
        <v>3</v>
      </c>
      <c r="E9" s="8">
        <v>5</v>
      </c>
      <c r="F9" s="8">
        <v>4</v>
      </c>
      <c r="G9" s="8">
        <v>5</v>
      </c>
      <c r="H9" s="8">
        <v>4</v>
      </c>
      <c r="I9" s="8">
        <v>4</v>
      </c>
      <c r="J9" s="8">
        <v>5</v>
      </c>
      <c r="K9" s="8">
        <v>4</v>
      </c>
      <c r="L9" s="8">
        <v>5</v>
      </c>
      <c r="M9" s="8">
        <v>4</v>
      </c>
    </row>
    <row r="10" spans="1:18" ht="22.5" customHeight="1" x14ac:dyDescent="0.55000000000000004">
      <c r="A10" s="14" t="s">
        <v>64</v>
      </c>
      <c r="B10" s="8">
        <v>5</v>
      </c>
      <c r="C10" s="8">
        <v>4</v>
      </c>
      <c r="D10" s="8">
        <v>5</v>
      </c>
      <c r="E10" s="8">
        <v>5</v>
      </c>
      <c r="F10" s="8">
        <v>4</v>
      </c>
      <c r="G10" s="8">
        <v>5</v>
      </c>
      <c r="H10" s="8">
        <v>4</v>
      </c>
      <c r="I10" s="8">
        <v>4</v>
      </c>
      <c r="J10" s="8">
        <v>4</v>
      </c>
      <c r="K10" s="8">
        <v>3</v>
      </c>
      <c r="L10" s="8">
        <v>4</v>
      </c>
      <c r="M10" s="8">
        <v>3</v>
      </c>
    </row>
    <row r="11" spans="1:18" ht="22.5" customHeight="1" x14ac:dyDescent="0.55000000000000004">
      <c r="A11" s="14" t="s">
        <v>65</v>
      </c>
      <c r="B11" s="8">
        <v>5</v>
      </c>
      <c r="C11" s="8">
        <v>4</v>
      </c>
      <c r="D11" s="8">
        <v>4</v>
      </c>
      <c r="E11" s="8">
        <v>5</v>
      </c>
      <c r="F11" s="8">
        <v>5</v>
      </c>
      <c r="G11" s="8">
        <v>5</v>
      </c>
      <c r="H11" s="8">
        <v>5</v>
      </c>
      <c r="I11" s="8">
        <v>4</v>
      </c>
      <c r="J11" s="8">
        <v>5</v>
      </c>
      <c r="K11" s="8">
        <v>4</v>
      </c>
      <c r="L11" s="8">
        <v>5</v>
      </c>
      <c r="M11" s="8">
        <v>4</v>
      </c>
    </row>
    <row r="12" spans="1:18" ht="22.5" customHeight="1" x14ac:dyDescent="0.55000000000000004">
      <c r="A12" s="14" t="s">
        <v>66</v>
      </c>
      <c r="B12" s="8">
        <v>3</v>
      </c>
      <c r="C12" s="8">
        <v>5</v>
      </c>
      <c r="D12" s="8">
        <v>4</v>
      </c>
      <c r="E12" s="8">
        <v>5</v>
      </c>
      <c r="F12" s="8">
        <v>5</v>
      </c>
      <c r="G12" s="8">
        <v>5</v>
      </c>
      <c r="H12" s="8">
        <v>3</v>
      </c>
      <c r="I12" s="8">
        <v>5</v>
      </c>
      <c r="J12" s="8">
        <v>3</v>
      </c>
      <c r="K12" s="8">
        <v>4</v>
      </c>
      <c r="L12" s="8">
        <v>3</v>
      </c>
      <c r="M12" s="8">
        <v>4</v>
      </c>
    </row>
    <row r="13" spans="1:18" ht="22.5" customHeight="1" x14ac:dyDescent="0.55000000000000004">
      <c r="A13" s="14" t="s">
        <v>67</v>
      </c>
      <c r="B13" s="8">
        <v>5</v>
      </c>
      <c r="C13" s="8">
        <v>5</v>
      </c>
      <c r="D13" s="8">
        <v>4</v>
      </c>
      <c r="E13" s="8">
        <v>5</v>
      </c>
      <c r="F13" s="8">
        <v>4</v>
      </c>
      <c r="G13" s="8">
        <v>5</v>
      </c>
      <c r="H13" s="8">
        <v>4</v>
      </c>
      <c r="I13" s="8">
        <v>5</v>
      </c>
      <c r="J13" s="8">
        <v>4</v>
      </c>
      <c r="K13" s="8">
        <v>5</v>
      </c>
      <c r="L13" s="8">
        <v>4</v>
      </c>
      <c r="M13" s="8">
        <v>5</v>
      </c>
    </row>
    <row r="14" spans="1:18" s="6" customFormat="1" ht="22.5" customHeight="1" x14ac:dyDescent="0.55000000000000004">
      <c r="A14" s="16" t="s">
        <v>68</v>
      </c>
      <c r="B14" s="10">
        <v>5</v>
      </c>
      <c r="C14" s="9">
        <v>3</v>
      </c>
      <c r="D14" s="10">
        <v>5</v>
      </c>
      <c r="E14" s="9">
        <v>3</v>
      </c>
      <c r="F14" s="10">
        <v>5</v>
      </c>
      <c r="G14" s="9">
        <v>3</v>
      </c>
      <c r="H14" s="10">
        <v>5</v>
      </c>
      <c r="I14" s="9">
        <v>3</v>
      </c>
      <c r="J14" s="10">
        <v>5</v>
      </c>
      <c r="K14" s="9">
        <v>3</v>
      </c>
      <c r="L14" s="10">
        <v>5</v>
      </c>
      <c r="M14" s="9">
        <v>3</v>
      </c>
    </row>
    <row r="15" spans="1:18" ht="22.5" customHeight="1" x14ac:dyDescent="0.55000000000000004">
      <c r="A15" s="14" t="s">
        <v>69</v>
      </c>
      <c r="B15" s="8">
        <v>5</v>
      </c>
      <c r="C15" s="8">
        <v>3</v>
      </c>
      <c r="D15" s="8">
        <v>5</v>
      </c>
      <c r="E15" s="8">
        <v>4</v>
      </c>
      <c r="F15" s="8">
        <v>5</v>
      </c>
      <c r="G15" s="8">
        <v>5</v>
      </c>
      <c r="H15" s="8">
        <v>5</v>
      </c>
      <c r="I15" s="8">
        <v>4</v>
      </c>
      <c r="J15" s="8">
        <v>5</v>
      </c>
      <c r="K15" s="8">
        <v>3</v>
      </c>
      <c r="L15" s="8">
        <v>5</v>
      </c>
      <c r="M15" s="8">
        <v>3</v>
      </c>
    </row>
    <row r="16" spans="1:18" ht="22.5" customHeight="1" x14ac:dyDescent="0.55000000000000004">
      <c r="A16" s="14" t="s">
        <v>70</v>
      </c>
      <c r="B16" s="8">
        <v>3</v>
      </c>
      <c r="C16" s="8">
        <v>5</v>
      </c>
      <c r="D16" s="8">
        <v>4</v>
      </c>
      <c r="E16" s="8">
        <v>5</v>
      </c>
      <c r="F16" s="8">
        <v>2</v>
      </c>
      <c r="G16" s="8">
        <v>5</v>
      </c>
      <c r="H16" s="8">
        <v>3</v>
      </c>
      <c r="I16" s="8">
        <v>5</v>
      </c>
      <c r="J16" s="8">
        <v>4</v>
      </c>
      <c r="K16" s="8">
        <v>5</v>
      </c>
      <c r="L16" s="8">
        <v>4</v>
      </c>
      <c r="M16" s="8">
        <v>5</v>
      </c>
    </row>
    <row r="17" spans="1:13" ht="22.5" customHeight="1" x14ac:dyDescent="0.55000000000000004">
      <c r="A17" s="14" t="s">
        <v>71</v>
      </c>
      <c r="B17" s="8">
        <v>3</v>
      </c>
      <c r="C17" s="8">
        <v>4</v>
      </c>
      <c r="D17" s="8">
        <v>2</v>
      </c>
      <c r="E17" s="8">
        <v>5</v>
      </c>
      <c r="F17" s="8">
        <v>3</v>
      </c>
      <c r="G17" s="8">
        <v>4</v>
      </c>
      <c r="H17" s="8">
        <v>4</v>
      </c>
      <c r="I17" s="8">
        <v>5</v>
      </c>
      <c r="J17" s="8">
        <v>2</v>
      </c>
      <c r="K17" s="8">
        <v>4</v>
      </c>
      <c r="L17" s="8">
        <v>3</v>
      </c>
      <c r="M17" s="8">
        <v>4</v>
      </c>
    </row>
    <row r="18" spans="1:13" ht="22.5" customHeight="1" x14ac:dyDescent="0.55000000000000004">
      <c r="A18" s="14" t="s">
        <v>72</v>
      </c>
      <c r="B18" s="8">
        <v>3</v>
      </c>
      <c r="C18" s="8">
        <v>5</v>
      </c>
      <c r="D18" s="8">
        <v>3</v>
      </c>
      <c r="E18" s="8">
        <v>5</v>
      </c>
      <c r="F18" s="8">
        <v>5</v>
      </c>
      <c r="G18" s="8">
        <v>5</v>
      </c>
      <c r="H18" s="8">
        <v>4</v>
      </c>
      <c r="I18" s="8">
        <v>4</v>
      </c>
      <c r="J18" s="8">
        <v>4</v>
      </c>
      <c r="K18" s="8">
        <v>5</v>
      </c>
      <c r="L18" s="8">
        <v>4</v>
      </c>
      <c r="M18" s="8">
        <v>5</v>
      </c>
    </row>
    <row r="19" spans="1:13" ht="22.5" customHeight="1" thickBot="1" x14ac:dyDescent="0.6">
      <c r="A19" s="19" t="s">
        <v>73</v>
      </c>
      <c r="B19" s="20">
        <v>4</v>
      </c>
      <c r="C19" s="20">
        <v>5</v>
      </c>
      <c r="D19" s="20">
        <v>3</v>
      </c>
      <c r="E19" s="20">
        <v>5</v>
      </c>
      <c r="F19" s="20">
        <v>3</v>
      </c>
      <c r="G19" s="20">
        <v>5</v>
      </c>
      <c r="H19" s="20">
        <v>3</v>
      </c>
      <c r="I19" s="20">
        <v>4</v>
      </c>
      <c r="J19" s="20">
        <v>3</v>
      </c>
      <c r="K19" s="20">
        <v>3</v>
      </c>
      <c r="L19" s="20">
        <v>3</v>
      </c>
      <c r="M19" s="20">
        <v>3</v>
      </c>
    </row>
    <row r="20" spans="1:13" ht="22.5" customHeight="1" x14ac:dyDescent="0.55000000000000004"/>
    <row r="21" spans="1:13" ht="33.75" customHeight="1" x14ac:dyDescent="0.55000000000000004">
      <c r="A21" s="1" t="s">
        <v>29</v>
      </c>
      <c r="B21" s="1">
        <f>COUNTA(B3:B19)</f>
        <v>17</v>
      </c>
      <c r="C21" s="1">
        <f t="shared" ref="C21:M21" si="0">COUNTA(C3:C19)</f>
        <v>17</v>
      </c>
      <c r="D21" s="1">
        <f t="shared" si="0"/>
        <v>17</v>
      </c>
      <c r="E21" s="1">
        <f t="shared" si="0"/>
        <v>17</v>
      </c>
      <c r="F21" s="1">
        <f t="shared" si="0"/>
        <v>17</v>
      </c>
      <c r="G21" s="1">
        <f t="shared" si="0"/>
        <v>17</v>
      </c>
      <c r="H21" s="1">
        <f t="shared" si="0"/>
        <v>17</v>
      </c>
      <c r="I21" s="1">
        <f t="shared" si="0"/>
        <v>17</v>
      </c>
      <c r="J21" s="1">
        <f t="shared" si="0"/>
        <v>17</v>
      </c>
      <c r="K21" s="1">
        <f t="shared" si="0"/>
        <v>17</v>
      </c>
      <c r="L21" s="1">
        <f t="shared" si="0"/>
        <v>17</v>
      </c>
      <c r="M21" s="1">
        <f t="shared" si="0"/>
        <v>17</v>
      </c>
    </row>
    <row r="22" spans="1:13" ht="33.75" customHeight="1" x14ac:dyDescent="0.55000000000000004">
      <c r="A22" s="1" t="s">
        <v>31</v>
      </c>
      <c r="B22" s="1">
        <f>COUNTBLANK(B3:B12)</f>
        <v>0</v>
      </c>
      <c r="C22" s="1">
        <f t="shared" ref="C22:M22" si="1">COUNTBLANK(C3:C12)</f>
        <v>0</v>
      </c>
      <c r="D22" s="1">
        <f t="shared" si="1"/>
        <v>0</v>
      </c>
      <c r="E22" s="1">
        <f t="shared" si="1"/>
        <v>0</v>
      </c>
      <c r="F22" s="1">
        <f t="shared" si="1"/>
        <v>0</v>
      </c>
      <c r="G22" s="1">
        <f t="shared" si="1"/>
        <v>0</v>
      </c>
      <c r="H22" s="1">
        <f t="shared" si="1"/>
        <v>0</v>
      </c>
      <c r="I22" s="1">
        <f t="shared" si="1"/>
        <v>0</v>
      </c>
      <c r="J22" s="1">
        <f t="shared" si="1"/>
        <v>0</v>
      </c>
      <c r="K22" s="1">
        <f t="shared" si="1"/>
        <v>0</v>
      </c>
      <c r="L22" s="1">
        <f t="shared" si="1"/>
        <v>0</v>
      </c>
      <c r="M22" s="1">
        <f t="shared" si="1"/>
        <v>0</v>
      </c>
    </row>
    <row r="23" spans="1:13" ht="33.75" customHeight="1" x14ac:dyDescent="0.55000000000000004">
      <c r="A23" s="2" t="s">
        <v>30</v>
      </c>
      <c r="B23" s="2">
        <f>SUM(B21:B22)</f>
        <v>17</v>
      </c>
      <c r="C23" s="2">
        <f t="shared" ref="C23:M23" si="2">SUM(C21:C22)</f>
        <v>17</v>
      </c>
      <c r="D23" s="2">
        <f t="shared" si="2"/>
        <v>17</v>
      </c>
      <c r="E23" s="2">
        <f t="shared" si="2"/>
        <v>17</v>
      </c>
      <c r="F23" s="2">
        <f t="shared" si="2"/>
        <v>17</v>
      </c>
      <c r="G23" s="2">
        <f t="shared" si="2"/>
        <v>17</v>
      </c>
      <c r="H23" s="2">
        <f t="shared" si="2"/>
        <v>17</v>
      </c>
      <c r="I23" s="2">
        <f t="shared" si="2"/>
        <v>17</v>
      </c>
      <c r="J23" s="2">
        <f t="shared" si="2"/>
        <v>17</v>
      </c>
      <c r="K23" s="2">
        <f t="shared" si="2"/>
        <v>17</v>
      </c>
      <c r="L23" s="2">
        <f t="shared" si="2"/>
        <v>17</v>
      </c>
      <c r="M23" s="2">
        <f t="shared" si="2"/>
        <v>17</v>
      </c>
    </row>
    <row r="24" spans="1:13" ht="33.75" customHeight="1" x14ac:dyDescent="0.55000000000000004"/>
    <row r="25" spans="1:13" ht="33.75" customHeight="1" x14ac:dyDescent="0.55000000000000004"/>
    <row r="26" spans="1:13" ht="33.75" customHeight="1" x14ac:dyDescent="0.55000000000000004"/>
    <row r="27" spans="1:13" ht="33.75" customHeight="1" x14ac:dyDescent="0.55000000000000004">
      <c r="A27" s="1" t="s">
        <v>32</v>
      </c>
      <c r="B27" s="1">
        <f>COUNTIF(B3:B19, "1")</f>
        <v>0</v>
      </c>
      <c r="D27" s="1">
        <f t="shared" ref="D27:L27" si="3">COUNTIF(D3:D19, "1")</f>
        <v>1</v>
      </c>
      <c r="F27" s="1">
        <f t="shared" si="3"/>
        <v>0</v>
      </c>
      <c r="H27" s="1">
        <f t="shared" si="3"/>
        <v>0</v>
      </c>
      <c r="J27" s="1">
        <f t="shared" si="3"/>
        <v>0</v>
      </c>
      <c r="L27" s="1">
        <f t="shared" si="3"/>
        <v>0</v>
      </c>
    </row>
    <row r="28" spans="1:13" ht="33.75" customHeight="1" x14ac:dyDescent="0.55000000000000004">
      <c r="A28" s="1" t="s">
        <v>33</v>
      </c>
      <c r="B28" s="1">
        <f>COUNTIF(B3:B19,"2")</f>
        <v>1</v>
      </c>
      <c r="D28" s="1">
        <f t="shared" ref="D28:L28" si="4">COUNTIF(D3:D19,"2")</f>
        <v>1</v>
      </c>
      <c r="F28" s="1">
        <f t="shared" si="4"/>
        <v>2</v>
      </c>
      <c r="H28" s="1">
        <f t="shared" si="4"/>
        <v>2</v>
      </c>
      <c r="J28" s="1">
        <f t="shared" si="4"/>
        <v>1</v>
      </c>
      <c r="L28" s="1">
        <f t="shared" si="4"/>
        <v>0</v>
      </c>
    </row>
    <row r="29" spans="1:13" ht="33.75" customHeight="1" x14ac:dyDescent="0.55000000000000004">
      <c r="A29" s="1" t="s">
        <v>22</v>
      </c>
      <c r="B29" s="1">
        <f>COUNTIF(B3:B19,"3")</f>
        <v>7</v>
      </c>
      <c r="D29" s="1">
        <f t="shared" ref="D29:L29" si="5">COUNTIF(D3:D19,"3")</f>
        <v>5</v>
      </c>
      <c r="F29" s="1">
        <f t="shared" si="5"/>
        <v>3</v>
      </c>
      <c r="H29" s="1">
        <f t="shared" si="5"/>
        <v>4</v>
      </c>
      <c r="J29" s="1">
        <f t="shared" si="5"/>
        <v>5</v>
      </c>
      <c r="L29" s="1">
        <f t="shared" si="5"/>
        <v>5</v>
      </c>
    </row>
    <row r="30" spans="1:13" ht="33.75" customHeight="1" x14ac:dyDescent="0.55000000000000004">
      <c r="A30" s="1" t="s">
        <v>34</v>
      </c>
      <c r="B30" s="1">
        <f>COUNTIF(B3:B19,"4")</f>
        <v>4</v>
      </c>
      <c r="D30" s="1">
        <f t="shared" ref="D30:L30" si="6">COUNTIF(D3:D19,"4")</f>
        <v>6</v>
      </c>
      <c r="F30" s="1">
        <f t="shared" si="6"/>
        <v>5</v>
      </c>
      <c r="H30" s="1">
        <f t="shared" si="6"/>
        <v>7</v>
      </c>
      <c r="J30" s="1">
        <f t="shared" si="6"/>
        <v>5</v>
      </c>
      <c r="L30" s="1">
        <f t="shared" si="6"/>
        <v>7</v>
      </c>
    </row>
    <row r="31" spans="1:13" ht="33.75" customHeight="1" x14ac:dyDescent="0.55000000000000004">
      <c r="A31" s="1" t="s">
        <v>35</v>
      </c>
      <c r="B31" s="1">
        <f>COUNTIF(B3:B19,"5")</f>
        <v>5</v>
      </c>
      <c r="D31" s="1">
        <f t="shared" ref="D31:L31" si="7">COUNTIF(D3:D19,"5")</f>
        <v>4</v>
      </c>
      <c r="F31" s="1">
        <f t="shared" si="7"/>
        <v>7</v>
      </c>
      <c r="H31" s="1">
        <f t="shared" si="7"/>
        <v>4</v>
      </c>
      <c r="J31" s="1">
        <f t="shared" si="7"/>
        <v>6</v>
      </c>
      <c r="L31" s="1">
        <f t="shared" si="7"/>
        <v>5</v>
      </c>
    </row>
    <row r="32" spans="1:13" ht="33.75" customHeight="1" x14ac:dyDescent="0.55000000000000004">
      <c r="A32" s="2" t="s">
        <v>36</v>
      </c>
      <c r="B32" s="2">
        <f>SUM(B27:B31)</f>
        <v>17</v>
      </c>
      <c r="C32" s="2"/>
      <c r="D32" s="2">
        <f t="shared" ref="D32:L32" si="8">SUM(D27:D31)</f>
        <v>17</v>
      </c>
      <c r="E32" s="2"/>
      <c r="F32" s="2">
        <f t="shared" si="8"/>
        <v>17</v>
      </c>
      <c r="G32" s="2"/>
      <c r="H32" s="2">
        <f t="shared" si="8"/>
        <v>17</v>
      </c>
      <c r="I32" s="2"/>
      <c r="J32" s="2">
        <f t="shared" si="8"/>
        <v>17</v>
      </c>
      <c r="K32" s="2"/>
      <c r="L32" s="2">
        <f t="shared" si="8"/>
        <v>17</v>
      </c>
      <c r="M32" s="2"/>
    </row>
    <row r="33" spans="1:14" ht="33.75" customHeight="1" x14ac:dyDescent="0.55000000000000004"/>
    <row r="34" spans="1:14" ht="33.75" customHeight="1" x14ac:dyDescent="0.55000000000000004">
      <c r="A34" s="1" t="s">
        <v>37</v>
      </c>
      <c r="B34" s="23">
        <f>B$27/B$32</f>
        <v>0</v>
      </c>
      <c r="C34" s="23"/>
      <c r="D34" s="23">
        <f>D$27/D$32</f>
        <v>5.8823529411764705E-2</v>
      </c>
      <c r="E34" s="23"/>
      <c r="F34" s="23">
        <f>F$27/F$32</f>
        <v>0</v>
      </c>
      <c r="G34" s="23"/>
      <c r="H34" s="23">
        <f>H$27/H$32</f>
        <v>0</v>
      </c>
      <c r="I34" s="23"/>
      <c r="J34" s="23">
        <f>J$27/J$32</f>
        <v>0</v>
      </c>
      <c r="K34" s="23"/>
      <c r="L34" s="23">
        <f>L$27/L$32</f>
        <v>0</v>
      </c>
      <c r="M34" s="23"/>
      <c r="N34" s="24"/>
    </row>
    <row r="35" spans="1:14" ht="33.75" customHeight="1" x14ac:dyDescent="0.55000000000000004">
      <c r="A35" s="1" t="s">
        <v>38</v>
      </c>
      <c r="B35" s="4">
        <f>B$28/B$32</f>
        <v>5.8823529411764705E-2</v>
      </c>
      <c r="C35" s="4"/>
      <c r="D35" s="4">
        <f>D$28/D$32</f>
        <v>5.8823529411764705E-2</v>
      </c>
      <c r="E35" s="4"/>
      <c r="F35" s="4">
        <f>F$28/F$32</f>
        <v>0.11764705882352941</v>
      </c>
      <c r="G35" s="4"/>
      <c r="H35" s="4">
        <f>H$28/H$32</f>
        <v>0.11764705882352941</v>
      </c>
      <c r="I35" s="4"/>
      <c r="J35" s="4">
        <f>J$28/J$32</f>
        <v>5.8823529411764705E-2</v>
      </c>
      <c r="K35" s="4"/>
      <c r="L35" s="4">
        <f>L$28/L$32</f>
        <v>0</v>
      </c>
      <c r="M35" s="4"/>
      <c r="N35" s="24"/>
    </row>
    <row r="36" spans="1:14" ht="33.75" customHeight="1" x14ac:dyDescent="0.55000000000000004">
      <c r="A36" s="1" t="s">
        <v>39</v>
      </c>
      <c r="B36" s="4">
        <f>B$29/B$32</f>
        <v>0.41176470588235292</v>
      </c>
      <c r="C36" s="4"/>
      <c r="D36" s="4">
        <f>D$29/D$32</f>
        <v>0.29411764705882354</v>
      </c>
      <c r="E36" s="4"/>
      <c r="F36" s="4">
        <f>F$29/F$32</f>
        <v>0.17647058823529413</v>
      </c>
      <c r="G36" s="4"/>
      <c r="H36" s="4">
        <f>H$29/H$32</f>
        <v>0.23529411764705882</v>
      </c>
      <c r="I36" s="4"/>
      <c r="J36" s="4">
        <f>J$29/J$32</f>
        <v>0.29411764705882354</v>
      </c>
      <c r="K36" s="4"/>
      <c r="L36" s="4">
        <f>L$29/L$32</f>
        <v>0.29411764705882354</v>
      </c>
      <c r="M36" s="4"/>
      <c r="N36" s="24"/>
    </row>
    <row r="37" spans="1:14" ht="33.75" customHeight="1" x14ac:dyDescent="0.55000000000000004">
      <c r="A37" s="1" t="s">
        <v>40</v>
      </c>
      <c r="B37" s="4">
        <f>B$30/B$32</f>
        <v>0.23529411764705882</v>
      </c>
      <c r="C37" s="4"/>
      <c r="D37" s="4">
        <f>D$30/D$32</f>
        <v>0.35294117647058826</v>
      </c>
      <c r="E37" s="4"/>
      <c r="F37" s="4">
        <f>F$30/F$32</f>
        <v>0.29411764705882354</v>
      </c>
      <c r="G37" s="4"/>
      <c r="H37" s="4">
        <f>H$30/H$32</f>
        <v>0.41176470588235292</v>
      </c>
      <c r="I37" s="4"/>
      <c r="J37" s="4">
        <f>J$30/J$32</f>
        <v>0.29411764705882354</v>
      </c>
      <c r="K37" s="4"/>
      <c r="L37" s="4">
        <f>L$30/L$32</f>
        <v>0.41176470588235292</v>
      </c>
      <c r="M37" s="4"/>
      <c r="N37" s="24"/>
    </row>
    <row r="38" spans="1:14" ht="33.75" customHeight="1" x14ac:dyDescent="0.55000000000000004">
      <c r="A38" s="1" t="s">
        <v>41</v>
      </c>
      <c r="B38" s="4">
        <f>B$31/B$32</f>
        <v>0.29411764705882354</v>
      </c>
      <c r="C38" s="4"/>
      <c r="D38" s="4">
        <f>D$31/D$32</f>
        <v>0.23529411764705882</v>
      </c>
      <c r="E38" s="4"/>
      <c r="F38" s="4">
        <f>F$31/F$32</f>
        <v>0.41176470588235292</v>
      </c>
      <c r="G38" s="4"/>
      <c r="H38" s="4">
        <f>H$31/H$32</f>
        <v>0.23529411764705882</v>
      </c>
      <c r="I38" s="4"/>
      <c r="J38" s="4">
        <f>J$31/J$32</f>
        <v>0.35294117647058826</v>
      </c>
      <c r="K38" s="4"/>
      <c r="L38" s="4">
        <f>L$31/L$32</f>
        <v>0.29411764705882354</v>
      </c>
      <c r="M38" s="4"/>
      <c r="N38" s="24"/>
    </row>
    <row r="39" spans="1:14" ht="33.75" customHeight="1" x14ac:dyDescent="0.55000000000000004">
      <c r="A39" s="2" t="s">
        <v>36</v>
      </c>
      <c r="B39" s="5">
        <f>B32/17</f>
        <v>1</v>
      </c>
      <c r="C39" s="5"/>
      <c r="D39" s="5">
        <f t="shared" ref="D39:L39" si="9">D32/17</f>
        <v>1</v>
      </c>
      <c r="E39" s="5"/>
      <c r="F39" s="5">
        <f t="shared" si="9"/>
        <v>1</v>
      </c>
      <c r="G39" s="5"/>
      <c r="H39" s="5">
        <f t="shared" si="9"/>
        <v>1</v>
      </c>
      <c r="I39" s="5"/>
      <c r="J39" s="5">
        <f t="shared" si="9"/>
        <v>1</v>
      </c>
      <c r="K39" s="5"/>
      <c r="L39" s="5">
        <f t="shared" si="9"/>
        <v>1</v>
      </c>
      <c r="M39" s="5"/>
    </row>
    <row r="40" spans="1:14" ht="33.75" customHeight="1" x14ac:dyDescent="0.55000000000000004"/>
    <row r="41" spans="1:14" ht="33.75" customHeight="1" x14ac:dyDescent="0.55000000000000004"/>
    <row r="42" spans="1:14" ht="33.75" customHeight="1" x14ac:dyDescent="0.55000000000000004"/>
    <row r="43" spans="1:14" ht="33.75" customHeight="1" x14ac:dyDescent="0.55000000000000004"/>
    <row r="44" spans="1:14" ht="33.75" customHeight="1" x14ac:dyDescent="0.55000000000000004"/>
    <row r="45" spans="1:14" ht="33.75" customHeight="1" x14ac:dyDescent="0.55000000000000004"/>
    <row r="46" spans="1:14" ht="33.75" customHeight="1" x14ac:dyDescent="0.55000000000000004"/>
    <row r="47" spans="1:14" ht="33.75" customHeight="1" x14ac:dyDescent="0.55000000000000004"/>
    <row r="48" spans="1:14" ht="33.75" customHeight="1" x14ac:dyDescent="0.55000000000000004"/>
    <row r="49" ht="33.75" customHeight="1" x14ac:dyDescent="0.55000000000000004"/>
    <row r="50" ht="33.75" customHeight="1" x14ac:dyDescent="0.55000000000000004"/>
    <row r="51" ht="33.75" customHeight="1" x14ac:dyDescent="0.55000000000000004"/>
    <row r="52" ht="33.75" customHeight="1" x14ac:dyDescent="0.55000000000000004"/>
    <row r="53" ht="33.75" customHeight="1" x14ac:dyDescent="0.55000000000000004"/>
    <row r="54" ht="33.75" customHeight="1" x14ac:dyDescent="0.55000000000000004"/>
    <row r="55" ht="33.75" customHeight="1" x14ac:dyDescent="0.55000000000000004"/>
    <row r="56" ht="33.75" customHeight="1" x14ac:dyDescent="0.55000000000000004"/>
    <row r="57" ht="33.75" customHeight="1" x14ac:dyDescent="0.55000000000000004"/>
    <row r="58" ht="33.75" customHeight="1" x14ac:dyDescent="0.55000000000000004"/>
    <row r="59" ht="33.75" customHeight="1" x14ac:dyDescent="0.55000000000000004"/>
    <row r="60" ht="33.75" customHeight="1" x14ac:dyDescent="0.55000000000000004"/>
    <row r="61" ht="33.75" customHeight="1" x14ac:dyDescent="0.55000000000000004"/>
    <row r="62" ht="33.75" customHeight="1" x14ac:dyDescent="0.55000000000000004"/>
    <row r="63" ht="33.75" customHeight="1" x14ac:dyDescent="0.55000000000000004"/>
    <row r="64" ht="33.75" customHeight="1" x14ac:dyDescent="0.55000000000000004"/>
    <row r="65" ht="33.75" customHeight="1" x14ac:dyDescent="0.55000000000000004"/>
    <row r="66" ht="33.75" customHeight="1" x14ac:dyDescent="0.55000000000000004"/>
    <row r="67" ht="33.75" customHeight="1" x14ac:dyDescent="0.55000000000000004"/>
    <row r="68" ht="33.75" customHeight="1" x14ac:dyDescent="0.55000000000000004"/>
    <row r="69" ht="33.75" customHeight="1" x14ac:dyDescent="0.55000000000000004"/>
    <row r="70" ht="33.75" customHeight="1" x14ac:dyDescent="0.55000000000000004"/>
    <row r="71" ht="33.75" customHeight="1" x14ac:dyDescent="0.55000000000000004"/>
    <row r="72" ht="33.75" customHeight="1" x14ac:dyDescent="0.55000000000000004"/>
    <row r="73" ht="33.75" customHeight="1" x14ac:dyDescent="0.55000000000000004"/>
    <row r="74" ht="33.75" customHeight="1" x14ac:dyDescent="0.55000000000000004"/>
    <row r="75" ht="33.75" customHeight="1" x14ac:dyDescent="0.55000000000000004"/>
    <row r="76" ht="33.75" customHeight="1" x14ac:dyDescent="0.55000000000000004"/>
    <row r="77" ht="33.75" customHeight="1" x14ac:dyDescent="0.55000000000000004"/>
    <row r="78" ht="33.75" customHeight="1" x14ac:dyDescent="0.55000000000000004"/>
    <row r="79" ht="33.75" customHeight="1" x14ac:dyDescent="0.55000000000000004"/>
    <row r="80" ht="33.75" customHeight="1" x14ac:dyDescent="0.55000000000000004"/>
    <row r="81" ht="33.75" customHeight="1" x14ac:dyDescent="0.55000000000000004"/>
    <row r="82" ht="33.75" customHeight="1" x14ac:dyDescent="0.55000000000000004"/>
    <row r="83" ht="33.75" customHeight="1" x14ac:dyDescent="0.55000000000000004"/>
    <row r="84" ht="33.75" customHeight="1" x14ac:dyDescent="0.55000000000000004"/>
    <row r="85" ht="33.75" customHeight="1" x14ac:dyDescent="0.55000000000000004"/>
    <row r="86" ht="33.75" customHeight="1" x14ac:dyDescent="0.55000000000000004"/>
    <row r="87" ht="33.75" customHeight="1" x14ac:dyDescent="0.55000000000000004"/>
    <row r="88" ht="33.75" customHeight="1" x14ac:dyDescent="0.55000000000000004"/>
    <row r="89" ht="33.75" customHeight="1" x14ac:dyDescent="0.55000000000000004"/>
    <row r="90" ht="33.75" customHeight="1" x14ac:dyDescent="0.55000000000000004"/>
    <row r="91" ht="33.75" customHeight="1" x14ac:dyDescent="0.55000000000000004"/>
    <row r="92" ht="33.75" customHeight="1" x14ac:dyDescent="0.55000000000000004"/>
    <row r="93" ht="33.75" customHeight="1" x14ac:dyDescent="0.55000000000000004"/>
    <row r="94" ht="33.75" customHeight="1" x14ac:dyDescent="0.55000000000000004"/>
    <row r="95" ht="33.75" customHeight="1" x14ac:dyDescent="0.55000000000000004"/>
    <row r="96" ht="33.75" customHeight="1" x14ac:dyDescent="0.55000000000000004"/>
    <row r="97" ht="33.75" customHeight="1" x14ac:dyDescent="0.55000000000000004"/>
    <row r="98" ht="33.75" customHeight="1" x14ac:dyDescent="0.55000000000000004"/>
    <row r="99" ht="33.75" customHeight="1" x14ac:dyDescent="0.55000000000000004"/>
    <row r="100" ht="33.75" customHeight="1" x14ac:dyDescent="0.55000000000000004"/>
    <row r="101" ht="33.75" customHeight="1" x14ac:dyDescent="0.55000000000000004"/>
    <row r="102" ht="33.75" customHeight="1" x14ac:dyDescent="0.55000000000000004"/>
    <row r="103" ht="33.75" customHeight="1" x14ac:dyDescent="0.55000000000000004"/>
    <row r="104" ht="33.75" customHeight="1" x14ac:dyDescent="0.55000000000000004"/>
    <row r="105" ht="33.75" customHeight="1" x14ac:dyDescent="0.55000000000000004"/>
    <row r="106" ht="33.75" customHeight="1" x14ac:dyDescent="0.55000000000000004"/>
    <row r="107" ht="33.75" customHeight="1" x14ac:dyDescent="0.55000000000000004"/>
    <row r="108" ht="33.75" customHeight="1" x14ac:dyDescent="0.55000000000000004"/>
    <row r="109" ht="33.75" customHeight="1" x14ac:dyDescent="0.55000000000000004"/>
    <row r="110" ht="33.75" customHeight="1" x14ac:dyDescent="0.55000000000000004"/>
    <row r="111" ht="33.75" customHeight="1" x14ac:dyDescent="0.55000000000000004"/>
    <row r="112" ht="33.75" customHeight="1" x14ac:dyDescent="0.55000000000000004"/>
    <row r="113" ht="33.75" customHeight="1" x14ac:dyDescent="0.55000000000000004"/>
    <row r="114" ht="33.75" customHeight="1" x14ac:dyDescent="0.55000000000000004"/>
    <row r="115" ht="33.75" customHeight="1" x14ac:dyDescent="0.55000000000000004"/>
    <row r="116" ht="33.75" customHeight="1" x14ac:dyDescent="0.55000000000000004"/>
    <row r="117" ht="33.75" customHeight="1" x14ac:dyDescent="0.55000000000000004"/>
    <row r="118" ht="33.75" customHeight="1" x14ac:dyDescent="0.55000000000000004"/>
    <row r="119" ht="33.75" customHeight="1" x14ac:dyDescent="0.55000000000000004"/>
    <row r="120" ht="33.75" customHeight="1" x14ac:dyDescent="0.55000000000000004"/>
    <row r="121" ht="33.75" customHeight="1" x14ac:dyDescent="0.55000000000000004"/>
    <row r="122" ht="33.75" customHeight="1" x14ac:dyDescent="0.55000000000000004"/>
    <row r="123" ht="33.75" customHeight="1" x14ac:dyDescent="0.55000000000000004"/>
    <row r="124" ht="33.75" customHeight="1" x14ac:dyDescent="0.55000000000000004"/>
    <row r="125" ht="33.75" customHeight="1" x14ac:dyDescent="0.55000000000000004"/>
    <row r="126" ht="33.75" customHeight="1" x14ac:dyDescent="0.55000000000000004"/>
    <row r="127" ht="33.75" customHeight="1" x14ac:dyDescent="0.55000000000000004"/>
    <row r="128" ht="33.75" customHeight="1" x14ac:dyDescent="0.55000000000000004"/>
    <row r="129" ht="33.75" customHeight="1" x14ac:dyDescent="0.55000000000000004"/>
    <row r="130" ht="33.75" customHeight="1" x14ac:dyDescent="0.55000000000000004"/>
    <row r="131" ht="33.75" customHeight="1" x14ac:dyDescent="0.55000000000000004"/>
    <row r="132" ht="33.75" customHeight="1" x14ac:dyDescent="0.55000000000000004"/>
    <row r="133" ht="33.75" customHeight="1" x14ac:dyDescent="0.55000000000000004"/>
    <row r="134" ht="33.75" customHeight="1" x14ac:dyDescent="0.55000000000000004"/>
    <row r="135" ht="33.75" customHeight="1" x14ac:dyDescent="0.55000000000000004"/>
    <row r="136" ht="33.75" customHeight="1" x14ac:dyDescent="0.55000000000000004"/>
    <row r="137" ht="33.75" customHeight="1" x14ac:dyDescent="0.55000000000000004"/>
    <row r="138" ht="33.75" customHeight="1" x14ac:dyDescent="0.55000000000000004"/>
    <row r="139" ht="33.75" customHeight="1" x14ac:dyDescent="0.55000000000000004"/>
    <row r="140" ht="33.75" customHeight="1" x14ac:dyDescent="0.55000000000000004"/>
    <row r="141" ht="33.75" customHeight="1" x14ac:dyDescent="0.55000000000000004"/>
    <row r="142" ht="33.75" customHeight="1" x14ac:dyDescent="0.55000000000000004"/>
    <row r="143" ht="33.75" customHeight="1" x14ac:dyDescent="0.55000000000000004"/>
    <row r="144" ht="33.75" customHeight="1" x14ac:dyDescent="0.55000000000000004"/>
    <row r="145" ht="33.75" customHeight="1" x14ac:dyDescent="0.55000000000000004"/>
    <row r="146" ht="33.75" customHeight="1" x14ac:dyDescent="0.55000000000000004"/>
    <row r="147" ht="33.75" customHeight="1" x14ac:dyDescent="0.55000000000000004"/>
    <row r="148" ht="33.75" customHeight="1" x14ac:dyDescent="0.55000000000000004"/>
    <row r="149" ht="33.75" customHeight="1" x14ac:dyDescent="0.55000000000000004"/>
    <row r="150" ht="33.75" customHeight="1" x14ac:dyDescent="0.55000000000000004"/>
    <row r="151" ht="33.75" customHeight="1" x14ac:dyDescent="0.55000000000000004"/>
    <row r="152" ht="33.75" customHeight="1" x14ac:dyDescent="0.55000000000000004"/>
    <row r="153" ht="33.75" customHeight="1" x14ac:dyDescent="0.55000000000000004"/>
    <row r="154" ht="33.75" customHeight="1" x14ac:dyDescent="0.55000000000000004"/>
    <row r="155" ht="33.75" customHeight="1" x14ac:dyDescent="0.55000000000000004"/>
    <row r="156" ht="33.75" customHeight="1" x14ac:dyDescent="0.55000000000000004"/>
    <row r="157" ht="33.75" customHeight="1" x14ac:dyDescent="0.55000000000000004"/>
    <row r="158" ht="33.75" customHeight="1" x14ac:dyDescent="0.55000000000000004"/>
    <row r="159" ht="33.75" customHeight="1" x14ac:dyDescent="0.55000000000000004"/>
    <row r="160" ht="33.75" customHeight="1" x14ac:dyDescent="0.55000000000000004"/>
    <row r="161" ht="33.75" customHeight="1" x14ac:dyDescent="0.55000000000000004"/>
    <row r="162" ht="33.75" customHeight="1" x14ac:dyDescent="0.55000000000000004"/>
    <row r="163" ht="33.75" customHeight="1" x14ac:dyDescent="0.55000000000000004"/>
    <row r="164" ht="33.75" customHeight="1" x14ac:dyDescent="0.55000000000000004"/>
    <row r="165" ht="33.75" customHeight="1" x14ac:dyDescent="0.55000000000000004"/>
    <row r="166" ht="33.75" customHeight="1" x14ac:dyDescent="0.55000000000000004"/>
    <row r="167" ht="33.75" customHeight="1" x14ac:dyDescent="0.55000000000000004"/>
    <row r="168" ht="33.75" customHeight="1" x14ac:dyDescent="0.55000000000000004"/>
    <row r="169" ht="33.75" customHeight="1" x14ac:dyDescent="0.55000000000000004"/>
    <row r="170" ht="33.75" customHeight="1" x14ac:dyDescent="0.55000000000000004"/>
    <row r="171" ht="33.75" customHeight="1" x14ac:dyDescent="0.55000000000000004"/>
    <row r="172" ht="33.75" customHeight="1" x14ac:dyDescent="0.55000000000000004"/>
    <row r="173" ht="33.75" customHeight="1" x14ac:dyDescent="0.55000000000000004"/>
    <row r="174" ht="33.75" customHeight="1" x14ac:dyDescent="0.55000000000000004"/>
    <row r="175" ht="33.75" customHeight="1" x14ac:dyDescent="0.55000000000000004"/>
    <row r="176" ht="33.75" customHeight="1" x14ac:dyDescent="0.55000000000000004"/>
    <row r="177" ht="33.75" customHeight="1" x14ac:dyDescent="0.55000000000000004"/>
    <row r="178" ht="33.75" customHeight="1" x14ac:dyDescent="0.55000000000000004"/>
    <row r="179" ht="33.75" customHeight="1" x14ac:dyDescent="0.55000000000000004"/>
    <row r="180" ht="33.75" customHeight="1" x14ac:dyDescent="0.55000000000000004"/>
    <row r="181" ht="33.75" customHeight="1" x14ac:dyDescent="0.55000000000000004"/>
    <row r="182" ht="33.75" customHeight="1" x14ac:dyDescent="0.55000000000000004"/>
    <row r="183" ht="33.75" customHeight="1" x14ac:dyDescent="0.55000000000000004"/>
    <row r="184" ht="33.75" customHeight="1" x14ac:dyDescent="0.55000000000000004"/>
    <row r="185" ht="33.75" customHeight="1" x14ac:dyDescent="0.55000000000000004"/>
    <row r="186" ht="33.75" customHeight="1" x14ac:dyDescent="0.55000000000000004"/>
    <row r="187" ht="33.75" customHeight="1" x14ac:dyDescent="0.55000000000000004"/>
    <row r="188" ht="33.75" customHeight="1" x14ac:dyDescent="0.55000000000000004"/>
    <row r="189" ht="33.75" customHeight="1" x14ac:dyDescent="0.55000000000000004"/>
    <row r="190" ht="33.75" customHeight="1" x14ac:dyDescent="0.55000000000000004"/>
    <row r="191" ht="33.75" customHeight="1" x14ac:dyDescent="0.55000000000000004"/>
    <row r="192" ht="33.75" customHeight="1" x14ac:dyDescent="0.55000000000000004"/>
    <row r="193" ht="33.75" customHeight="1" x14ac:dyDescent="0.55000000000000004"/>
    <row r="194" ht="33.75" customHeight="1" x14ac:dyDescent="0.55000000000000004"/>
    <row r="195" ht="33.75" customHeight="1" x14ac:dyDescent="0.55000000000000004"/>
    <row r="196" ht="33.75" customHeight="1" x14ac:dyDescent="0.55000000000000004"/>
    <row r="197" ht="33.75" customHeight="1" x14ac:dyDescent="0.55000000000000004"/>
    <row r="198" ht="33.75" customHeight="1" x14ac:dyDescent="0.55000000000000004"/>
    <row r="199" ht="33.75" customHeight="1" x14ac:dyDescent="0.55000000000000004"/>
    <row r="200" ht="33.75" customHeight="1" x14ac:dyDescent="0.55000000000000004"/>
    <row r="201" ht="33.75" customHeight="1" x14ac:dyDescent="0.55000000000000004"/>
    <row r="202" ht="33.75" customHeight="1" x14ac:dyDescent="0.55000000000000004"/>
    <row r="203" ht="33.75" customHeight="1" x14ac:dyDescent="0.55000000000000004"/>
    <row r="204" ht="33.75" customHeight="1" x14ac:dyDescent="0.55000000000000004"/>
    <row r="205" ht="33.75" customHeight="1" x14ac:dyDescent="0.55000000000000004"/>
    <row r="206" ht="33.75" customHeight="1" x14ac:dyDescent="0.55000000000000004"/>
    <row r="207" ht="33.75" customHeight="1" x14ac:dyDescent="0.55000000000000004"/>
    <row r="208" ht="33.75" customHeight="1" x14ac:dyDescent="0.55000000000000004"/>
    <row r="209" ht="33.75" customHeight="1" x14ac:dyDescent="0.55000000000000004"/>
    <row r="210" ht="33.75" customHeight="1" x14ac:dyDescent="0.55000000000000004"/>
    <row r="211" ht="33.75" customHeight="1" x14ac:dyDescent="0.55000000000000004"/>
    <row r="212" ht="33.75" customHeight="1" x14ac:dyDescent="0.55000000000000004"/>
    <row r="213" ht="33.75" customHeight="1" x14ac:dyDescent="0.55000000000000004"/>
    <row r="214" ht="33.75" customHeight="1" x14ac:dyDescent="0.55000000000000004"/>
    <row r="215" ht="33.75" customHeight="1" x14ac:dyDescent="0.55000000000000004"/>
    <row r="216" ht="33.75" customHeight="1" x14ac:dyDescent="0.55000000000000004"/>
    <row r="217" ht="33.75" customHeight="1" x14ac:dyDescent="0.55000000000000004"/>
    <row r="218" ht="33.75" customHeight="1" x14ac:dyDescent="0.55000000000000004"/>
    <row r="219" ht="33.75" customHeight="1" x14ac:dyDescent="0.55000000000000004"/>
    <row r="220" ht="33.75" customHeight="1" x14ac:dyDescent="0.55000000000000004"/>
    <row r="221" ht="33.75" customHeight="1" x14ac:dyDescent="0.55000000000000004"/>
    <row r="222" ht="33.75" customHeight="1" x14ac:dyDescent="0.55000000000000004"/>
    <row r="223" ht="33.75" customHeight="1" x14ac:dyDescent="0.55000000000000004"/>
    <row r="224" ht="33.75" customHeight="1" x14ac:dyDescent="0.55000000000000004"/>
    <row r="225" ht="33.75" customHeight="1" x14ac:dyDescent="0.55000000000000004"/>
  </sheetData>
  <mergeCells count="7">
    <mergeCell ref="A1:A2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B660-AAB3-4943-BB7B-35CE466626CB}">
  <dimension ref="A1:H21"/>
  <sheetViews>
    <sheetView workbookViewId="0">
      <selection activeCell="B2" sqref="B2:D18"/>
    </sheetView>
  </sheetViews>
  <sheetFormatPr defaultRowHeight="14.4" x14ac:dyDescent="0.55000000000000004"/>
  <cols>
    <col min="1" max="2" width="11.26171875" style="30" customWidth="1"/>
    <col min="3" max="3" width="13.89453125" style="30" customWidth="1"/>
    <col min="4" max="5" width="11.26171875" style="30" customWidth="1"/>
    <col min="6" max="6" width="25.15625" style="30" customWidth="1"/>
    <col min="7" max="7" width="28.83984375" style="30" customWidth="1"/>
    <col min="8" max="8" width="17.68359375" style="30" customWidth="1"/>
    <col min="9" max="9" width="11.26171875" style="30" customWidth="1"/>
    <col min="10" max="16384" width="8.83984375" style="30"/>
  </cols>
  <sheetData>
    <row r="1" spans="1:8" ht="32.700000000000003" customHeight="1" thickBot="1" x14ac:dyDescent="0.6">
      <c r="A1" s="43" t="s">
        <v>42</v>
      </c>
      <c r="B1" s="44" t="s">
        <v>43</v>
      </c>
      <c r="C1" s="44" t="s">
        <v>44</v>
      </c>
      <c r="D1" s="44" t="s">
        <v>45</v>
      </c>
      <c r="E1" s="44" t="s">
        <v>46</v>
      </c>
      <c r="F1" s="44" t="s">
        <v>48</v>
      </c>
      <c r="G1" s="44" t="s">
        <v>47</v>
      </c>
      <c r="H1" s="45" t="s">
        <v>49</v>
      </c>
    </row>
    <row r="2" spans="1:8" ht="32.700000000000003" customHeight="1" x14ac:dyDescent="0.55000000000000004">
      <c r="A2" s="39" t="s">
        <v>57</v>
      </c>
      <c r="B2" s="40" t="s">
        <v>55</v>
      </c>
      <c r="C2" s="40" t="s">
        <v>52</v>
      </c>
      <c r="D2" s="40" t="s">
        <v>53</v>
      </c>
      <c r="E2" s="41"/>
      <c r="F2" s="40"/>
      <c r="G2" s="40"/>
      <c r="H2" s="42" t="s">
        <v>50</v>
      </c>
    </row>
    <row r="3" spans="1:8" ht="32.700000000000003" customHeight="1" x14ac:dyDescent="0.55000000000000004">
      <c r="A3" s="33" t="s">
        <v>58</v>
      </c>
      <c r="B3" s="31" t="s">
        <v>54</v>
      </c>
      <c r="C3" s="31" t="s">
        <v>89</v>
      </c>
      <c r="D3" s="31" t="s">
        <v>90</v>
      </c>
      <c r="E3" s="32" t="s">
        <v>91</v>
      </c>
      <c r="F3" s="31" t="s">
        <v>92</v>
      </c>
      <c r="G3" s="31" t="s">
        <v>93</v>
      </c>
      <c r="H3" s="34">
        <v>4</v>
      </c>
    </row>
    <row r="4" spans="1:8" ht="32.700000000000003" customHeight="1" x14ac:dyDescent="0.55000000000000004">
      <c r="A4" s="33" t="s">
        <v>59</v>
      </c>
      <c r="B4" s="31" t="s">
        <v>54</v>
      </c>
      <c r="C4" s="31" t="s">
        <v>52</v>
      </c>
      <c r="D4" s="31" t="s">
        <v>90</v>
      </c>
      <c r="E4" s="32" t="s">
        <v>91</v>
      </c>
      <c r="F4" s="31" t="s">
        <v>94</v>
      </c>
      <c r="G4" s="31" t="s">
        <v>95</v>
      </c>
      <c r="H4" s="34">
        <v>5</v>
      </c>
    </row>
    <row r="5" spans="1:8" ht="32.700000000000003" customHeight="1" x14ac:dyDescent="0.55000000000000004">
      <c r="A5" s="33" t="s">
        <v>60</v>
      </c>
      <c r="B5" s="31" t="s">
        <v>54</v>
      </c>
      <c r="C5" s="31" t="s">
        <v>52</v>
      </c>
      <c r="D5" s="31" t="s">
        <v>53</v>
      </c>
      <c r="E5" s="32"/>
      <c r="F5" s="31"/>
      <c r="G5" s="31"/>
      <c r="H5" s="34">
        <v>5</v>
      </c>
    </row>
    <row r="6" spans="1:8" ht="32.700000000000003" customHeight="1" x14ac:dyDescent="0.55000000000000004">
      <c r="A6" s="33" t="s">
        <v>61</v>
      </c>
      <c r="B6" s="31" t="s">
        <v>54</v>
      </c>
      <c r="C6" s="31" t="s">
        <v>52</v>
      </c>
      <c r="D6" s="31" t="s">
        <v>53</v>
      </c>
      <c r="E6" s="32"/>
      <c r="F6" s="31"/>
      <c r="G6" s="31"/>
      <c r="H6" s="34"/>
    </row>
    <row r="7" spans="1:8" ht="32.700000000000003" customHeight="1" x14ac:dyDescent="0.55000000000000004">
      <c r="A7" s="33" t="s">
        <v>62</v>
      </c>
      <c r="B7" s="31" t="s">
        <v>54</v>
      </c>
      <c r="C7" s="31" t="s">
        <v>52</v>
      </c>
      <c r="D7" s="31" t="s">
        <v>53</v>
      </c>
      <c r="E7" s="32"/>
      <c r="F7" s="31"/>
      <c r="G7" s="31"/>
      <c r="H7" s="34"/>
    </row>
    <row r="8" spans="1:8" ht="32.700000000000003" customHeight="1" x14ac:dyDescent="0.55000000000000004">
      <c r="A8" s="33" t="s">
        <v>63</v>
      </c>
      <c r="B8" s="31" t="s">
        <v>54</v>
      </c>
      <c r="C8" s="31" t="s">
        <v>52</v>
      </c>
      <c r="D8" s="31" t="s">
        <v>90</v>
      </c>
      <c r="E8" s="32" t="s">
        <v>91</v>
      </c>
      <c r="F8" s="31" t="s">
        <v>96</v>
      </c>
      <c r="G8" s="31" t="s">
        <v>97</v>
      </c>
      <c r="H8" s="34">
        <v>3</v>
      </c>
    </row>
    <row r="9" spans="1:8" ht="32.700000000000003" customHeight="1" x14ac:dyDescent="0.55000000000000004">
      <c r="A9" s="33" t="s">
        <v>64</v>
      </c>
      <c r="B9" s="31" t="s">
        <v>54</v>
      </c>
      <c r="C9" s="31" t="s">
        <v>89</v>
      </c>
      <c r="D9" s="31" t="s">
        <v>53</v>
      </c>
      <c r="E9" s="32"/>
      <c r="F9" s="31"/>
      <c r="G9" s="31"/>
      <c r="H9" s="34"/>
    </row>
    <row r="10" spans="1:8" ht="32.700000000000003" customHeight="1" x14ac:dyDescent="0.55000000000000004">
      <c r="A10" s="33" t="s">
        <v>65</v>
      </c>
      <c r="B10" s="31" t="s">
        <v>54</v>
      </c>
      <c r="C10" s="31" t="s">
        <v>52</v>
      </c>
      <c r="D10" s="31" t="s">
        <v>53</v>
      </c>
      <c r="E10" s="32"/>
      <c r="F10" s="31"/>
      <c r="G10" s="31"/>
      <c r="H10" s="34"/>
    </row>
    <row r="11" spans="1:8" ht="32.700000000000003" customHeight="1" x14ac:dyDescent="0.55000000000000004">
      <c r="A11" s="33" t="s">
        <v>66</v>
      </c>
      <c r="B11" s="31" t="s">
        <v>54</v>
      </c>
      <c r="C11" s="31" t="s">
        <v>52</v>
      </c>
      <c r="D11" s="31" t="s">
        <v>90</v>
      </c>
      <c r="E11" s="32" t="s">
        <v>98</v>
      </c>
      <c r="F11" s="31" t="s">
        <v>94</v>
      </c>
      <c r="G11" s="31" t="s">
        <v>93</v>
      </c>
      <c r="H11" s="34">
        <v>4</v>
      </c>
    </row>
    <row r="12" spans="1:8" ht="32.700000000000003" customHeight="1" x14ac:dyDescent="0.55000000000000004">
      <c r="A12" s="33" t="s">
        <v>67</v>
      </c>
      <c r="B12" s="31" t="s">
        <v>54</v>
      </c>
      <c r="C12" s="31" t="s">
        <v>52</v>
      </c>
      <c r="D12" s="31" t="s">
        <v>90</v>
      </c>
      <c r="E12" s="32" t="s">
        <v>91</v>
      </c>
      <c r="F12" s="31" t="s">
        <v>96</v>
      </c>
      <c r="G12" s="31" t="s">
        <v>99</v>
      </c>
      <c r="H12" s="34">
        <v>3</v>
      </c>
    </row>
    <row r="13" spans="1:8" ht="32.700000000000003" customHeight="1" x14ac:dyDescent="0.55000000000000004">
      <c r="A13" s="33" t="s">
        <v>68</v>
      </c>
      <c r="B13" s="31" t="s">
        <v>54</v>
      </c>
      <c r="C13" s="31" t="s">
        <v>52</v>
      </c>
      <c r="D13" s="31" t="s">
        <v>53</v>
      </c>
      <c r="E13" s="32"/>
      <c r="F13" s="31"/>
      <c r="G13" s="31"/>
      <c r="H13" s="34"/>
    </row>
    <row r="14" spans="1:8" ht="32.700000000000003" customHeight="1" x14ac:dyDescent="0.55000000000000004">
      <c r="A14" s="33" t="s">
        <v>69</v>
      </c>
      <c r="B14" s="31" t="s">
        <v>51</v>
      </c>
      <c r="C14" s="31" t="s">
        <v>52</v>
      </c>
      <c r="D14" s="31" t="s">
        <v>90</v>
      </c>
      <c r="E14" s="32" t="s">
        <v>100</v>
      </c>
      <c r="F14" s="31" t="s">
        <v>92</v>
      </c>
      <c r="G14" s="31" t="s">
        <v>93</v>
      </c>
      <c r="H14" s="34">
        <v>4</v>
      </c>
    </row>
    <row r="15" spans="1:8" ht="32.700000000000003" customHeight="1" x14ac:dyDescent="0.55000000000000004">
      <c r="A15" s="33" t="s">
        <v>70</v>
      </c>
      <c r="B15" s="31" t="s">
        <v>54</v>
      </c>
      <c r="C15" s="31" t="s">
        <v>101</v>
      </c>
      <c r="D15" s="31" t="s">
        <v>53</v>
      </c>
      <c r="E15" s="32"/>
      <c r="F15" s="31"/>
      <c r="G15" s="31"/>
      <c r="H15" s="34"/>
    </row>
    <row r="16" spans="1:8" ht="32.700000000000003" customHeight="1" x14ac:dyDescent="0.55000000000000004">
      <c r="A16" s="33" t="s">
        <v>71</v>
      </c>
      <c r="B16" s="31" t="s">
        <v>54</v>
      </c>
      <c r="C16" s="31" t="s">
        <v>52</v>
      </c>
      <c r="D16" s="31" t="s">
        <v>90</v>
      </c>
      <c r="E16" s="32" t="s">
        <v>103</v>
      </c>
      <c r="F16" s="31" t="s">
        <v>92</v>
      </c>
      <c r="G16" s="31" t="s">
        <v>93</v>
      </c>
      <c r="H16" s="34">
        <v>4</v>
      </c>
    </row>
    <row r="17" spans="1:8" ht="32.700000000000003" customHeight="1" x14ac:dyDescent="0.55000000000000004">
      <c r="A17" s="33" t="s">
        <v>72</v>
      </c>
      <c r="B17" s="31" t="s">
        <v>54</v>
      </c>
      <c r="C17" s="31" t="s">
        <v>52</v>
      </c>
      <c r="D17" s="31" t="s">
        <v>90</v>
      </c>
      <c r="E17" s="32" t="s">
        <v>102</v>
      </c>
      <c r="F17" s="31" t="s">
        <v>92</v>
      </c>
      <c r="G17" s="31" t="s">
        <v>93</v>
      </c>
      <c r="H17" s="34">
        <v>5</v>
      </c>
    </row>
    <row r="18" spans="1:8" ht="32.700000000000003" customHeight="1" thickBot="1" x14ac:dyDescent="0.6">
      <c r="A18" s="35" t="s">
        <v>73</v>
      </c>
      <c r="B18" s="36" t="s">
        <v>54</v>
      </c>
      <c r="C18" s="36" t="s">
        <v>52</v>
      </c>
      <c r="D18" s="36" t="s">
        <v>90</v>
      </c>
      <c r="E18" s="37" t="s">
        <v>98</v>
      </c>
      <c r="F18" s="36" t="s">
        <v>104</v>
      </c>
      <c r="G18" s="36" t="s">
        <v>99</v>
      </c>
      <c r="H18" s="38">
        <v>3</v>
      </c>
    </row>
    <row r="19" spans="1:8" ht="22.2" customHeight="1" x14ac:dyDescent="0.55000000000000004"/>
    <row r="20" spans="1:8" ht="22.2" customHeight="1" x14ac:dyDescent="0.55000000000000004"/>
    <row r="21" spans="1:8" ht="22.2" customHeight="1" x14ac:dyDescent="0.55000000000000004"/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Complete Data</vt:lpstr>
      <vt:lpstr>Numbered Data</vt:lpstr>
      <vt:lpstr>Mean</vt:lpstr>
      <vt:lpstr>Mean (2)</vt:lpstr>
      <vt:lpstr>Analysis</vt:lpstr>
      <vt:lpstr>Compared Data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Siju Philip</cp:lastModifiedBy>
  <dcterms:created xsi:type="dcterms:W3CDTF">2019-04-09T04:21:53Z</dcterms:created>
  <dcterms:modified xsi:type="dcterms:W3CDTF">2019-04-24T03:51:53Z</dcterms:modified>
</cp:coreProperties>
</file>