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x Sync\VSDDL - Journal Papers\2022.03 - AIAA JoA - LPC sizing\LPC FAA Project v1.1 Integrated\"/>
    </mc:Choice>
  </mc:AlternateContent>
  <xr:revisionPtr revIDLastSave="0" documentId="13_ncr:1_{7BBCE9EA-94D3-4251-B58A-C55C752E0831}" xr6:coauthVersionLast="47" xr6:coauthVersionMax="47" xr10:uidLastSave="{00000000-0000-0000-0000-000000000000}"/>
  <bookViews>
    <workbookView xWindow="57480" yWindow="-120" windowWidth="29040" windowHeight="15225" activeTab="7" xr2:uid="{2A9FA624-64EC-4E34-8625-290EEE7E5EF8}"/>
  </bookViews>
  <sheets>
    <sheet name="Baseline" sheetId="1" r:id="rId1"/>
    <sheet name="Wing (R)" sheetId="3" r:id="rId2"/>
    <sheet name="Stab (R)" sheetId="15" r:id="rId3"/>
    <sheet name="Tail" sheetId="16" r:id="rId4"/>
    <sheet name="ROM" sheetId="19" r:id="rId5"/>
    <sheet name="Outboard Boom" sheetId="18" r:id="rId6"/>
    <sheet name="Inboard Boom" sheetId="17" r:id="rId7"/>
    <sheet name="Fuselage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8" l="1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116" i="18"/>
  <c r="W117" i="18"/>
  <c r="W118" i="18"/>
  <c r="W119" i="18"/>
  <c r="W120" i="18"/>
  <c r="W121" i="18"/>
  <c r="W122" i="18"/>
  <c r="W123" i="18"/>
  <c r="W124" i="18"/>
  <c r="W125" i="18"/>
  <c r="W126" i="18"/>
  <c r="W127" i="18"/>
  <c r="W128" i="18"/>
  <c r="W129" i="18"/>
  <c r="W130" i="18"/>
  <c r="W131" i="18"/>
  <c r="W132" i="18"/>
  <c r="W133" i="18"/>
  <c r="W134" i="18"/>
  <c r="W135" i="18"/>
  <c r="W136" i="18"/>
  <c r="W137" i="18"/>
  <c r="W138" i="18"/>
  <c r="W139" i="18"/>
  <c r="W140" i="18"/>
  <c r="W141" i="18"/>
  <c r="W142" i="18"/>
  <c r="W143" i="18"/>
  <c r="W144" i="18"/>
  <c r="W145" i="18"/>
  <c r="W146" i="18"/>
  <c r="W147" i="18"/>
  <c r="W148" i="18"/>
  <c r="W149" i="18"/>
  <c r="W150" i="18"/>
  <c r="W151" i="18"/>
  <c r="W152" i="18"/>
  <c r="W153" i="18"/>
  <c r="W154" i="18"/>
  <c r="W155" i="18"/>
  <c r="W156" i="18"/>
  <c r="W157" i="18"/>
  <c r="W158" i="18"/>
  <c r="W159" i="18"/>
  <c r="W160" i="18"/>
  <c r="W161" i="18"/>
  <c r="W162" i="18"/>
  <c r="W163" i="18"/>
  <c r="W164" i="18"/>
  <c r="W165" i="18"/>
  <c r="W166" i="18"/>
  <c r="W167" i="18"/>
  <c r="W168" i="18"/>
  <c r="W169" i="18"/>
  <c r="W170" i="18"/>
  <c r="W171" i="18"/>
  <c r="W172" i="18"/>
  <c r="W173" i="18"/>
  <c r="W174" i="18"/>
  <c r="W175" i="18"/>
  <c r="W176" i="18"/>
  <c r="W177" i="18"/>
  <c r="W178" i="18"/>
  <c r="W179" i="18"/>
  <c r="W180" i="18"/>
  <c r="W181" i="18"/>
  <c r="W182" i="18"/>
  <c r="W183" i="18"/>
  <c r="W184" i="18"/>
  <c r="W185" i="18"/>
  <c r="W186" i="18"/>
  <c r="W187" i="18"/>
  <c r="W188" i="18"/>
  <c r="W3" i="18"/>
  <c r="P4" i="15"/>
  <c r="P5" i="15"/>
  <c r="E5" i="1" s="1"/>
  <c r="P6" i="15"/>
  <c r="E6" i="1" s="1"/>
  <c r="P7" i="15"/>
  <c r="E7" i="1" s="1"/>
  <c r="P8" i="15"/>
  <c r="P9" i="15"/>
  <c r="P10" i="15"/>
  <c r="P11" i="15"/>
  <c r="E11" i="1" s="1"/>
  <c r="P12" i="15"/>
  <c r="E12" i="1" s="1"/>
  <c r="P13" i="15"/>
  <c r="P14" i="15"/>
  <c r="P15" i="15"/>
  <c r="P16" i="15"/>
  <c r="P17" i="15"/>
  <c r="P18" i="15"/>
  <c r="P19" i="15"/>
  <c r="P20" i="15"/>
  <c r="P21" i="15"/>
  <c r="P3" i="15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E9" i="1" s="1"/>
  <c r="P8" i="3"/>
  <c r="P7" i="3"/>
  <c r="P6" i="3"/>
  <c r="P5" i="3"/>
  <c r="P4" i="3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E18" i="1"/>
  <c r="E21" i="1"/>
  <c r="E22" i="1"/>
  <c r="P3" i="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3" i="16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3" i="16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3" i="15"/>
  <c r="K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101" i="10"/>
  <c r="U102" i="10"/>
  <c r="U103" i="10"/>
  <c r="U104" i="10"/>
  <c r="U105" i="10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U136" i="10"/>
  <c r="U137" i="10"/>
  <c r="U138" i="10"/>
  <c r="U139" i="10"/>
  <c r="U140" i="10"/>
  <c r="U141" i="10"/>
  <c r="U142" i="10"/>
  <c r="U143" i="10"/>
  <c r="U144" i="10"/>
  <c r="U145" i="10"/>
  <c r="U146" i="10"/>
  <c r="U147" i="10"/>
  <c r="U148" i="10"/>
  <c r="U149" i="10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3" i="16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E8" i="1"/>
  <c r="E13" i="1"/>
  <c r="E14" i="1"/>
  <c r="E15" i="1"/>
  <c r="E17" i="1"/>
  <c r="E19" i="1"/>
  <c r="E20" i="1"/>
  <c r="E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3" i="15"/>
  <c r="E4" i="1" l="1"/>
  <c r="E10" i="1"/>
  <c r="E16" i="1"/>
  <c r="M5" i="1"/>
  <c r="M19" i="1"/>
  <c r="M15" i="1"/>
  <c r="M11" i="1"/>
  <c r="M7" i="1"/>
  <c r="M22" i="1"/>
  <c r="M18" i="1"/>
  <c r="M14" i="1"/>
  <c r="M10" i="1"/>
  <c r="M6" i="1"/>
  <c r="M21" i="1"/>
  <c r="M17" i="1"/>
  <c r="M13" i="1"/>
  <c r="M9" i="1"/>
  <c r="M3" i="1"/>
  <c r="M20" i="1"/>
  <c r="M16" i="1"/>
  <c r="M12" i="1"/>
  <c r="M8" i="1"/>
  <c r="M4" i="1"/>
  <c r="K18" i="1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3" i="16"/>
  <c r="U149" i="18" l="1"/>
  <c r="U148" i="18"/>
  <c r="U147" i="18"/>
  <c r="U146" i="18"/>
  <c r="U145" i="18"/>
  <c r="U144" i="18"/>
  <c r="U143" i="18"/>
  <c r="U142" i="18"/>
  <c r="U141" i="18"/>
  <c r="U140" i="18"/>
  <c r="U139" i="18"/>
  <c r="U138" i="18"/>
  <c r="U137" i="18"/>
  <c r="U136" i="18"/>
  <c r="U135" i="18"/>
  <c r="U134" i="18"/>
  <c r="U133" i="18"/>
  <c r="U132" i="18"/>
  <c r="U131" i="18"/>
  <c r="U130" i="18"/>
  <c r="U129" i="18"/>
  <c r="U128" i="18"/>
  <c r="U127" i="18"/>
  <c r="U126" i="18"/>
  <c r="U125" i="18"/>
  <c r="U124" i="18"/>
  <c r="U123" i="18"/>
  <c r="U122" i="18"/>
  <c r="U121" i="18"/>
  <c r="U120" i="18"/>
  <c r="U119" i="18"/>
  <c r="U118" i="18"/>
  <c r="U117" i="18"/>
  <c r="U116" i="18"/>
  <c r="U115" i="18"/>
  <c r="U114" i="18"/>
  <c r="U113" i="18"/>
  <c r="U112" i="18"/>
  <c r="U111" i="18"/>
  <c r="U110" i="18"/>
  <c r="U109" i="18"/>
  <c r="U108" i="18"/>
  <c r="U107" i="18"/>
  <c r="U106" i="18"/>
  <c r="U105" i="18"/>
  <c r="U104" i="18"/>
  <c r="U103" i="18"/>
  <c r="U102" i="18"/>
  <c r="U101" i="18"/>
  <c r="U100" i="18"/>
  <c r="U99" i="18"/>
  <c r="U98" i="18"/>
  <c r="U97" i="18"/>
  <c r="U96" i="18"/>
  <c r="U95" i="18"/>
  <c r="U94" i="18"/>
  <c r="U93" i="18"/>
  <c r="U92" i="18"/>
  <c r="U91" i="18"/>
  <c r="U90" i="18"/>
  <c r="U89" i="18"/>
  <c r="U88" i="18"/>
  <c r="U87" i="18"/>
  <c r="U86" i="18"/>
  <c r="U85" i="18"/>
  <c r="U84" i="18"/>
  <c r="U83" i="18"/>
  <c r="U82" i="18"/>
  <c r="U81" i="18"/>
  <c r="U80" i="18"/>
  <c r="U79" i="18"/>
  <c r="U78" i="18"/>
  <c r="U77" i="18"/>
  <c r="U76" i="18"/>
  <c r="U75" i="18"/>
  <c r="U74" i="18"/>
  <c r="U73" i="18"/>
  <c r="U72" i="18"/>
  <c r="U71" i="18"/>
  <c r="U70" i="18"/>
  <c r="U69" i="18"/>
  <c r="U68" i="18"/>
  <c r="U67" i="18"/>
  <c r="U66" i="18"/>
  <c r="U65" i="18"/>
  <c r="U64" i="18"/>
  <c r="U63" i="18"/>
  <c r="U62" i="18"/>
  <c r="U61" i="18"/>
  <c r="U60" i="18"/>
  <c r="U59" i="18"/>
  <c r="U58" i="18"/>
  <c r="U57" i="18"/>
  <c r="U56" i="18"/>
  <c r="U55" i="18"/>
  <c r="U54" i="18"/>
  <c r="U53" i="18"/>
  <c r="U52" i="18"/>
  <c r="U51" i="18"/>
  <c r="U50" i="18"/>
  <c r="U49" i="18"/>
  <c r="U48" i="18"/>
  <c r="U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G22" i="18"/>
  <c r="U21" i="18"/>
  <c r="G21" i="18"/>
  <c r="U20" i="18"/>
  <c r="G20" i="18"/>
  <c r="U19" i="18"/>
  <c r="G19" i="18"/>
  <c r="U18" i="18"/>
  <c r="G18" i="18"/>
  <c r="U17" i="18"/>
  <c r="G17" i="18"/>
  <c r="U16" i="18"/>
  <c r="G16" i="18"/>
  <c r="U15" i="18"/>
  <c r="G15" i="18"/>
  <c r="U14" i="18"/>
  <c r="G14" i="18"/>
  <c r="U13" i="18"/>
  <c r="G13" i="18"/>
  <c r="U12" i="18"/>
  <c r="G12" i="18"/>
  <c r="U11" i="18"/>
  <c r="G11" i="18"/>
  <c r="U10" i="18"/>
  <c r="G10" i="18"/>
  <c r="U9" i="18"/>
  <c r="G9" i="18"/>
  <c r="U8" i="18"/>
  <c r="G8" i="18"/>
  <c r="U7" i="18"/>
  <c r="G7" i="18"/>
  <c r="U6" i="18"/>
  <c r="G6" i="18"/>
  <c r="U5" i="18"/>
  <c r="G5" i="18"/>
  <c r="U4" i="18"/>
  <c r="G4" i="18"/>
  <c r="U3" i="18"/>
  <c r="G3" i="18"/>
  <c r="U149" i="17"/>
  <c r="U148" i="17"/>
  <c r="U147" i="17"/>
  <c r="U146" i="17"/>
  <c r="U145" i="17"/>
  <c r="U144" i="17"/>
  <c r="U143" i="17"/>
  <c r="U142" i="17"/>
  <c r="U141" i="17"/>
  <c r="U140" i="17"/>
  <c r="U139" i="17"/>
  <c r="U138" i="17"/>
  <c r="U137" i="17"/>
  <c r="U136" i="17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115" i="17"/>
  <c r="U114" i="17"/>
  <c r="U113" i="17"/>
  <c r="U112" i="17"/>
  <c r="U111" i="17"/>
  <c r="U110" i="17"/>
  <c r="U109" i="17"/>
  <c r="U108" i="17"/>
  <c r="U107" i="17"/>
  <c r="U106" i="17"/>
  <c r="U105" i="17"/>
  <c r="U104" i="17"/>
  <c r="U103" i="17"/>
  <c r="U102" i="17"/>
  <c r="U101" i="17"/>
  <c r="U100" i="17"/>
  <c r="U99" i="17"/>
  <c r="U98" i="17"/>
  <c r="U97" i="17"/>
  <c r="U96" i="17"/>
  <c r="U95" i="17"/>
  <c r="U94" i="17"/>
  <c r="U93" i="17"/>
  <c r="U92" i="17"/>
  <c r="U91" i="17"/>
  <c r="U90" i="17"/>
  <c r="U89" i="17"/>
  <c r="U88" i="17"/>
  <c r="U87" i="17"/>
  <c r="U86" i="17"/>
  <c r="U85" i="17"/>
  <c r="U84" i="17"/>
  <c r="U83" i="17"/>
  <c r="U82" i="17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61" i="17"/>
  <c r="U60" i="17"/>
  <c r="U59" i="17"/>
  <c r="U58" i="17"/>
  <c r="U57" i="17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36" i="17"/>
  <c r="U35" i="17"/>
  <c r="U34" i="17"/>
  <c r="U33" i="17"/>
  <c r="U32" i="17"/>
  <c r="U31" i="17"/>
  <c r="U30" i="17"/>
  <c r="U29" i="17"/>
  <c r="U28" i="17"/>
  <c r="U27" i="17"/>
  <c r="U26" i="17"/>
  <c r="U25" i="17"/>
  <c r="U24" i="17"/>
  <c r="U23" i="17"/>
  <c r="U22" i="17"/>
  <c r="G22" i="17"/>
  <c r="U21" i="17"/>
  <c r="G21" i="17"/>
  <c r="U20" i="17"/>
  <c r="G20" i="17"/>
  <c r="U19" i="17"/>
  <c r="G19" i="17"/>
  <c r="U18" i="17"/>
  <c r="G18" i="17"/>
  <c r="U17" i="17"/>
  <c r="G17" i="17"/>
  <c r="U16" i="17"/>
  <c r="G16" i="17"/>
  <c r="U15" i="17"/>
  <c r="G15" i="17"/>
  <c r="U14" i="17"/>
  <c r="G14" i="17"/>
  <c r="U13" i="17"/>
  <c r="G13" i="17"/>
  <c r="U12" i="17"/>
  <c r="G12" i="17"/>
  <c r="U11" i="17"/>
  <c r="G11" i="17"/>
  <c r="U10" i="17"/>
  <c r="G10" i="17"/>
  <c r="U9" i="17"/>
  <c r="G9" i="17"/>
  <c r="U8" i="17"/>
  <c r="G8" i="17"/>
  <c r="U7" i="17"/>
  <c r="G7" i="17"/>
  <c r="U6" i="17"/>
  <c r="G6" i="17"/>
  <c r="U5" i="17"/>
  <c r="G5" i="17"/>
  <c r="U4" i="17"/>
  <c r="G4" i="17"/>
  <c r="U3" i="17"/>
  <c r="G3" i="17"/>
  <c r="K3" i="1"/>
  <c r="Q22" i="16" l="1"/>
  <c r="H22" i="16"/>
  <c r="Q21" i="16"/>
  <c r="Q20" i="16"/>
  <c r="H20" i="16"/>
  <c r="Q19" i="16"/>
  <c r="H19" i="16"/>
  <c r="Q18" i="16"/>
  <c r="H18" i="16"/>
  <c r="Q17" i="16"/>
  <c r="H17" i="16"/>
  <c r="Q16" i="16"/>
  <c r="H16" i="16"/>
  <c r="Q15" i="16"/>
  <c r="Q14" i="16"/>
  <c r="H14" i="16"/>
  <c r="Q13" i="16"/>
  <c r="Q12" i="16"/>
  <c r="Q11" i="16"/>
  <c r="H11" i="16"/>
  <c r="Q10" i="16"/>
  <c r="H10" i="16"/>
  <c r="Q9" i="16"/>
  <c r="H9" i="16"/>
  <c r="Q8" i="16"/>
  <c r="Q7" i="16"/>
  <c r="Q6" i="16"/>
  <c r="H6" i="16"/>
  <c r="Q5" i="16"/>
  <c r="Q4" i="16"/>
  <c r="H4" i="16"/>
  <c r="Q3" i="16"/>
  <c r="H3" i="16"/>
  <c r="Q22" i="15"/>
  <c r="H21" i="15"/>
  <c r="H16" i="15"/>
  <c r="H15" i="15"/>
  <c r="H13" i="15"/>
  <c r="H12" i="15"/>
  <c r="H10" i="15"/>
  <c r="H9" i="15"/>
  <c r="H4" i="15"/>
  <c r="Q3" i="15"/>
  <c r="H3" i="1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9" i="1"/>
  <c r="K20" i="1"/>
  <c r="K21" i="1"/>
  <c r="K22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3" i="3"/>
  <c r="L3" i="1" l="1"/>
  <c r="H5" i="16"/>
  <c r="H8" i="16"/>
  <c r="H21" i="16"/>
  <c r="H12" i="16"/>
  <c r="H7" i="16"/>
  <c r="H15" i="16"/>
  <c r="H13" i="16"/>
  <c r="H20" i="15"/>
  <c r="H22" i="15"/>
  <c r="H19" i="15"/>
  <c r="H6" i="15"/>
  <c r="H14" i="15"/>
  <c r="H18" i="15"/>
  <c r="H7" i="15"/>
  <c r="H11" i="15"/>
  <c r="H17" i="15"/>
  <c r="H5" i="15"/>
  <c r="H8" i="15"/>
  <c r="L9" i="1" l="1"/>
  <c r="L5" i="1"/>
  <c r="L15" i="1"/>
  <c r="L4" i="1"/>
  <c r="L6" i="1"/>
  <c r="L7" i="1"/>
  <c r="L8" i="1"/>
  <c r="L10" i="1"/>
  <c r="L11" i="1"/>
  <c r="L12" i="1"/>
  <c r="L13" i="1"/>
  <c r="L14" i="1"/>
  <c r="L16" i="1"/>
  <c r="L17" i="1"/>
  <c r="L18" i="1"/>
  <c r="L19" i="1"/>
  <c r="L20" i="1"/>
  <c r="L21" i="1"/>
  <c r="L22" i="1"/>
  <c r="N20" i="1" l="1"/>
  <c r="N8" i="1"/>
  <c r="N15" i="1"/>
  <c r="N11" i="1"/>
  <c r="N7" i="1"/>
  <c r="N4" i="1"/>
  <c r="N22" i="1"/>
  <c r="N6" i="1"/>
  <c r="N16" i="1"/>
  <c r="N12" i="1"/>
  <c r="N19" i="1"/>
  <c r="N18" i="1"/>
  <c r="N14" i="1"/>
  <c r="N10" i="1"/>
  <c r="N21" i="1"/>
  <c r="N17" i="1"/>
  <c r="N13" i="1"/>
  <c r="N9" i="1"/>
  <c r="N5" i="1"/>
  <c r="N3" i="1" l="1"/>
  <c r="Q4" i="3"/>
  <c r="C4" i="1" s="1"/>
  <c r="Q5" i="3"/>
  <c r="C5" i="1" s="1"/>
  <c r="Q6" i="3"/>
  <c r="C6" i="1" s="1"/>
  <c r="Q7" i="3"/>
  <c r="C7" i="1" s="1"/>
  <c r="Q8" i="3"/>
  <c r="C8" i="1" s="1"/>
  <c r="Q9" i="3"/>
  <c r="C9" i="1" s="1"/>
  <c r="Q10" i="3"/>
  <c r="C10" i="1" s="1"/>
  <c r="Q11" i="3"/>
  <c r="C11" i="1" s="1"/>
  <c r="Q12" i="3"/>
  <c r="C12" i="1" s="1"/>
  <c r="Q13" i="3"/>
  <c r="C13" i="1" s="1"/>
  <c r="Q14" i="3"/>
  <c r="C14" i="1" s="1"/>
  <c r="Q15" i="3"/>
  <c r="C15" i="1" s="1"/>
  <c r="Q16" i="3"/>
  <c r="C16" i="1" s="1"/>
  <c r="Q17" i="3"/>
  <c r="C17" i="1" s="1"/>
  <c r="Q18" i="3"/>
  <c r="C18" i="1" s="1"/>
  <c r="Q19" i="3"/>
  <c r="C19" i="1" s="1"/>
  <c r="Q20" i="3"/>
  <c r="C20" i="1" s="1"/>
  <c r="Q21" i="3"/>
  <c r="C21" i="1" s="1"/>
  <c r="Q22" i="3"/>
  <c r="C22" i="1" s="1"/>
  <c r="Q3" i="3"/>
  <c r="C3" i="1" s="1"/>
  <c r="D18" i="1" l="1"/>
  <c r="D10" i="1"/>
  <c r="D21" i="1"/>
  <c r="D13" i="1"/>
  <c r="D20" i="1"/>
  <c r="D8" i="1"/>
  <c r="D4" i="1"/>
  <c r="D22" i="1"/>
  <c r="D14" i="1"/>
  <c r="D6" i="1"/>
  <c r="D17" i="1"/>
  <c r="D9" i="1"/>
  <c r="D5" i="1"/>
  <c r="D16" i="1"/>
  <c r="D12" i="1"/>
  <c r="D3" i="1"/>
  <c r="D19" i="1"/>
  <c r="D15" i="1"/>
  <c r="D11" i="1"/>
  <c r="D7" i="1"/>
</calcChain>
</file>

<file path=xl/sharedStrings.xml><?xml version="1.0" encoding="utf-8"?>
<sst xmlns="http://schemas.openxmlformats.org/spreadsheetml/2006/main" count="219" uniqueCount="57">
  <si>
    <t>AOA</t>
  </si>
  <si>
    <t>CL</t>
  </si>
  <si>
    <t>CD</t>
  </si>
  <si>
    <t>LD</t>
  </si>
  <si>
    <t>V</t>
  </si>
  <si>
    <t>Y</t>
  </si>
  <si>
    <t>Length</t>
  </si>
  <si>
    <t>Chord</t>
  </si>
  <si>
    <t>Area</t>
  </si>
  <si>
    <t>C0</t>
  </si>
  <si>
    <t>dCdA</t>
  </si>
  <si>
    <t>FlightStream</t>
  </si>
  <si>
    <t>ROM</t>
  </si>
  <si>
    <t>CDI</t>
  </si>
  <si>
    <t>ROM Data</t>
  </si>
  <si>
    <t>Strip ID</t>
  </si>
  <si>
    <t>x_LE</t>
  </si>
  <si>
    <t>y_LE</t>
  </si>
  <si>
    <t>z_LE</t>
  </si>
  <si>
    <t>x_TE</t>
  </si>
  <si>
    <t>y_TE</t>
  </si>
  <si>
    <t>z_TE</t>
  </si>
  <si>
    <t>CL Pres</t>
  </si>
  <si>
    <t>CLc</t>
  </si>
  <si>
    <t>Cdo</t>
  </si>
  <si>
    <t>CM</t>
  </si>
  <si>
    <t>CMc</t>
  </si>
  <si>
    <t>Cdoc</t>
  </si>
  <si>
    <t>CMs</t>
  </si>
  <si>
    <t>x_QC</t>
  </si>
  <si>
    <t>y_QC</t>
  </si>
  <si>
    <t>z_QC</t>
  </si>
  <si>
    <t>CDIc</t>
  </si>
  <si>
    <t>W_int</t>
  </si>
  <si>
    <t>L/D</t>
  </si>
  <si>
    <t>Non-lifting Components</t>
  </si>
  <si>
    <t>Beta</t>
  </si>
  <si>
    <t>Velocity</t>
  </si>
  <si>
    <t>Cx</t>
  </si>
  <si>
    <t>Cy</t>
  </si>
  <si>
    <t>Cz</t>
  </si>
  <si>
    <t>CMx</t>
  </si>
  <si>
    <t>CMz</t>
  </si>
  <si>
    <t>CMy</t>
  </si>
  <si>
    <t>CDIsep</t>
  </si>
  <si>
    <t>Phi = 0</t>
  </si>
  <si>
    <t>AoA_sep</t>
  </si>
  <si>
    <t>Phi = -90</t>
  </si>
  <si>
    <t>CL factor</t>
  </si>
  <si>
    <t>Cdi Factor</t>
  </si>
  <si>
    <t>Cdo Factor</t>
  </si>
  <si>
    <t>Aoa vis.</t>
  </si>
  <si>
    <t>Deg</t>
  </si>
  <si>
    <t>100 m/s</t>
  </si>
  <si>
    <t>wing</t>
  </si>
  <si>
    <t>HT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</si>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</sst>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horizontal="center"/>
    </xf>
    <xf numFmtId="2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2" xfId="0" applyNumberFormat="1" applyBorder="1"/>
    <xf numFmtId="164" fontId="0" fillId="3" borderId="1" xfId="0" applyNumberFormat="1" applyFill="1" applyBorder="1"/>
    <xf numFmtId="0" fontId="0" fillId="0" borderId="5" xfId="0" applyBorder="1"/>
    <xf numFmtId="164" fontId="0" fillId="0" borderId="5" xfId="0" applyNumberForma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Fill="1" applyBorder="1" applyAlignment="1"/>
    <xf numFmtId="164" fontId="0" fillId="0" borderId="1" xfId="0" applyNumberFormat="1" applyBorder="1" applyAlignment="1"/>
    <xf numFmtId="164" fontId="0" fillId="5" borderId="1" xfId="0" applyNumberFormat="1" applyFill="1" applyBorder="1" applyAlignment="1"/>
    <xf numFmtId="164" fontId="0" fillId="5" borderId="1" xfId="0" applyNumberFormat="1" applyFill="1" applyBorder="1"/>
    <xf numFmtId="0" fontId="0" fillId="4" borderId="2" xfId="0" applyFill="1" applyBorder="1" applyAlignment="1">
      <alignment horizontal="center"/>
    </xf>
    <xf numFmtId="164" fontId="0" fillId="0" borderId="6" xfId="0" applyNumberFormat="1" applyBorder="1"/>
    <xf numFmtId="164" fontId="0" fillId="3" borderId="2" xfId="0" applyNumberFormat="1" applyFill="1" applyBorder="1"/>
    <xf numFmtId="164" fontId="0" fillId="6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0" xfId="0" applyFill="1"/>
    <xf numFmtId="0" fontId="0" fillId="5" borderId="0" xfId="0" applyFill="1"/>
    <xf numFmtId="165" fontId="0" fillId="0" borderId="1" xfId="0" applyNumberFormat="1" applyBorder="1"/>
    <xf numFmtId="165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5" fontId="0" fillId="5" borderId="1" xfId="0" applyNumberFormat="1" applyFill="1" applyBorder="1" applyAlignment="1"/>
    <xf numFmtId="166" fontId="0" fillId="8" borderId="2" xfId="0" applyNumberFormat="1" applyFill="1" applyBorder="1"/>
    <xf numFmtId="166" fontId="0" fillId="0" borderId="1" xfId="0" applyNumberFormat="1" applyBorder="1"/>
    <xf numFmtId="165" fontId="0" fillId="0" borderId="1" xfId="0" applyNumberFormat="1" applyBorder="1" applyAlignment="1"/>
    <xf numFmtId="164" fontId="0" fillId="2" borderId="5" xfId="0" applyNumberFormat="1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4" borderId="2" xfId="0" applyNumberFormat="1" applyFill="1" applyBorder="1" applyAlignment="1">
      <alignment horizontal="center"/>
    </xf>
    <xf numFmtId="165" fontId="0" fillId="0" borderId="6" xfId="0" applyNumberFormat="1" applyBorder="1"/>
    <xf numFmtId="165" fontId="0" fillId="0" borderId="2" xfId="0" applyNumberFormat="1" applyBorder="1"/>
    <xf numFmtId="165" fontId="0" fillId="3" borderId="1" xfId="0" applyNumberFormat="1" applyFill="1" applyBorder="1"/>
    <xf numFmtId="165" fontId="0" fillId="3" borderId="2" xfId="0" applyNumberFormat="1" applyFill="1" applyBorder="1"/>
    <xf numFmtId="165" fontId="0" fillId="2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Baseline!$K$3:$K$23</c:f>
              <c:numCache>
                <c:formatCode>General</c:formatCode>
                <c:ptCount val="21"/>
                <c:pt idx="0">
                  <c:v>-0.83470614021121914</c:v>
                </c:pt>
                <c:pt idx="1">
                  <c:v>-0.64748787411770947</c:v>
                </c:pt>
                <c:pt idx="2">
                  <c:v>-0.45233421153744097</c:v>
                </c:pt>
                <c:pt idx="3">
                  <c:v>-0.25561261794830975</c:v>
                </c:pt>
                <c:pt idx="4">
                  <c:v>-7.2067363795573949E-2</c:v>
                </c:pt>
                <c:pt idx="5">
                  <c:v>0.1500438981053972</c:v>
                </c:pt>
                <c:pt idx="6">
                  <c:v>0.3433494524226503</c:v>
                </c:pt>
                <c:pt idx="7">
                  <c:v>0.53530639091439791</c:v>
                </c:pt>
                <c:pt idx="8">
                  <c:v>0.73143766831183998</c:v>
                </c:pt>
                <c:pt idx="9">
                  <c:v>0.92601252029931536</c:v>
                </c:pt>
                <c:pt idx="10">
                  <c:v>1.1142322260786497</c:v>
                </c:pt>
                <c:pt idx="11">
                  <c:v>1.282674836703285</c:v>
                </c:pt>
                <c:pt idx="12">
                  <c:v>1.4350626239983015</c:v>
                </c:pt>
                <c:pt idx="13">
                  <c:v>1.5509554417024889</c:v>
                </c:pt>
                <c:pt idx="14">
                  <c:v>1.5974464936581223</c:v>
                </c:pt>
                <c:pt idx="15">
                  <c:v>1.5256959615772436</c:v>
                </c:pt>
                <c:pt idx="16">
                  <c:v>1.4573682880645331</c:v>
                </c:pt>
                <c:pt idx="17">
                  <c:v>1.4224158354826724</c:v>
                </c:pt>
                <c:pt idx="18">
                  <c:v>1.3816523986626335</c:v>
                </c:pt>
                <c:pt idx="19">
                  <c:v>1.4058839645491694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1C-4541-B87F-89F423430F0F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Baseline!$B$3:$B$23</c:f>
              <c:numCache>
                <c:formatCode>0.000</c:formatCode>
                <c:ptCount val="21"/>
                <c:pt idx="0">
                  <c:v>-0.85877898211537429</c:v>
                </c:pt>
                <c:pt idx="1">
                  <c:v>-0.68282477312529866</c:v>
                </c:pt>
                <c:pt idx="2">
                  <c:v>-0.48428549806294119</c:v>
                </c:pt>
                <c:pt idx="3">
                  <c:v>-0.27830233826885314</c:v>
                </c:pt>
                <c:pt idx="4">
                  <c:v>-7.4877066284561894E-2</c:v>
                </c:pt>
                <c:pt idx="5">
                  <c:v>0.1291563360399087</c:v>
                </c:pt>
                <c:pt idx="6">
                  <c:v>0.33057701852146687</c:v>
                </c:pt>
                <c:pt idx="7">
                  <c:v>0.53220407366130662</c:v>
                </c:pt>
                <c:pt idx="8">
                  <c:v>0.72921883139627441</c:v>
                </c:pt>
                <c:pt idx="9">
                  <c:v>0.92246338056572719</c:v>
                </c:pt>
                <c:pt idx="10">
                  <c:v>1.0966775184418618</c:v>
                </c:pt>
                <c:pt idx="11">
                  <c:v>1.2931724693520141</c:v>
                </c:pt>
                <c:pt idx="12">
                  <c:v>1.4466654248261954</c:v>
                </c:pt>
                <c:pt idx="13">
                  <c:v>1.5697771862230006</c:v>
                </c:pt>
                <c:pt idx="14">
                  <c:v>1.5554447614498752</c:v>
                </c:pt>
                <c:pt idx="15">
                  <c:v>1.2879992633869344</c:v>
                </c:pt>
                <c:pt idx="16">
                  <c:v>1.0663973443719152</c:v>
                </c:pt>
                <c:pt idx="17">
                  <c:v>0.9322233805657274</c:v>
                </c:pt>
                <c:pt idx="18">
                  <c:v>0.85324145412089369</c:v>
                </c:pt>
                <c:pt idx="19">
                  <c:v>0.87587297988642987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B2-4C05-B1C2-3ED6A8DDE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'Stab (R)'!$A$1:$K$1</c:f>
              <c:strCache>
                <c:ptCount val="1"/>
                <c:pt idx="0">
                  <c:v>ROM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'Stab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(R)'!$H$3:$H$22</c:f>
              <c:numCache>
                <c:formatCode>0.000</c:formatCode>
                <c:ptCount val="20"/>
                <c:pt idx="0">
                  <c:v>4.9329999999999999E-2</c:v>
                </c:pt>
                <c:pt idx="1">
                  <c:v>3.4640000000000004E-2</c:v>
                </c:pt>
                <c:pt idx="2">
                  <c:v>2.3289999999999998E-2</c:v>
                </c:pt>
                <c:pt idx="3">
                  <c:v>1.5259999999999999E-2</c:v>
                </c:pt>
                <c:pt idx="4">
                  <c:v>1.0440000000000001E-2</c:v>
                </c:pt>
                <c:pt idx="5">
                  <c:v>8.6999999999999994E-3</c:v>
                </c:pt>
                <c:pt idx="6">
                  <c:v>1.034E-2</c:v>
                </c:pt>
                <c:pt idx="7">
                  <c:v>1.5120000000000001E-2</c:v>
                </c:pt>
                <c:pt idx="8">
                  <c:v>2.3100000000000002E-2</c:v>
                </c:pt>
                <c:pt idx="9">
                  <c:v>3.4349999999999999E-2</c:v>
                </c:pt>
                <c:pt idx="10">
                  <c:v>4.8869999999999997E-2</c:v>
                </c:pt>
                <c:pt idx="11">
                  <c:v>6.6790000000000002E-2</c:v>
                </c:pt>
                <c:pt idx="12">
                  <c:v>8.8230000000000003E-2</c:v>
                </c:pt>
                <c:pt idx="13">
                  <c:v>0.11299000000000001</c:v>
                </c:pt>
                <c:pt idx="14">
                  <c:v>0.14196999999999999</c:v>
                </c:pt>
                <c:pt idx="15">
                  <c:v>0.17735000000000001</c:v>
                </c:pt>
                <c:pt idx="16">
                  <c:v>0.22145000000000001</c:v>
                </c:pt>
                <c:pt idx="17">
                  <c:v>0.27685999999999999</c:v>
                </c:pt>
                <c:pt idx="18">
                  <c:v>0.34504000000000001</c:v>
                </c:pt>
                <c:pt idx="19">
                  <c:v>0.42498000000000002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53F-4C71-A36B-0EE483731D84}"/>
            </c:ext>
          </c:extLst>
        </c:ser>
        <c:ser>
          <c:idx val="0"/>
          <c:order val="1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'Stab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(R)'!$Q$3:$Q$22</c:f>
              <c:numCache>
                <c:formatCode>0.000</c:formatCode>
                <c:ptCount val="20"/>
                <c:pt idx="0">
                  <c:v>4.1799999999999997E-2</c:v>
                </c:pt>
                <c:pt idx="1">
                  <c:v>3.0699999999999998E-2</c:v>
                </c:pt>
                <c:pt idx="2">
                  <c:v>2.0900000000000002E-2</c:v>
                </c:pt>
                <c:pt idx="3">
                  <c:v>1.4E-2</c:v>
                </c:pt>
                <c:pt idx="4">
                  <c:v>9.5999999999999992E-3</c:v>
                </c:pt>
                <c:pt idx="5">
                  <c:v>8.0000000000000002E-3</c:v>
                </c:pt>
                <c:pt idx="6">
                  <c:v>8.9999999999999993E-3</c:v>
                </c:pt>
                <c:pt idx="7">
                  <c:v>1.2699999999999999E-2</c:v>
                </c:pt>
                <c:pt idx="8">
                  <c:v>1.9E-2</c:v>
                </c:pt>
                <c:pt idx="9">
                  <c:v>2.87E-2</c:v>
                </c:pt>
                <c:pt idx="10">
                  <c:v>4.1099999999999998E-2</c:v>
                </c:pt>
                <c:pt idx="11">
                  <c:v>5.6799999999999996E-2</c:v>
                </c:pt>
                <c:pt idx="12">
                  <c:v>7.6100000000000001E-2</c:v>
                </c:pt>
                <c:pt idx="13">
                  <c:v>9.9599999999999994E-2</c:v>
                </c:pt>
                <c:pt idx="14">
                  <c:v>0.1288</c:v>
                </c:pt>
                <c:pt idx="15">
                  <c:v>0.16550000000000001</c:v>
                </c:pt>
                <c:pt idx="16">
                  <c:v>0.21360000000000001</c:v>
                </c:pt>
                <c:pt idx="17">
                  <c:v>0.2777</c:v>
                </c:pt>
                <c:pt idx="18">
                  <c:v>0.35970000000000002</c:v>
                </c:pt>
                <c:pt idx="19">
                  <c:v>0.46060000000000001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3F-4C71-A36B-0EE483731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'Stab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(R)'!$K$3:$K$22</c:f>
              <c:numCache>
                <c:formatCode>0.000</c:formatCode>
                <c:ptCount val="20"/>
                <c:pt idx="0">
                  <c:v>7.3032199999999996</c:v>
                </c:pt>
                <c:pt idx="1">
                  <c:v>6.0328900000000001</c:v>
                </c:pt>
                <c:pt idx="2">
                  <c:v>4.6608200000000002</c:v>
                </c:pt>
                <c:pt idx="3">
                  <c:v>3.3662800000000002</c:v>
                </c:pt>
                <c:pt idx="4">
                  <c:v>1.91639</c:v>
                </c:pt>
                <c:pt idx="5">
                  <c:v>2.5230000000000002E-2</c:v>
                </c:pt>
                <c:pt idx="6">
                  <c:v>-1.3836999999999999</c:v>
                </c:pt>
                <c:pt idx="7">
                  <c:v>-2.9417</c:v>
                </c:pt>
                <c:pt idx="8">
                  <c:v>-4.56447</c:v>
                </c:pt>
                <c:pt idx="9">
                  <c:v>-6.1632600000000002</c:v>
                </c:pt>
                <c:pt idx="10">
                  <c:v>-7.7147600000000001</c:v>
                </c:pt>
                <c:pt idx="11">
                  <c:v>-9.0419100000000014</c:v>
                </c:pt>
                <c:pt idx="12">
                  <c:v>-10.006769999999999</c:v>
                </c:pt>
                <c:pt idx="13">
                  <c:v>-10.253299999999999</c:v>
                </c:pt>
                <c:pt idx="14">
                  <c:v>-9.7568400000000004</c:v>
                </c:pt>
                <c:pt idx="15">
                  <c:v>-8.9418299999999995</c:v>
                </c:pt>
                <c:pt idx="16">
                  <c:v>-8.2433800000000002</c:v>
                </c:pt>
                <c:pt idx="17">
                  <c:v>-7.9061700000000004</c:v>
                </c:pt>
                <c:pt idx="18">
                  <c:v>-7.9459599999999995</c:v>
                </c:pt>
                <c:pt idx="19">
                  <c:v>-8.2289999999999992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7-4D47-90E8-51761CA96F67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'Stab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(R)'!$P$3:$P$22</c:f>
              <c:numCache>
                <c:formatCode>0.000</c:formatCode>
                <c:ptCount val="20"/>
                <c:pt idx="0">
                  <c:v>-19.088516746411486</c:v>
                </c:pt>
                <c:pt idx="1">
                  <c:v>-21.514657980456025</c:v>
                </c:pt>
                <c:pt idx="2">
                  <c:v>-24.043062200956932</c:v>
                </c:pt>
                <c:pt idx="3">
                  <c:v>-24.314285714285713</c:v>
                </c:pt>
                <c:pt idx="4">
                  <c:v>-18.28125</c:v>
                </c:pt>
                <c:pt idx="5">
                  <c:v>-1.45</c:v>
                </c:pt>
                <c:pt idx="6">
                  <c:v>16.81111111111111</c:v>
                </c:pt>
                <c:pt idx="7">
                  <c:v>24.905511811023626</c:v>
                </c:pt>
                <c:pt idx="8">
                  <c:v>25.268421052631581</c:v>
                </c:pt>
                <c:pt idx="9">
                  <c:v>22.665505226480835</c:v>
                </c:pt>
                <c:pt idx="10">
                  <c:v>19.693430656934307</c:v>
                </c:pt>
                <c:pt idx="11">
                  <c:v>16.87323943661972</c:v>
                </c:pt>
                <c:pt idx="12">
                  <c:v>14.323258869908017</c:v>
                </c:pt>
                <c:pt idx="13">
                  <c:v>11.780120481927712</c:v>
                </c:pt>
                <c:pt idx="14">
                  <c:v>8.8004658385093162</c:v>
                </c:pt>
                <c:pt idx="15">
                  <c:v>5.4845921450151049</c:v>
                </c:pt>
                <c:pt idx="16">
                  <c:v>2.9691011235955056</c:v>
                </c:pt>
                <c:pt idx="17">
                  <c:v>1.6690673388548793</c:v>
                </c:pt>
                <c:pt idx="18">
                  <c:v>1.1726438698915762</c:v>
                </c:pt>
                <c:pt idx="19">
                  <c:v>-4.5167000000000002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C7-4D47-90E8-51761CA96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Tail!$A$3:$A$22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Tail!$E$3:$E$22</c:f>
              <c:numCache>
                <c:formatCode>0.000</c:formatCode>
                <c:ptCount val="20"/>
                <c:pt idx="0">
                  <c:v>-0.45529999999999998</c:v>
                </c:pt>
                <c:pt idx="1">
                  <c:v>-0.37290000000000001</c:v>
                </c:pt>
                <c:pt idx="2">
                  <c:v>-0.2868</c:v>
                </c:pt>
                <c:pt idx="3">
                  <c:v>-0.20669999999999999</c:v>
                </c:pt>
                <c:pt idx="4">
                  <c:v>-0.11310000000000001</c:v>
                </c:pt>
                <c:pt idx="5">
                  <c:v>-1.1999999999999999E-3</c:v>
                </c:pt>
                <c:pt idx="6">
                  <c:v>8.1699999999999995E-2</c:v>
                </c:pt>
                <c:pt idx="7">
                  <c:v>0.1694</c:v>
                </c:pt>
                <c:pt idx="8">
                  <c:v>0.2611</c:v>
                </c:pt>
                <c:pt idx="9">
                  <c:v>0.34960000000000002</c:v>
                </c:pt>
                <c:pt idx="10">
                  <c:v>0.43259999999999998</c:v>
                </c:pt>
                <c:pt idx="11">
                  <c:v>0.50260000000000005</c:v>
                </c:pt>
                <c:pt idx="12">
                  <c:v>0.55410000000000004</c:v>
                </c:pt>
                <c:pt idx="13">
                  <c:v>0.59079999999999999</c:v>
                </c:pt>
                <c:pt idx="14">
                  <c:v>0.61160000000000003</c:v>
                </c:pt>
                <c:pt idx="15">
                  <c:v>0.60770000000000002</c:v>
                </c:pt>
                <c:pt idx="16">
                  <c:v>0.58079999999999998</c:v>
                </c:pt>
                <c:pt idx="17">
                  <c:v>0.5484</c:v>
                </c:pt>
                <c:pt idx="18">
                  <c:v>0.52259999999999995</c:v>
                </c:pt>
                <c:pt idx="19">
                  <c:v>0.502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0A-4401-8786-89B28D9AD9E2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Tail!$L$3:$L$22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Tail!$N$3:$N$22</c:f>
              <c:numCache>
                <c:formatCode>0.000</c:formatCode>
                <c:ptCount val="20"/>
                <c:pt idx="0">
                  <c:v>-0.41770000000000002</c:v>
                </c:pt>
                <c:pt idx="1">
                  <c:v>-0.33600000000000002</c:v>
                </c:pt>
                <c:pt idx="2">
                  <c:v>-0.25319999999999998</c:v>
                </c:pt>
                <c:pt idx="3">
                  <c:v>-0.1696</c:v>
                </c:pt>
                <c:pt idx="4">
                  <c:v>-8.72E-2</c:v>
                </c:pt>
                <c:pt idx="5">
                  <c:v>-6.4000000000000003E-3</c:v>
                </c:pt>
                <c:pt idx="6">
                  <c:v>8.72E-2</c:v>
                </c:pt>
                <c:pt idx="7">
                  <c:v>0.17150000000000001</c:v>
                </c:pt>
                <c:pt idx="8">
                  <c:v>0.25640000000000002</c:v>
                </c:pt>
                <c:pt idx="9">
                  <c:v>0.34029999999999999</c:v>
                </c:pt>
                <c:pt idx="10">
                  <c:v>0.42309999999999998</c:v>
                </c:pt>
                <c:pt idx="11">
                  <c:v>0.50439999999999996</c:v>
                </c:pt>
                <c:pt idx="12">
                  <c:v>0.58360000000000001</c:v>
                </c:pt>
                <c:pt idx="13">
                  <c:v>0.66180000000000005</c:v>
                </c:pt>
                <c:pt idx="14">
                  <c:v>0.7</c:v>
                </c:pt>
                <c:pt idx="15">
                  <c:v>0.68</c:v>
                </c:pt>
                <c:pt idx="16">
                  <c:v>0.6</c:v>
                </c:pt>
                <c:pt idx="17">
                  <c:v>0.57999999999999996</c:v>
                </c:pt>
                <c:pt idx="18">
                  <c:v>0.6</c:v>
                </c:pt>
                <c:pt idx="19">
                  <c:v>0.61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0A-4401-8786-89B28D9AD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Tail!$A$1:$K$1</c:f>
              <c:strCache>
                <c:ptCount val="1"/>
                <c:pt idx="0">
                  <c:v>ROM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Tail!$A$3:$A$22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Tail!$H$3:$H$22</c:f>
              <c:numCache>
                <c:formatCode>0.000</c:formatCode>
                <c:ptCount val="20"/>
                <c:pt idx="0">
                  <c:v>2.7699999999999999E-2</c:v>
                </c:pt>
                <c:pt idx="1">
                  <c:v>2.078E-2</c:v>
                </c:pt>
                <c:pt idx="2">
                  <c:v>1.532E-2</c:v>
                </c:pt>
                <c:pt idx="3">
                  <c:v>1.158E-2</c:v>
                </c:pt>
                <c:pt idx="4">
                  <c:v>9.2999999999999992E-3</c:v>
                </c:pt>
                <c:pt idx="5">
                  <c:v>8.5000000000000006E-3</c:v>
                </c:pt>
                <c:pt idx="6">
                  <c:v>9.3600000000000003E-3</c:v>
                </c:pt>
                <c:pt idx="7">
                  <c:v>1.1699999999999999E-2</c:v>
                </c:pt>
                <c:pt idx="8">
                  <c:v>1.5599999999999999E-2</c:v>
                </c:pt>
                <c:pt idx="9">
                  <c:v>2.1019999999999997E-2</c:v>
                </c:pt>
                <c:pt idx="10">
                  <c:v>2.8159999999999998E-2</c:v>
                </c:pt>
                <c:pt idx="11">
                  <c:v>3.6760000000000001E-2</c:v>
                </c:pt>
                <c:pt idx="12">
                  <c:v>4.7539999999999999E-2</c:v>
                </c:pt>
                <c:pt idx="13">
                  <c:v>6.0980000000000006E-2</c:v>
                </c:pt>
                <c:pt idx="14">
                  <c:v>7.7740000000000004E-2</c:v>
                </c:pt>
                <c:pt idx="15">
                  <c:v>9.8720000000000002E-2</c:v>
                </c:pt>
                <c:pt idx="16">
                  <c:v>0.12382000000000001</c:v>
                </c:pt>
                <c:pt idx="17">
                  <c:v>0.15464</c:v>
                </c:pt>
                <c:pt idx="18">
                  <c:v>0.18737999999999999</c:v>
                </c:pt>
                <c:pt idx="19">
                  <c:v>0.22738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6D-4B6E-B2D7-346DF57468B3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Tail!$L$3:$L$22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Tail!$Q$3:$Q$22</c:f>
              <c:numCache>
                <c:formatCode>0.000</c:formatCode>
                <c:ptCount val="20"/>
                <c:pt idx="0">
                  <c:v>3.2800000000000003E-2</c:v>
                </c:pt>
                <c:pt idx="1">
                  <c:v>2.3599999999999999E-2</c:v>
                </c:pt>
                <c:pt idx="2">
                  <c:v>1.66E-2</c:v>
                </c:pt>
                <c:pt idx="3">
                  <c:v>1.15E-2</c:v>
                </c:pt>
                <c:pt idx="4">
                  <c:v>8.6E-3</c:v>
                </c:pt>
                <c:pt idx="5">
                  <c:v>7.4000000000000003E-3</c:v>
                </c:pt>
                <c:pt idx="6">
                  <c:v>8.6E-3</c:v>
                </c:pt>
                <c:pt idx="7">
                  <c:v>1.1599999999999999E-2</c:v>
                </c:pt>
                <c:pt idx="8">
                  <c:v>1.6800000000000002E-2</c:v>
                </c:pt>
                <c:pt idx="9">
                  <c:v>2.41E-2</c:v>
                </c:pt>
                <c:pt idx="10">
                  <c:v>3.3300000000000003E-2</c:v>
                </c:pt>
                <c:pt idx="11">
                  <c:v>4.4900000000000002E-2</c:v>
                </c:pt>
                <c:pt idx="12">
                  <c:v>5.8099999999999999E-2</c:v>
                </c:pt>
                <c:pt idx="13">
                  <c:v>7.3599999999999999E-2</c:v>
                </c:pt>
                <c:pt idx="14">
                  <c:v>9.1400000000000009E-2</c:v>
                </c:pt>
                <c:pt idx="15">
                  <c:v>0.1111</c:v>
                </c:pt>
                <c:pt idx="16">
                  <c:v>0.13400000000000001</c:v>
                </c:pt>
                <c:pt idx="17">
                  <c:v>0.1585</c:v>
                </c:pt>
                <c:pt idx="18">
                  <c:v>0.18940000000000001</c:v>
                </c:pt>
                <c:pt idx="19">
                  <c:v>0.224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6D-4B6E-B2D7-346DF5746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Tail!$A$3:$A$22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Tail!$K$3:$K$22</c:f>
              <c:numCache>
                <c:formatCode>0.000</c:formatCode>
                <c:ptCount val="20"/>
                <c:pt idx="0">
                  <c:v>2.073</c:v>
                </c:pt>
                <c:pt idx="1">
                  <c:v>1.6811</c:v>
                </c:pt>
                <c:pt idx="2">
                  <c:v>1.28</c:v>
                </c:pt>
                <c:pt idx="3">
                  <c:v>0.91539999999999999</c:v>
                </c:pt>
                <c:pt idx="4">
                  <c:v>0.49059999999999998</c:v>
                </c:pt>
                <c:pt idx="5">
                  <c:v>-1.0500000000000001E-2</c:v>
                </c:pt>
                <c:pt idx="6">
                  <c:v>-0.3669</c:v>
                </c:pt>
                <c:pt idx="7">
                  <c:v>-0.73770000000000002</c:v>
                </c:pt>
                <c:pt idx="8">
                  <c:v>-1.119</c:v>
                </c:pt>
                <c:pt idx="9">
                  <c:v>-1.4778</c:v>
                </c:pt>
                <c:pt idx="10">
                  <c:v>-1.8055000000000001</c:v>
                </c:pt>
                <c:pt idx="11">
                  <c:v>-2.0745</c:v>
                </c:pt>
                <c:pt idx="12">
                  <c:v>-2.2706</c:v>
                </c:pt>
                <c:pt idx="13">
                  <c:v>-2.415</c:v>
                </c:pt>
                <c:pt idx="14">
                  <c:v>-2.5089999999999999</c:v>
                </c:pt>
                <c:pt idx="15">
                  <c:v>-2.5329999999999999</c:v>
                </c:pt>
                <c:pt idx="16">
                  <c:v>-2.5009000000000001</c:v>
                </c:pt>
                <c:pt idx="17">
                  <c:v>-2.4906999999999999</c:v>
                </c:pt>
                <c:pt idx="18">
                  <c:v>-2.5303</c:v>
                </c:pt>
                <c:pt idx="19">
                  <c:v>-2.6370999999999998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E0-4AE1-9620-273F93A0FEA6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Tail!$L$3:$L$22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Tail!$P$3:$P$22</c:f>
              <c:numCache>
                <c:formatCode>0.000</c:formatCode>
                <c:ptCount val="20"/>
                <c:pt idx="0">
                  <c:v>1.8677999999999999</c:v>
                </c:pt>
                <c:pt idx="1">
                  <c:v>1.4854000000000001</c:v>
                </c:pt>
                <c:pt idx="2">
                  <c:v>1.1032999999999999</c:v>
                </c:pt>
                <c:pt idx="3">
                  <c:v>0.72489999999999999</c:v>
                </c:pt>
                <c:pt idx="4">
                  <c:v>0.3569</c:v>
                </c:pt>
                <c:pt idx="5">
                  <c:v>8.9999999999999998E-4</c:v>
                </c:pt>
                <c:pt idx="6">
                  <c:v>-0.41</c:v>
                </c:pt>
                <c:pt idx="7">
                  <c:v>-0.76959999999999995</c:v>
                </c:pt>
                <c:pt idx="8">
                  <c:v>-1.1205000000000001</c:v>
                </c:pt>
                <c:pt idx="9">
                  <c:v>-1.4615</c:v>
                </c:pt>
                <c:pt idx="10">
                  <c:v>-1.7915000000000001</c:v>
                </c:pt>
                <c:pt idx="11">
                  <c:v>-2.1089000000000002</c:v>
                </c:pt>
                <c:pt idx="12">
                  <c:v>-2.4144999999999999</c:v>
                </c:pt>
                <c:pt idx="13">
                  <c:v>-2.7050000000000001</c:v>
                </c:pt>
                <c:pt idx="14">
                  <c:v>-2.9805999999999999</c:v>
                </c:pt>
                <c:pt idx="15">
                  <c:v>-3.2404999999999999</c:v>
                </c:pt>
                <c:pt idx="16">
                  <c:v>-3.4830000000000001</c:v>
                </c:pt>
                <c:pt idx="17">
                  <c:v>-3.7094</c:v>
                </c:pt>
                <c:pt idx="18">
                  <c:v>-3.9165999999999999</c:v>
                </c:pt>
                <c:pt idx="19">
                  <c:v>-4.1062000000000003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E0-4AE1-9620-273F93A0F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Baseline!$A$1</c:f>
              <c:strCache>
                <c:ptCount val="1"/>
                <c:pt idx="0">
                  <c:v>FlightStream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Baseline!$E$3:$E$23</c:f>
              <c:numCache>
                <c:formatCode>0.000</c:formatCode>
                <c:ptCount val="21"/>
                <c:pt idx="0">
                  <c:v>-29.894035455941662</c:v>
                </c:pt>
                <c:pt idx="1">
                  <c:v>-33.910414547052369</c:v>
                </c:pt>
                <c:pt idx="2">
                  <c:v>-35.226004386853248</c:v>
                </c:pt>
                <c:pt idx="3">
                  <c:v>-28.579077294344845</c:v>
                </c:pt>
                <c:pt idx="4">
                  <c:v>-8.8368666666230471</c:v>
                </c:pt>
                <c:pt idx="5">
                  <c:v>16.117284180771193</c:v>
                </c:pt>
                <c:pt idx="6">
                  <c:v>30.946755506726728</c:v>
                </c:pt>
                <c:pt idx="7">
                  <c:v>34.448458400039783</c:v>
                </c:pt>
                <c:pt idx="8">
                  <c:v>32.802863742522462</c:v>
                </c:pt>
                <c:pt idx="9">
                  <c:v>29.39740695756408</c:v>
                </c:pt>
                <c:pt idx="10">
                  <c:v>25.717777097894025</c:v>
                </c:pt>
                <c:pt idx="11">
                  <c:v>22.445946735838774</c:v>
                </c:pt>
                <c:pt idx="12">
                  <c:v>19.400409418462718</c:v>
                </c:pt>
                <c:pt idx="13">
                  <c:v>16.499657074740814</c:v>
                </c:pt>
                <c:pt idx="14">
                  <c:v>12.941410239421019</c:v>
                </c:pt>
                <c:pt idx="15">
                  <c:v>8.5624498637304125</c:v>
                </c:pt>
                <c:pt idx="16">
                  <c:v>5.6025436850051955</c:v>
                </c:pt>
                <c:pt idx="17">
                  <c:v>3.8290755916398376</c:v>
                </c:pt>
                <c:pt idx="18">
                  <c:v>2.8287587880406071</c:v>
                </c:pt>
                <c:pt idx="19">
                  <c:v>1.1484297707371438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98F-4F56-A4D9-1E12C7BBBF74}"/>
            </c:ext>
          </c:extLst>
        </c:ser>
        <c:ser>
          <c:idx val="0"/>
          <c:order val="1"/>
          <c:tx>
            <c:v>ROM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Baseline!$A$3:$A$22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Baseline!$M$3:$M$24</c:f>
              <c:numCache>
                <c:formatCode>0.000</c:formatCode>
                <c:ptCount val="22"/>
                <c:pt idx="0">
                  <c:v>1.3452430317889934</c:v>
                </c:pt>
                <c:pt idx="1">
                  <c:v>1.1091856199119037</c:v>
                </c:pt>
                <c:pt idx="2">
                  <c:v>0.84852620113570032</c:v>
                </c:pt>
                <c:pt idx="3">
                  <c:v>0.59930556026110504</c:v>
                </c:pt>
                <c:pt idx="4">
                  <c:v>0.31977541771480128</c:v>
                </c:pt>
                <c:pt idx="5">
                  <c:v>-6.1051519821684448E-2</c:v>
                </c:pt>
                <c:pt idx="6">
                  <c:v>-0.34556550867696217</c:v>
                </c:pt>
                <c:pt idx="7">
                  <c:v>-0.66249398503423029</c:v>
                </c:pt>
                <c:pt idx="8">
                  <c:v>-0.99822435854163338</c:v>
                </c:pt>
                <c:pt idx="9">
                  <c:v>-1.3344620657007908</c:v>
                </c:pt>
                <c:pt idx="10">
                  <c:v>-1.6644317647932922</c:v>
                </c:pt>
                <c:pt idx="11">
                  <c:v>-1.9493694360770579</c:v>
                </c:pt>
                <c:pt idx="12">
                  <c:v>-2.1643670024942954</c:v>
                </c:pt>
                <c:pt idx="13">
                  <c:v>-2.233601912646606</c:v>
                </c:pt>
                <c:pt idx="14">
                  <c:v>-2.1395216757416549</c:v>
                </c:pt>
                <c:pt idx="15">
                  <c:v>-1.9459548358541634</c:v>
                </c:pt>
                <c:pt idx="16">
                  <c:v>-1.77771607026482</c:v>
                </c:pt>
                <c:pt idx="17">
                  <c:v>-1.6955439934193071</c:v>
                </c:pt>
                <c:pt idx="18">
                  <c:v>-1.690928229262856</c:v>
                </c:pt>
                <c:pt idx="19">
                  <c:v>-1.7473159581807567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98F-4F56-A4D9-1E12C7BBB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Baseline!$C$3:$C$23</c:f>
              <c:numCache>
                <c:formatCode>0.000</c:formatCode>
                <c:ptCount val="21"/>
                <c:pt idx="0">
                  <c:v>9.8594955880649454E-2</c:v>
                </c:pt>
                <c:pt idx="1">
                  <c:v>7.8267101111163181E-2</c:v>
                </c:pt>
                <c:pt idx="2">
                  <c:v>6.1281748332512806E-2</c:v>
                </c:pt>
                <c:pt idx="3">
                  <c:v>4.8966892230393182E-2</c:v>
                </c:pt>
                <c:pt idx="4">
                  <c:v>4.2739140963503189E-2</c:v>
                </c:pt>
                <c:pt idx="5">
                  <c:v>4.1718177642240728E-2</c:v>
                </c:pt>
                <c:pt idx="6">
                  <c:v>4.4145721566461543E-2</c:v>
                </c:pt>
                <c:pt idx="7">
                  <c:v>5.2370612284879166E-2</c:v>
                </c:pt>
                <c:pt idx="8">
                  <c:v>6.384768981148238E-2</c:v>
                </c:pt>
                <c:pt idx="9">
                  <c:v>8.0196143921321572E-2</c:v>
                </c:pt>
                <c:pt idx="10">
                  <c:v>0.10043953480572161</c:v>
                </c:pt>
                <c:pt idx="11">
                  <c:v>0.1271289895515825</c:v>
                </c:pt>
                <c:pt idx="12">
                  <c:v>0.15784541273085281</c:v>
                </c:pt>
                <c:pt idx="13">
                  <c:v>0.19432850150950698</c:v>
                </c:pt>
                <c:pt idx="14">
                  <c:v>0.24008039335218109</c:v>
                </c:pt>
                <c:pt idx="15">
                  <c:v>0.29260838014951723</c:v>
                </c:pt>
                <c:pt idx="16">
                  <c:v>0.36082752325267825</c:v>
                </c:pt>
                <c:pt idx="17">
                  <c:v>0.44659467912585904</c:v>
                </c:pt>
                <c:pt idx="18">
                  <c:v>0.53816107149732895</c:v>
                </c:pt>
                <c:pt idx="19">
                  <c:v>0.67136096328509953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2-47FE-90B2-34C78DB70E93}"/>
            </c:ext>
          </c:extLst>
        </c:ser>
        <c:ser>
          <c:idx val="0"/>
          <c:order val="1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Baseline!$L$3:$L$23</c:f>
              <c:numCache>
                <c:formatCode>General</c:formatCode>
                <c:ptCount val="21"/>
                <c:pt idx="0">
                  <c:v>9.938021981637743E-2</c:v>
                </c:pt>
                <c:pt idx="1">
                  <c:v>7.9984301862760704E-2</c:v>
                </c:pt>
                <c:pt idx="2">
                  <c:v>6.3504549806294108E-2</c:v>
                </c:pt>
                <c:pt idx="3">
                  <c:v>5.1809059491588393E-2</c:v>
                </c:pt>
                <c:pt idx="4">
                  <c:v>4.5954866316403969E-2</c:v>
                </c:pt>
                <c:pt idx="5">
                  <c:v>4.52057294486016E-2</c:v>
                </c:pt>
                <c:pt idx="6">
                  <c:v>4.7776944754020056E-2</c:v>
                </c:pt>
                <c:pt idx="7">
                  <c:v>5.6186872578676425E-2</c:v>
                </c:pt>
                <c:pt idx="8">
                  <c:v>6.7771385660457456E-2</c:v>
                </c:pt>
                <c:pt idx="9">
                  <c:v>8.3790315448707728E-2</c:v>
                </c:pt>
                <c:pt idx="10">
                  <c:v>0.104111440216526</c:v>
                </c:pt>
                <c:pt idx="11">
                  <c:v>0.12885426184790108</c:v>
                </c:pt>
                <c:pt idx="12">
                  <c:v>0.15958425155230058</c:v>
                </c:pt>
                <c:pt idx="13">
                  <c:v>0.19632891110757311</c:v>
                </c:pt>
                <c:pt idx="14">
                  <c:v>0.2419762680040333</c:v>
                </c:pt>
                <c:pt idx="15">
                  <c:v>0.29507178230642683</c:v>
                </c:pt>
                <c:pt idx="16">
                  <c:v>0.3649377670222364</c:v>
                </c:pt>
                <c:pt idx="17">
                  <c:v>0.45479425080931912</c:v>
                </c:pt>
                <c:pt idx="18">
                  <c:v>0.54417242785119146</c:v>
                </c:pt>
                <c:pt idx="19">
                  <c:v>0.67481548214190956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62-47FE-90B2-34C78DB7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FlightStream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Baseline!$A$3:$A$23</c:f>
              <c:numCache>
                <c:formatCode>General</c:formatCode>
                <c:ptCount val="21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Baseline!$D$3:$D$23</c:f>
              <c:numCache>
                <c:formatCode>0.000</c:formatCode>
                <c:ptCount val="21"/>
                <c:pt idx="0">
                  <c:v>-8.7101715746486867</c:v>
                </c:pt>
                <c:pt idx="1">
                  <c:v>-8.72428853798327</c:v>
                </c:pt>
                <c:pt idx="2">
                  <c:v>-7.902605771545935</c:v>
                </c:pt>
                <c:pt idx="3">
                  <c:v>-5.6834797062353513</c:v>
                </c:pt>
                <c:pt idx="4">
                  <c:v>-1.7519553410889255</c:v>
                </c:pt>
                <c:pt idx="5">
                  <c:v>3.0959246865360339</c:v>
                </c:pt>
                <c:pt idx="6">
                  <c:v>7.4883138567297394</c:v>
                </c:pt>
                <c:pt idx="7">
                  <c:v>10.162265637955288</c:v>
                </c:pt>
                <c:pt idx="8">
                  <c:v>11.42122500515487</c:v>
                </c:pt>
                <c:pt idx="9">
                  <c:v>11.502590217688432</c:v>
                </c:pt>
                <c:pt idx="10">
                  <c:v>10.918783331316154</c:v>
                </c:pt>
                <c:pt idx="11">
                  <c:v>10.17212890555785</c:v>
                </c:pt>
                <c:pt idx="12">
                  <c:v>9.1650773994487267</c:v>
                </c:pt>
                <c:pt idx="13">
                  <c:v>8.0779565222253495</c:v>
                </c:pt>
                <c:pt idx="14">
                  <c:v>6.4788496042163128</c:v>
                </c:pt>
                <c:pt idx="15">
                  <c:v>4.4017852897063019</c:v>
                </c:pt>
                <c:pt idx="16">
                  <c:v>2.9554212903685415</c:v>
                </c:pt>
                <c:pt idx="17">
                  <c:v>2.0874036887103369</c:v>
                </c:pt>
                <c:pt idx="18">
                  <c:v>1.585475983513476</c:v>
                </c:pt>
                <c:pt idx="19">
                  <c:v>1.3046230385523361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BA-4172-B3C8-F8FE0D7AEBA7}"/>
            </c:ext>
          </c:extLst>
        </c:ser>
        <c:ser>
          <c:idx val="0"/>
          <c:order val="1"/>
          <c:tx>
            <c:strRef>
              <c:f>Baseline!$K$1</c:f>
              <c:strCache>
                <c:ptCount val="1"/>
                <c:pt idx="0">
                  <c:v>ROM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Baseline!$A$3:$A$22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Baseline!$N$3:$N$22</c:f>
              <c:numCache>
                <c:formatCode>0.000</c:formatCode>
                <c:ptCount val="20"/>
                <c:pt idx="0">
                  <c:v>-8.3991174677766534</c:v>
                </c:pt>
                <c:pt idx="1">
                  <c:v>-8.0951869184116561</c:v>
                </c:pt>
                <c:pt idx="2">
                  <c:v>-7.122863053390371</c:v>
                </c:pt>
                <c:pt idx="3">
                  <c:v>-4.9337436436152728</c:v>
                </c:pt>
                <c:pt idx="4">
                  <c:v>-1.5682205079084064</c:v>
                </c:pt>
                <c:pt idx="5">
                  <c:v>3.3191345419167586</c:v>
                </c:pt>
                <c:pt idx="6">
                  <c:v>7.1865091874415041</c:v>
                </c:pt>
                <c:pt idx="7">
                  <c:v>9.5272501626572641</c:v>
                </c:pt>
                <c:pt idx="8">
                  <c:v>10.79272116371396</c:v>
                </c:pt>
                <c:pt idx="9">
                  <c:v>11.051545937503652</c:v>
                </c:pt>
                <c:pt idx="10">
                  <c:v>10.702303452543953</c:v>
                </c:pt>
                <c:pt idx="11">
                  <c:v>9.9544618727267853</c:v>
                </c:pt>
                <c:pt idx="12">
                  <c:v>8.992507782185438</c:v>
                </c:pt>
                <c:pt idx="13">
                  <c:v>7.8997812036592245</c:v>
                </c:pt>
                <c:pt idx="14">
                  <c:v>6.6016659684638821</c:v>
                </c:pt>
                <c:pt idx="15">
                  <c:v>5.1705925576876588</c:v>
                </c:pt>
                <c:pt idx="16">
                  <c:v>3.9934707222991603</c:v>
                </c:pt>
                <c:pt idx="17">
                  <c:v>3.1276029390245008</c:v>
                </c:pt>
                <c:pt idx="18">
                  <c:v>2.5389974352769999</c:v>
                </c:pt>
                <c:pt idx="19">
                  <c:v>2.0833605655975758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EBA-4172-B3C8-F8FE0D7AE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L/D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Baseline!$K$3:$K$22</c:f>
              <c:numCache>
                <c:formatCode>General</c:formatCode>
                <c:ptCount val="20"/>
                <c:pt idx="0">
                  <c:v>-0.83470614021121914</c:v>
                </c:pt>
                <c:pt idx="1">
                  <c:v>-0.64748787411770947</c:v>
                </c:pt>
                <c:pt idx="2">
                  <c:v>-0.45233421153744097</c:v>
                </c:pt>
                <c:pt idx="3">
                  <c:v>-0.25561261794830975</c:v>
                </c:pt>
                <c:pt idx="4">
                  <c:v>-7.2067363795573949E-2</c:v>
                </c:pt>
                <c:pt idx="5">
                  <c:v>0.1500438981053972</c:v>
                </c:pt>
                <c:pt idx="6">
                  <c:v>0.3433494524226503</c:v>
                </c:pt>
                <c:pt idx="7">
                  <c:v>0.53530639091439791</c:v>
                </c:pt>
                <c:pt idx="8">
                  <c:v>0.73143766831183998</c:v>
                </c:pt>
                <c:pt idx="9">
                  <c:v>0.92601252029931536</c:v>
                </c:pt>
                <c:pt idx="10">
                  <c:v>1.1142322260786497</c:v>
                </c:pt>
                <c:pt idx="11">
                  <c:v>1.282674836703285</c:v>
                </c:pt>
                <c:pt idx="12">
                  <c:v>1.4350626239983015</c:v>
                </c:pt>
                <c:pt idx="13">
                  <c:v>1.5509554417024889</c:v>
                </c:pt>
                <c:pt idx="14">
                  <c:v>1.5974464936581223</c:v>
                </c:pt>
                <c:pt idx="15">
                  <c:v>1.5256959615772436</c:v>
                </c:pt>
                <c:pt idx="16">
                  <c:v>1.4573682880645331</c:v>
                </c:pt>
                <c:pt idx="17">
                  <c:v>1.4224158354826724</c:v>
                </c:pt>
                <c:pt idx="18">
                  <c:v>1.3816523986626335</c:v>
                </c:pt>
                <c:pt idx="19">
                  <c:v>1.4058839645491694</c:v>
                </c:pt>
              </c:numCache>
            </c:numRef>
          </c:xVal>
          <c:yVal>
            <c:numRef>
              <c:f>Baseline!$N$3:$N$22</c:f>
              <c:numCache>
                <c:formatCode>0.000</c:formatCode>
                <c:ptCount val="20"/>
                <c:pt idx="0">
                  <c:v>-8.3991174677766534</c:v>
                </c:pt>
                <c:pt idx="1">
                  <c:v>-8.0951869184116561</c:v>
                </c:pt>
                <c:pt idx="2">
                  <c:v>-7.122863053390371</c:v>
                </c:pt>
                <c:pt idx="3">
                  <c:v>-4.9337436436152728</c:v>
                </c:pt>
                <c:pt idx="4">
                  <c:v>-1.5682205079084064</c:v>
                </c:pt>
                <c:pt idx="5">
                  <c:v>3.3191345419167586</c:v>
                </c:pt>
                <c:pt idx="6">
                  <c:v>7.1865091874415041</c:v>
                </c:pt>
                <c:pt idx="7">
                  <c:v>9.5272501626572641</c:v>
                </c:pt>
                <c:pt idx="8">
                  <c:v>10.79272116371396</c:v>
                </c:pt>
                <c:pt idx="9">
                  <c:v>11.051545937503652</c:v>
                </c:pt>
                <c:pt idx="10">
                  <c:v>10.702303452543953</c:v>
                </c:pt>
                <c:pt idx="11">
                  <c:v>9.9544618727267853</c:v>
                </c:pt>
                <c:pt idx="12">
                  <c:v>8.992507782185438</c:v>
                </c:pt>
                <c:pt idx="13">
                  <c:v>7.8997812036592245</c:v>
                </c:pt>
                <c:pt idx="14">
                  <c:v>6.6016659684638821</c:v>
                </c:pt>
                <c:pt idx="15">
                  <c:v>5.1705925576876588</c:v>
                </c:pt>
                <c:pt idx="16">
                  <c:v>3.9934707222991603</c:v>
                </c:pt>
                <c:pt idx="17">
                  <c:v>3.1276029390245008</c:v>
                </c:pt>
                <c:pt idx="18">
                  <c:v>2.5389974352769999</c:v>
                </c:pt>
                <c:pt idx="19">
                  <c:v>2.0833605655975758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DA-4F47-8B5A-EDC2A13CB88A}"/>
            </c:ext>
          </c:extLst>
        </c:ser>
        <c:ser>
          <c:idx val="0"/>
          <c:order val="1"/>
          <c:tx>
            <c:v>FlightStream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Baseline!$B$3:$B$22</c:f>
              <c:numCache>
                <c:formatCode>0.000</c:formatCode>
                <c:ptCount val="20"/>
                <c:pt idx="0">
                  <c:v>-0.85877898211537429</c:v>
                </c:pt>
                <c:pt idx="1">
                  <c:v>-0.68282477312529866</c:v>
                </c:pt>
                <c:pt idx="2">
                  <c:v>-0.48428549806294119</c:v>
                </c:pt>
                <c:pt idx="3">
                  <c:v>-0.27830233826885314</c:v>
                </c:pt>
                <c:pt idx="4">
                  <c:v>-7.4877066284561894E-2</c:v>
                </c:pt>
                <c:pt idx="5">
                  <c:v>0.1291563360399087</c:v>
                </c:pt>
                <c:pt idx="6">
                  <c:v>0.33057701852146687</c:v>
                </c:pt>
                <c:pt idx="7">
                  <c:v>0.53220407366130662</c:v>
                </c:pt>
                <c:pt idx="8">
                  <c:v>0.72921883139627441</c:v>
                </c:pt>
                <c:pt idx="9">
                  <c:v>0.92246338056572719</c:v>
                </c:pt>
                <c:pt idx="10">
                  <c:v>1.0966775184418618</c:v>
                </c:pt>
                <c:pt idx="11">
                  <c:v>1.2931724693520141</c:v>
                </c:pt>
                <c:pt idx="12">
                  <c:v>1.4466654248261954</c:v>
                </c:pt>
                <c:pt idx="13">
                  <c:v>1.5697771862230006</c:v>
                </c:pt>
                <c:pt idx="14">
                  <c:v>1.5554447614498752</c:v>
                </c:pt>
                <c:pt idx="15">
                  <c:v>1.2879992633869344</c:v>
                </c:pt>
                <c:pt idx="16">
                  <c:v>1.0663973443719152</c:v>
                </c:pt>
                <c:pt idx="17">
                  <c:v>0.9322233805657274</c:v>
                </c:pt>
                <c:pt idx="18">
                  <c:v>0.85324145412089369</c:v>
                </c:pt>
                <c:pt idx="19">
                  <c:v>0.87587297988642987</c:v>
                </c:pt>
              </c:numCache>
            </c:numRef>
          </c:xVal>
          <c:yVal>
            <c:numRef>
              <c:f>Baseline!$D$3:$D$22</c:f>
              <c:numCache>
                <c:formatCode>0.000</c:formatCode>
                <c:ptCount val="20"/>
                <c:pt idx="0">
                  <c:v>-8.7101715746486867</c:v>
                </c:pt>
                <c:pt idx="1">
                  <c:v>-8.72428853798327</c:v>
                </c:pt>
                <c:pt idx="2">
                  <c:v>-7.902605771545935</c:v>
                </c:pt>
                <c:pt idx="3">
                  <c:v>-5.6834797062353513</c:v>
                </c:pt>
                <c:pt idx="4">
                  <c:v>-1.7519553410889255</c:v>
                </c:pt>
                <c:pt idx="5">
                  <c:v>3.0959246865360339</c:v>
                </c:pt>
                <c:pt idx="6">
                  <c:v>7.4883138567297394</c:v>
                </c:pt>
                <c:pt idx="7">
                  <c:v>10.162265637955288</c:v>
                </c:pt>
                <c:pt idx="8">
                  <c:v>11.42122500515487</c:v>
                </c:pt>
                <c:pt idx="9">
                  <c:v>11.502590217688432</c:v>
                </c:pt>
                <c:pt idx="10">
                  <c:v>10.918783331316154</c:v>
                </c:pt>
                <c:pt idx="11">
                  <c:v>10.17212890555785</c:v>
                </c:pt>
                <c:pt idx="12">
                  <c:v>9.1650773994487267</c:v>
                </c:pt>
                <c:pt idx="13">
                  <c:v>8.0779565222253495</c:v>
                </c:pt>
                <c:pt idx="14">
                  <c:v>6.4788496042163128</c:v>
                </c:pt>
                <c:pt idx="15">
                  <c:v>4.4017852897063019</c:v>
                </c:pt>
                <c:pt idx="16">
                  <c:v>2.9554212903685415</c:v>
                </c:pt>
                <c:pt idx="17">
                  <c:v>2.0874036887103369</c:v>
                </c:pt>
                <c:pt idx="18">
                  <c:v>1.585475983513476</c:v>
                </c:pt>
                <c:pt idx="19">
                  <c:v>1.3046230385523361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DA-4F47-8B5A-EDC2A13CB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L/D</a:t>
                </a:r>
              </a:p>
            </c:rich>
          </c:tx>
          <c:layout>
            <c:manualLayout>
              <c:xMode val="edge"/>
              <c:yMode val="edge"/>
              <c:x val="1.249024199843872E-2"/>
              <c:y val="0.47129664866635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'Wing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(R)'!$E$3:$E$22</c:f>
              <c:numCache>
                <c:formatCode>0.000</c:formatCode>
                <c:ptCount val="20"/>
                <c:pt idx="0">
                  <c:v>-0.6472</c:v>
                </c:pt>
                <c:pt idx="1">
                  <c:v>-0.49399999999999999</c:v>
                </c:pt>
                <c:pt idx="2">
                  <c:v>-0.33539999999999998</c:v>
                </c:pt>
                <c:pt idx="3">
                  <c:v>-0.1754</c:v>
                </c:pt>
                <c:pt idx="4">
                  <c:v>-2.7699999999999999E-2</c:v>
                </c:pt>
                <c:pt idx="5">
                  <c:v>0.1512</c:v>
                </c:pt>
                <c:pt idx="6">
                  <c:v>0.31219999999999998</c:v>
                </c:pt>
                <c:pt idx="7">
                  <c:v>0.46970000000000001</c:v>
                </c:pt>
                <c:pt idx="8">
                  <c:v>0.63119999999999998</c:v>
                </c:pt>
                <c:pt idx="9">
                  <c:v>0.79269999999999996</c:v>
                </c:pt>
                <c:pt idx="10">
                  <c:v>0.94889999999999997</c:v>
                </c:pt>
                <c:pt idx="11">
                  <c:v>1.0903</c:v>
                </c:pt>
                <c:pt idx="12">
                  <c:v>1.2224999999999999</c:v>
                </c:pt>
                <c:pt idx="13">
                  <c:v>1.3331</c:v>
                </c:pt>
                <c:pt idx="14">
                  <c:v>1.3865000000000001</c:v>
                </c:pt>
                <c:pt idx="15">
                  <c:v>1.3294999999999999</c:v>
                </c:pt>
                <c:pt idx="16">
                  <c:v>1.2643</c:v>
                </c:pt>
                <c:pt idx="17">
                  <c:v>1.2221</c:v>
                </c:pt>
                <c:pt idx="18">
                  <c:v>1.1838</c:v>
                </c:pt>
                <c:pt idx="19">
                  <c:v>1.1700999999999999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8A-4C46-95D7-7E5C629F30BA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'Wing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(R)'!$N$3:$N$22</c:f>
              <c:numCache>
                <c:formatCode>0.000</c:formatCode>
                <c:ptCount val="20"/>
                <c:pt idx="0">
                  <c:v>-0.68489999999999995</c:v>
                </c:pt>
                <c:pt idx="1">
                  <c:v>-0.53839999999999999</c:v>
                </c:pt>
                <c:pt idx="2">
                  <c:v>-0.374</c:v>
                </c:pt>
                <c:pt idx="3">
                  <c:v>-0.2064</c:v>
                </c:pt>
                <c:pt idx="4">
                  <c:v>-3.7999999999999999E-2</c:v>
                </c:pt>
                <c:pt idx="5">
                  <c:v>0.1328</c:v>
                </c:pt>
                <c:pt idx="6">
                  <c:v>0.3009</c:v>
                </c:pt>
                <c:pt idx="7">
                  <c:v>0.46910000000000002</c:v>
                </c:pt>
                <c:pt idx="8">
                  <c:v>0.63339999999999996</c:v>
                </c:pt>
                <c:pt idx="9">
                  <c:v>0.79379999999999995</c:v>
                </c:pt>
                <c:pt idx="10">
                  <c:v>0.93679999999999997</c:v>
                </c:pt>
                <c:pt idx="11">
                  <c:v>1.1039000000000001</c:v>
                </c:pt>
                <c:pt idx="12">
                  <c:v>1.2305999999999999</c:v>
                </c:pt>
                <c:pt idx="13">
                  <c:v>1.3366</c:v>
                </c:pt>
                <c:pt idx="14">
                  <c:v>1.3255999999999999</c:v>
                </c:pt>
                <c:pt idx="15">
                  <c:v>1.0999000000000001</c:v>
                </c:pt>
                <c:pt idx="16">
                  <c:v>0.91710000000000003</c:v>
                </c:pt>
                <c:pt idx="17">
                  <c:v>0.79700000000000004</c:v>
                </c:pt>
                <c:pt idx="18">
                  <c:v>0.72650000000000003</c:v>
                </c:pt>
                <c:pt idx="19">
                  <c:v>0.6986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8A-4C46-95D7-7E5C629F3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'Wing (R)'!$A$1:$K$1</c:f>
              <c:strCache>
                <c:ptCount val="1"/>
                <c:pt idx="0">
                  <c:v>ROM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'Wing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(R)'!$H$3:$H$22</c:f>
              <c:numCache>
                <c:formatCode>0.0000</c:formatCode>
                <c:ptCount val="20"/>
                <c:pt idx="0">
                  <c:v>2.3290999999999999E-2</c:v>
                </c:pt>
                <c:pt idx="1">
                  <c:v>1.6517E-2</c:v>
                </c:pt>
                <c:pt idx="2">
                  <c:v>1.1625E-2</c:v>
                </c:pt>
                <c:pt idx="3">
                  <c:v>8.7299999999999999E-3</c:v>
                </c:pt>
                <c:pt idx="4">
                  <c:v>7.9459999999999999E-3</c:v>
                </c:pt>
                <c:pt idx="5">
                  <c:v>8.9289999999999994E-3</c:v>
                </c:pt>
                <c:pt idx="6">
                  <c:v>1.1908999999999999E-2</c:v>
                </c:pt>
                <c:pt idx="7">
                  <c:v>1.6884999999999997E-2</c:v>
                </c:pt>
                <c:pt idx="8">
                  <c:v>2.3744000000000001E-2</c:v>
                </c:pt>
                <c:pt idx="9">
                  <c:v>3.2368999999999995E-2</c:v>
                </c:pt>
                <c:pt idx="10">
                  <c:v>4.299E-2</c:v>
                </c:pt>
                <c:pt idx="11">
                  <c:v>5.5723999999999996E-2</c:v>
                </c:pt>
                <c:pt idx="12">
                  <c:v>7.0914000000000005E-2</c:v>
                </c:pt>
                <c:pt idx="13">
                  <c:v>8.9021000000000003E-2</c:v>
                </c:pt>
                <c:pt idx="14">
                  <c:v>0.10912499999999999</c:v>
                </c:pt>
                <c:pt idx="15">
                  <c:v>0.13157099999999999</c:v>
                </c:pt>
                <c:pt idx="16">
                  <c:v>0.160383</c:v>
                </c:pt>
                <c:pt idx="17">
                  <c:v>0.195907</c:v>
                </c:pt>
                <c:pt idx="18">
                  <c:v>0.23607300000000001</c:v>
                </c:pt>
                <c:pt idx="19">
                  <c:v>0.28387099999999998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0C-47DC-94D3-EA3610BCE146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'Wing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(R)'!$Q$3:$Q$22</c:f>
              <c:numCache>
                <c:formatCode>0.0000</c:formatCode>
                <c:ptCount val="20"/>
                <c:pt idx="0">
                  <c:v>2.63E-2</c:v>
                </c:pt>
                <c:pt idx="1">
                  <c:v>1.8200000000000001E-2</c:v>
                </c:pt>
                <c:pt idx="2">
                  <c:v>1.23E-2</c:v>
                </c:pt>
                <c:pt idx="3">
                  <c:v>8.6999999999999994E-3</c:v>
                </c:pt>
                <c:pt idx="4">
                  <c:v>7.3000000000000001E-3</c:v>
                </c:pt>
                <c:pt idx="5">
                  <c:v>8.0999999999999996E-3</c:v>
                </c:pt>
                <c:pt idx="6">
                  <c:v>1.09E-2</c:v>
                </c:pt>
                <c:pt idx="7">
                  <c:v>1.5900000000000001E-2</c:v>
                </c:pt>
                <c:pt idx="8">
                  <c:v>2.2800000000000001E-2</c:v>
                </c:pt>
                <c:pt idx="9">
                  <c:v>3.1899999999999998E-2</c:v>
                </c:pt>
                <c:pt idx="10">
                  <c:v>4.2999999999999997E-2</c:v>
                </c:pt>
                <c:pt idx="11">
                  <c:v>5.79E-2</c:v>
                </c:pt>
                <c:pt idx="12">
                  <c:v>7.4499999999999997E-2</c:v>
                </c:pt>
                <c:pt idx="13">
                  <c:v>9.4700000000000006E-2</c:v>
                </c:pt>
                <c:pt idx="14">
                  <c:v>0.11900000000000001</c:v>
                </c:pt>
                <c:pt idx="15">
                  <c:v>0.1484</c:v>
                </c:pt>
                <c:pt idx="16">
                  <c:v>0.1855</c:v>
                </c:pt>
                <c:pt idx="17">
                  <c:v>0.2329</c:v>
                </c:pt>
                <c:pt idx="18">
                  <c:v>0.28889999999999999</c:v>
                </c:pt>
                <c:pt idx="19">
                  <c:v>0.3584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10C-47DC-94D3-EA3610BCE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'Wing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(R)'!$K$3:$K$22</c:f>
              <c:numCache>
                <c:formatCode>0.000</c:formatCode>
                <c:ptCount val="20"/>
                <c:pt idx="0">
                  <c:v>-3.6600000000000001E-2</c:v>
                </c:pt>
                <c:pt idx="1">
                  <c:v>-2.98E-2</c:v>
                </c:pt>
                <c:pt idx="2">
                  <c:v>-2.7799999999999998E-2</c:v>
                </c:pt>
                <c:pt idx="3">
                  <c:v>-2.9899999999999996E-2</c:v>
                </c:pt>
                <c:pt idx="4">
                  <c:v>-3.1800000000000002E-2</c:v>
                </c:pt>
                <c:pt idx="5">
                  <c:v>-4.8300000000000003E-2</c:v>
                </c:pt>
                <c:pt idx="6">
                  <c:v>-6.3399999999999998E-2</c:v>
                </c:pt>
                <c:pt idx="7">
                  <c:v>-8.1799999999999998E-2</c:v>
                </c:pt>
                <c:pt idx="8">
                  <c:v>-0.1062</c:v>
                </c:pt>
                <c:pt idx="9">
                  <c:v>-0.13569999999999999</c:v>
                </c:pt>
                <c:pt idx="10">
                  <c:v>-0.16830000000000001</c:v>
                </c:pt>
                <c:pt idx="11">
                  <c:v>-0.19980000000000001</c:v>
                </c:pt>
                <c:pt idx="12">
                  <c:v>-0.2326</c:v>
                </c:pt>
                <c:pt idx="13">
                  <c:v>-0.26080000000000003</c:v>
                </c:pt>
                <c:pt idx="14">
                  <c:v>-0.2717</c:v>
                </c:pt>
                <c:pt idx="15">
                  <c:v>-0.24569999999999997</c:v>
                </c:pt>
                <c:pt idx="16">
                  <c:v>-0.22170000000000001</c:v>
                </c:pt>
                <c:pt idx="17">
                  <c:v>-0.21249999999999999</c:v>
                </c:pt>
                <c:pt idx="18">
                  <c:v>-0.20619999999999999</c:v>
                </c:pt>
                <c:pt idx="19">
                  <c:v>-0.21260000000000001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C12-48F4-9E72-DB0CA865AB74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'Wing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'Wing (R)'!$P$3:$P$22</c:f>
              <c:numCache>
                <c:formatCode>0.000</c:formatCode>
                <c:ptCount val="20"/>
                <c:pt idx="0">
                  <c:v>-26.041825095057032</c:v>
                </c:pt>
                <c:pt idx="1">
                  <c:v>-29.58241758241758</c:v>
                </c:pt>
                <c:pt idx="2">
                  <c:v>-30.40650406504065</c:v>
                </c:pt>
                <c:pt idx="3">
                  <c:v>-23.724137931034484</c:v>
                </c:pt>
                <c:pt idx="4">
                  <c:v>-5.205479452054794</c:v>
                </c:pt>
                <c:pt idx="5">
                  <c:v>16.395061728395063</c:v>
                </c:pt>
                <c:pt idx="6">
                  <c:v>27.605504587155963</c:v>
                </c:pt>
                <c:pt idx="7">
                  <c:v>29.50314465408805</c:v>
                </c:pt>
                <c:pt idx="8">
                  <c:v>27.780701754385962</c:v>
                </c:pt>
                <c:pt idx="9">
                  <c:v>24.884012539184955</c:v>
                </c:pt>
                <c:pt idx="10">
                  <c:v>21.786046511627909</c:v>
                </c:pt>
                <c:pt idx="11">
                  <c:v>19.065630397236617</c:v>
                </c:pt>
                <c:pt idx="12">
                  <c:v>16.518120805369126</c:v>
                </c:pt>
                <c:pt idx="13">
                  <c:v>14.11404435058078</c:v>
                </c:pt>
                <c:pt idx="14">
                  <c:v>11.139495798319325</c:v>
                </c:pt>
                <c:pt idx="15">
                  <c:v>7.4117250673854453</c:v>
                </c:pt>
                <c:pt idx="16">
                  <c:v>4.9439353099730461</c:v>
                </c:pt>
                <c:pt idx="17">
                  <c:v>3.4220695577501075</c:v>
                </c:pt>
                <c:pt idx="18">
                  <c:v>2.514710972654898</c:v>
                </c:pt>
                <c:pt idx="19">
                  <c:v>1.94921875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C12-48F4-9E72-DB0CA865A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34227783460601"/>
          <c:y val="0.16997703412073492"/>
          <c:w val="0.76800342555367895"/>
          <c:h val="0.6617665500145814"/>
        </c:manualLayout>
      </c:layout>
      <c:scatterChart>
        <c:scatterStyle val="smoothMarker"/>
        <c:varyColors val="0"/>
        <c:ser>
          <c:idx val="1"/>
          <c:order val="0"/>
          <c:tx>
            <c:v>ROM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'Stab (R)'!$A$3:$A$22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(R)'!$E$3:$E$22</c:f>
              <c:numCache>
                <c:formatCode>0.000</c:formatCode>
                <c:ptCount val="20"/>
                <c:pt idx="0">
                  <c:v>-0.8679</c:v>
                </c:pt>
                <c:pt idx="1">
                  <c:v>-0.70713000000000004</c:v>
                </c:pt>
                <c:pt idx="2">
                  <c:v>-0.53866999999999998</c:v>
                </c:pt>
                <c:pt idx="3">
                  <c:v>-0.3831</c:v>
                </c:pt>
                <c:pt idx="4">
                  <c:v>-0.21364</c:v>
                </c:pt>
                <c:pt idx="5">
                  <c:v>7.7999999999999999E-4</c:v>
                </c:pt>
                <c:pt idx="6">
                  <c:v>0.15823000000000001</c:v>
                </c:pt>
                <c:pt idx="7">
                  <c:v>0.32901000000000002</c:v>
                </c:pt>
                <c:pt idx="8">
                  <c:v>0.50395999999999996</c:v>
                </c:pt>
                <c:pt idx="9">
                  <c:v>0.67390000000000005</c:v>
                </c:pt>
                <c:pt idx="10">
                  <c:v>0.83679000000000003</c:v>
                </c:pt>
                <c:pt idx="11">
                  <c:v>0.97426999999999997</c:v>
                </c:pt>
                <c:pt idx="12">
                  <c:v>1.0729599999999999</c:v>
                </c:pt>
                <c:pt idx="13">
                  <c:v>1.0961700000000001</c:v>
                </c:pt>
                <c:pt idx="14">
                  <c:v>1.0414000000000001</c:v>
                </c:pt>
                <c:pt idx="15">
                  <c:v>0.95191000000000003</c:v>
                </c:pt>
                <c:pt idx="16">
                  <c:v>0.87173</c:v>
                </c:pt>
                <c:pt idx="17">
                  <c:v>0.82567000000000002</c:v>
                </c:pt>
                <c:pt idx="18">
                  <c:v>0.81372</c:v>
                </c:pt>
                <c:pt idx="19">
                  <c:v>0.82150999999999996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4E-46C0-AF44-1F75A6C767C6}"/>
            </c:ext>
          </c:extLst>
        </c:ser>
        <c:ser>
          <c:idx val="0"/>
          <c:order val="1"/>
          <c:tx>
            <c:v>FlightStream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'Stab (R)'!$L$3:$L$22</c:f>
              <c:numCache>
                <c:formatCode>General</c:formatCode>
                <c:ptCount val="20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</c:numCache>
            </c:numRef>
          </c:xVal>
          <c:yVal>
            <c:numRef>
              <c:f>'Stab (R)'!$N$3:$N$22</c:f>
              <c:numCache>
                <c:formatCode>0.000</c:formatCode>
                <c:ptCount val="20"/>
                <c:pt idx="0">
                  <c:v>-0.79790000000000005</c:v>
                </c:pt>
                <c:pt idx="1">
                  <c:v>-0.66049999999999998</c:v>
                </c:pt>
                <c:pt idx="2">
                  <c:v>-0.50249999999999995</c:v>
                </c:pt>
                <c:pt idx="3">
                  <c:v>-0.34039999999999998</c:v>
                </c:pt>
                <c:pt idx="4">
                  <c:v>-0.17549999999999999</c:v>
                </c:pt>
                <c:pt idx="5">
                  <c:v>-1.1599999999999999E-2</c:v>
                </c:pt>
                <c:pt idx="6">
                  <c:v>0.15129999999999999</c:v>
                </c:pt>
                <c:pt idx="7">
                  <c:v>0.31630000000000003</c:v>
                </c:pt>
                <c:pt idx="8">
                  <c:v>0.48010000000000003</c:v>
                </c:pt>
                <c:pt idx="9">
                  <c:v>0.65049999999999997</c:v>
                </c:pt>
                <c:pt idx="10">
                  <c:v>0.80940000000000001</c:v>
                </c:pt>
                <c:pt idx="11">
                  <c:v>0.95840000000000003</c:v>
                </c:pt>
                <c:pt idx="12">
                  <c:v>1.0900000000000001</c:v>
                </c:pt>
                <c:pt idx="13">
                  <c:v>1.1733</c:v>
                </c:pt>
                <c:pt idx="14">
                  <c:v>1.1335</c:v>
                </c:pt>
                <c:pt idx="15">
                  <c:v>0.90769999999999995</c:v>
                </c:pt>
                <c:pt idx="16">
                  <c:v>0.63419999999999999</c:v>
                </c:pt>
                <c:pt idx="17">
                  <c:v>0.46350000000000002</c:v>
                </c:pt>
                <c:pt idx="18">
                  <c:v>0.42180000000000001</c:v>
                </c:pt>
                <c:pt idx="19">
                  <c:v>0.45550000000000002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4E-46C0-AF44-1F75A6C7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168415"/>
        <c:axId val="2059182143"/>
      </c:scatterChart>
      <c:valAx>
        <c:axId val="2059168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AOA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82143"/>
        <c:crosses val="autoZero"/>
        <c:crossBetween val="midCat"/>
      </c:valAx>
      <c:valAx>
        <c:axId val="205918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8415"/>
        <c:crosses val="autoZero"/>
        <c:crossBetween val="midCat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22</xdr:row>
      <xdr:rowOff>80961</xdr:rowOff>
    </xdr:from>
    <xdr:to>
      <xdr:col>8</xdr:col>
      <xdr:colOff>314325</xdr:colOff>
      <xdr:row>40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750BB2-434D-40F9-AF5C-F56D29BD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22</xdr:row>
      <xdr:rowOff>28574</xdr:rowOff>
    </xdr:from>
    <xdr:to>
      <xdr:col>23</xdr:col>
      <xdr:colOff>0</xdr:colOff>
      <xdr:row>40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6D6099-6B9B-4EA2-8E67-84F223E4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600075</xdr:colOff>
      <xdr:row>5</xdr:row>
      <xdr:rowOff>171450</xdr:rowOff>
    </xdr:from>
    <xdr:to>
      <xdr:col>29</xdr:col>
      <xdr:colOff>571499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3513A6-FFA3-4725-A653-3184D3A0A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323850</xdr:colOff>
      <xdr:row>22</xdr:row>
      <xdr:rowOff>152400</xdr:rowOff>
    </xdr:from>
    <xdr:to>
      <xdr:col>15</xdr:col>
      <xdr:colOff>476250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A600FE-2DA7-482B-9781-75E1E7E71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400050</xdr:colOff>
      <xdr:row>22</xdr:row>
      <xdr:rowOff>133350</xdr:rowOff>
    </xdr:from>
    <xdr:to>
      <xdr:col>29</xdr:col>
      <xdr:colOff>200025</xdr:colOff>
      <xdr:row>41</xdr:row>
      <xdr:rowOff>42863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2AAF34F-44FC-47FA-B655-2C222079AA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22</xdr:row>
      <xdr:rowOff>61912</xdr:rowOff>
    </xdr:from>
    <xdr:to>
      <xdr:col>7</xdr:col>
      <xdr:colOff>514351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A00157-E0F5-4B1B-8028-D5018874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22</xdr:row>
      <xdr:rowOff>85725</xdr:rowOff>
    </xdr:from>
    <xdr:to>
      <xdr:col>15</xdr:col>
      <xdr:colOff>314325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52976-05C6-4DB6-8DC5-11E00A20A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32</xdr:row>
      <xdr:rowOff>180975</xdr:rowOff>
    </xdr:from>
    <xdr:to>
      <xdr:col>23</xdr:col>
      <xdr:colOff>257175</xdr:colOff>
      <xdr:row>53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0EB230-F051-4098-ADE8-E9E9009D9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22</xdr:row>
      <xdr:rowOff>61912</xdr:rowOff>
    </xdr:from>
    <xdr:to>
      <xdr:col>7</xdr:col>
      <xdr:colOff>514351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FB2E92-2F63-4E9D-BE1D-444E955C9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22</xdr:row>
      <xdr:rowOff>38100</xdr:rowOff>
    </xdr:from>
    <xdr:to>
      <xdr:col>15</xdr:col>
      <xdr:colOff>352425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95FC4-9443-4306-BB25-B380B82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419100</xdr:colOff>
      <xdr:row>22</xdr:row>
      <xdr:rowOff>19050</xdr:rowOff>
    </xdr:from>
    <xdr:to>
      <xdr:col>23</xdr:col>
      <xdr:colOff>247650</xdr:colOff>
      <xdr:row>42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C01C2-404E-4E4F-87A6-E001F958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22</xdr:row>
      <xdr:rowOff>61912</xdr:rowOff>
    </xdr:from>
    <xdr:to>
      <xdr:col>7</xdr:col>
      <xdr:colOff>514351</xdr:colOff>
      <xdr:row>43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680A6-D374-4498-8ACC-4D9BC8B78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22</xdr:row>
      <xdr:rowOff>38100</xdr:rowOff>
    </xdr:from>
    <xdr:to>
      <xdr:col>15</xdr:col>
      <xdr:colOff>352425</xdr:colOff>
      <xdr:row>43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743C4-C435-4AB6-88E7-F7A5A69E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22</xdr:row>
      <xdr:rowOff>38100</xdr:rowOff>
    </xdr:from>
    <xdr:to>
      <xdr:col>23</xdr:col>
      <xdr:colOff>257175</xdr:colOff>
      <xdr:row>42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CC9679-FDA8-411F-9A78-C8203A62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DBFE-9844-478F-A04B-912AEE41E4AC}">
  <dimension ref="A1:N27"/>
  <sheetViews>
    <sheetView workbookViewId="0">
      <selection activeCell="L7" sqref="L7"/>
    </sheetView>
  </sheetViews>
  <sheetFormatPr defaultRowHeight="15" x14ac:dyDescent="0.25"/>
  <cols>
    <col min="10" max="10" width="10.140625" customWidth="1"/>
  </cols>
  <sheetData>
    <row r="1" spans="1:14" s="2" customFormat="1" x14ac:dyDescent="0.25">
      <c r="A1" s="43" t="s">
        <v>11</v>
      </c>
      <c r="B1" s="44"/>
      <c r="C1" s="44"/>
      <c r="D1" s="44"/>
      <c r="E1" s="44"/>
      <c r="F1" s="44"/>
      <c r="G1" s="44"/>
      <c r="H1" s="44"/>
      <c r="I1" s="44"/>
      <c r="J1" s="45"/>
      <c r="K1" s="43" t="s">
        <v>12</v>
      </c>
      <c r="L1" s="44"/>
      <c r="M1" s="44"/>
      <c r="N1" s="45"/>
    </row>
    <row r="2" spans="1:14" s="1" customFormat="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25</v>
      </c>
      <c r="F2" s="4"/>
      <c r="G2" s="4"/>
      <c r="H2" s="4"/>
      <c r="I2" s="10"/>
      <c r="J2" s="10"/>
      <c r="K2" s="13" t="s">
        <v>1</v>
      </c>
      <c r="L2" s="13" t="s">
        <v>2</v>
      </c>
      <c r="M2" s="13" t="s">
        <v>25</v>
      </c>
      <c r="N2" s="13" t="s">
        <v>34</v>
      </c>
    </row>
    <row r="3" spans="1:14" x14ac:dyDescent="0.25">
      <c r="A3" s="5">
        <v>-10</v>
      </c>
      <c r="B3" s="6">
        <f xml:space="preserve"> 'Wing (R)'!N3*2*4.718/9.4215+'Stab (R)'!N3*2*0.9271/9.4215+Fuselage!D3*5.5062/9.4215+'Inboard Boom'!D3*2*3.1026/9.4215+'Outboard Boom'!D3*2*2.1477/9.4215</f>
        <v>-0.85877898211537429</v>
      </c>
      <c r="C3" s="6">
        <f xml:space="preserve"> 'Wing (R)'!Q3*2*4.718/9.4215+'Stab (R)'!Q3*2*0.9271/9.4215*0.9271/9.4215+Tail!Q3 +Fuselage!G3*5.5062/9.4215+'Inboard Boom'!G3*2*3.1026/9.4215+'Outboard Boom'!G3*2*2.1477/9.4215</f>
        <v>9.8594955880649454E-2</v>
      </c>
      <c r="D3" s="6">
        <f t="shared" ref="D3:D22" si="0">B3/C3</f>
        <v>-8.7101715746486867</v>
      </c>
      <c r="E3" s="6">
        <f xml:space="preserve"> 'Wing (R)'!P3*2*4.718/9.4215+'Stab (R)'!P3*2*0.9271/9.4215+Fuselage!F3*5.5062/9.4215+'Inboard Boom'!F3*2*3.1026/9.4215+'Outboard Boom'!F3*2*2.1477/9.4215</f>
        <v>-29.894035455941662</v>
      </c>
      <c r="F3" s="6"/>
      <c r="G3" s="6"/>
      <c r="H3" s="6"/>
      <c r="I3" s="8"/>
      <c r="J3" s="8"/>
      <c r="K3" s="5">
        <f xml:space="preserve"> 'Wing (R)'!E3*2*4.718/9.4215+'Stab (R)'!E3*2*0.9271/9.4215+Fuselage!D3*5.5062/9.4215+'Inboard Boom'!D3*2*3.1026/9.4215+'Outboard Boom'!D3*2.1477/9.4215</f>
        <v>-0.83470614021121914</v>
      </c>
      <c r="L3" s="5">
        <f xml:space="preserve"> 'Wing (R)'!H3*2*4.718/9.4215+'Stab (R)'!H3*2*0.9271/9.4215+Tail!H3 +Fuselage!G3*5.5062/9.4215+'Inboard Boom'!G3*2*3.1026/9.4215+'Outboard Boom'!G3*2*2.1477/9.4215</f>
        <v>9.938021981637743E-2</v>
      </c>
      <c r="M3" s="6">
        <f xml:space="preserve"> 'Wing (R)'!K3*2*4.718/9.4215+'Stab (R)'!K3*2*0.9271/9.4215+Fuselage!F3*5.5062/9.4215+'Inboard Boom'!F3*2*3.1026/9.4215+'Outboard Boom'!F3*2*2.1477/9.4215</f>
        <v>1.3452430317889934</v>
      </c>
      <c r="N3" s="6">
        <f xml:space="preserve"> K3/L3</f>
        <v>-8.3991174677766534</v>
      </c>
    </row>
    <row r="4" spans="1:14" x14ac:dyDescent="0.25">
      <c r="A4" s="5">
        <v>-8</v>
      </c>
      <c r="B4" s="6">
        <f xml:space="preserve"> 'Wing (R)'!N4*2*4.718/9.4215+'Stab (R)'!N4*2*0.9271/9.4215+Fuselage!D4*5.5062/9.4215+'Inboard Boom'!D4*2*3.1026/9.4215+'Outboard Boom'!D4*2*2.1477/9.4215</f>
        <v>-0.68282477312529866</v>
      </c>
      <c r="C4" s="6">
        <f xml:space="preserve"> 'Wing (R)'!Q4*2*4.718/9.4215+'Stab (R)'!Q4*2*0.9271/9.4215*0.9271/9.4215+Tail!Q4 +Fuselage!G4*5.5062/9.4215+'Inboard Boom'!G4*2*3.1026/9.4215+'Outboard Boom'!G4*2*2.1477/9.4215</f>
        <v>7.8267101111163181E-2</v>
      </c>
      <c r="D4" s="6">
        <f t="shared" si="0"/>
        <v>-8.72428853798327</v>
      </c>
      <c r="E4" s="6">
        <f xml:space="preserve"> 'Wing (R)'!P4*2*4.718/9.4215+'Stab (R)'!P4*2*0.9271/9.4215+Fuselage!F4*5.5062/9.4215+'Inboard Boom'!F4*2*3.1026/9.4215+'Outboard Boom'!F4*2*2.1477/9.4215</f>
        <v>-33.910414547052369</v>
      </c>
      <c r="F4" s="6"/>
      <c r="G4" s="6"/>
      <c r="H4" s="6"/>
      <c r="I4" s="8"/>
      <c r="J4" s="8"/>
      <c r="K4" s="5">
        <f xml:space="preserve"> 'Wing (R)'!E4*2*4.718/9.4215+'Stab (R)'!E4*2*0.9271/9.4215+Fuselage!D4*5.5062/9.4215+'Inboard Boom'!D4*2*3.1026/9.4215+'Outboard Boom'!D4*2.1477/9.4215</f>
        <v>-0.64748787411770947</v>
      </c>
      <c r="L4" s="5">
        <f xml:space="preserve"> 'Wing (R)'!H4*2*4.718/9.4215+'Stab (R)'!H4*2*0.9271/9.4215+Tail!H4 +Fuselage!G4*5.5062/9.4215+'Inboard Boom'!G4*2*3.1026/9.4215+'Outboard Boom'!G4*2*2.1477/9.4215</f>
        <v>7.9984301862760704E-2</v>
      </c>
      <c r="M4" s="6">
        <f xml:space="preserve"> 'Wing (R)'!K4*2*4.718/9.4215+'Stab (R)'!K4*2*0.9271/9.4215+Fuselage!F4*5.5062/9.4215+'Inboard Boom'!F4*2*3.1026/9.4215+'Outboard Boom'!F4*2*2.1477/9.4215</f>
        <v>1.1091856199119037</v>
      </c>
      <c r="N4" s="6">
        <f t="shared" ref="N4:N22" si="1" xml:space="preserve"> K4/L4</f>
        <v>-8.0951869184116561</v>
      </c>
    </row>
    <row r="5" spans="1:14" x14ac:dyDescent="0.25">
      <c r="A5" s="5">
        <v>-6</v>
      </c>
      <c r="B5" s="6">
        <f xml:space="preserve"> 'Wing (R)'!N5*2*4.718/9.4215+'Stab (R)'!N5*2*0.9271/9.4215+Fuselage!D5*5.5062/9.4215+'Inboard Boom'!D5*2*3.1026/9.4215+'Outboard Boom'!D5*2*2.1477/9.4215</f>
        <v>-0.48428549806294119</v>
      </c>
      <c r="C5" s="6">
        <f xml:space="preserve"> 'Wing (R)'!Q5*2*4.718/9.4215+'Stab (R)'!Q5*2*0.9271/9.4215*0.9271/9.4215+Tail!Q5 +Fuselage!G5*5.5062/9.4215+'Inboard Boom'!G5*2*3.1026/9.4215+'Outboard Boom'!G5*2*2.1477/9.4215</f>
        <v>6.1281748332512806E-2</v>
      </c>
      <c r="D5" s="6">
        <f t="shared" si="0"/>
        <v>-7.902605771545935</v>
      </c>
      <c r="E5" s="6">
        <f xml:space="preserve"> 'Wing (R)'!P5*2*4.718/9.4215+'Stab (R)'!P5*2*0.9271/9.4215+Fuselage!F5*5.5062/9.4215+'Inboard Boom'!F5*2*3.1026/9.4215+'Outboard Boom'!F5*2*2.1477/9.4215</f>
        <v>-35.226004386853248</v>
      </c>
      <c r="F5" s="6"/>
      <c r="G5" s="6"/>
      <c r="H5" s="6"/>
      <c r="I5" s="8"/>
      <c r="J5" s="8"/>
      <c r="K5" s="5">
        <f xml:space="preserve"> 'Wing (R)'!E5*2*4.718/9.4215+'Stab (R)'!E5*2*0.9271/9.4215+Fuselage!D5*5.5062/9.4215+'Inboard Boom'!D5*2*3.1026/9.4215+'Outboard Boom'!D5*2.1477/9.4215</f>
        <v>-0.45233421153744097</v>
      </c>
      <c r="L5" s="5">
        <f xml:space="preserve"> 'Wing (R)'!H5*2*4.718/9.4215+'Stab (R)'!H5*2*0.9271/9.4215+Tail!H5 +Fuselage!G5*5.5062/9.4215+'Inboard Boom'!G5*2*3.1026/9.4215+'Outboard Boom'!G5*2*2.1477/9.4215</f>
        <v>6.3504549806294108E-2</v>
      </c>
      <c r="M5" s="6">
        <f xml:space="preserve"> 'Wing (R)'!K5*2*4.718/9.4215+'Stab (R)'!K5*2*0.9271/9.4215+Fuselage!F5*5.5062/9.4215+'Inboard Boom'!F5*2*3.1026/9.4215+'Outboard Boom'!F5*2*2.1477/9.4215</f>
        <v>0.84852620113570032</v>
      </c>
      <c r="N5" s="6">
        <f t="shared" si="1"/>
        <v>-7.122863053390371</v>
      </c>
    </row>
    <row r="6" spans="1:14" x14ac:dyDescent="0.25">
      <c r="A6" s="5">
        <v>-4</v>
      </c>
      <c r="B6" s="6">
        <f xml:space="preserve"> 'Wing (R)'!N6*2*4.718/9.4215+'Stab (R)'!N6*2*0.9271/9.4215+Fuselage!D6*5.5062/9.4215+'Inboard Boom'!D6*2*3.1026/9.4215+'Outboard Boom'!D6*2*2.1477/9.4215</f>
        <v>-0.27830233826885314</v>
      </c>
      <c r="C6" s="6">
        <f xml:space="preserve"> 'Wing (R)'!Q6*2*4.718/9.4215+'Stab (R)'!Q6*2*0.9271/9.4215*0.9271/9.4215+Tail!Q6 +Fuselage!G6*5.5062/9.4215+'Inboard Boom'!G6*2*3.1026/9.4215+'Outboard Boom'!G6*2*2.1477/9.4215</f>
        <v>4.8966892230393182E-2</v>
      </c>
      <c r="D6" s="6">
        <f t="shared" si="0"/>
        <v>-5.6834797062353513</v>
      </c>
      <c r="E6" s="6">
        <f xml:space="preserve"> 'Wing (R)'!P6*2*4.718/9.4215+'Stab (R)'!P6*2*0.9271/9.4215+Fuselage!F6*5.5062/9.4215+'Inboard Boom'!F6*2*3.1026/9.4215+'Outboard Boom'!F6*2*2.1477/9.4215</f>
        <v>-28.579077294344845</v>
      </c>
      <c r="F6" s="6"/>
      <c r="G6" s="6"/>
      <c r="H6" s="6"/>
      <c r="I6" s="8"/>
      <c r="J6" s="8"/>
      <c r="K6" s="5">
        <f xml:space="preserve"> 'Wing (R)'!E6*2*4.718/9.4215+'Stab (R)'!E6*2*0.9271/9.4215+Fuselage!D6*5.5062/9.4215+'Inboard Boom'!D6*2*3.1026/9.4215+'Outboard Boom'!D6*2.1477/9.4215</f>
        <v>-0.25561261794830975</v>
      </c>
      <c r="L6" s="5">
        <f xml:space="preserve"> 'Wing (R)'!H6*2*4.718/9.4215+'Stab (R)'!H6*2*0.9271/9.4215+Tail!H6 +Fuselage!G6*5.5062/9.4215+'Inboard Boom'!G6*2*3.1026/9.4215+'Outboard Boom'!G6*2*2.1477/9.4215</f>
        <v>5.1809059491588393E-2</v>
      </c>
      <c r="M6" s="6">
        <f xml:space="preserve"> 'Wing (R)'!K6*2*4.718/9.4215+'Stab (R)'!K6*2*0.9271/9.4215+Fuselage!F6*5.5062/9.4215+'Inboard Boom'!F6*2*3.1026/9.4215+'Outboard Boom'!F6*2*2.1477/9.4215</f>
        <v>0.59930556026110504</v>
      </c>
      <c r="N6" s="6">
        <f t="shared" si="1"/>
        <v>-4.9337436436152728</v>
      </c>
    </row>
    <row r="7" spans="1:14" x14ac:dyDescent="0.25">
      <c r="A7" s="5">
        <v>-2</v>
      </c>
      <c r="B7" s="6">
        <f xml:space="preserve"> 'Wing (R)'!N7*2*4.718/9.4215+'Stab (R)'!N7*2*0.9271/9.4215+Fuselage!D7*5.5062/9.4215+'Inboard Boom'!D7*2*3.1026/9.4215+'Outboard Boom'!D7*2*2.1477/9.4215</f>
        <v>-7.4877066284561894E-2</v>
      </c>
      <c r="C7" s="6">
        <f xml:space="preserve"> 'Wing (R)'!Q7*2*4.718/9.4215+'Stab (R)'!Q7*2*0.9271/9.4215*0.9271/9.4215+Tail!Q7 +Fuselage!G7*5.5062/9.4215+'Inboard Boom'!G7*2*3.1026/9.4215+'Outboard Boom'!G7*2*2.1477/9.4215</f>
        <v>4.2739140963503189E-2</v>
      </c>
      <c r="D7" s="6">
        <f t="shared" si="0"/>
        <v>-1.7519553410889255</v>
      </c>
      <c r="E7" s="6">
        <f xml:space="preserve"> 'Wing (R)'!P7*2*4.718/9.4215+'Stab (R)'!P7*2*0.9271/9.4215+Fuselage!F7*5.5062/9.4215+'Inboard Boom'!F7*2*3.1026/9.4215+'Outboard Boom'!F7*2*2.1477/9.4215</f>
        <v>-8.8368666666230471</v>
      </c>
      <c r="F7" s="6"/>
      <c r="G7" s="6"/>
      <c r="H7" s="6"/>
      <c r="I7" s="8"/>
      <c r="J7" s="8"/>
      <c r="K7" s="5">
        <f xml:space="preserve"> 'Wing (R)'!E7*2*4.718/9.4215+'Stab (R)'!E7*2*0.9271/9.4215+Fuselage!D7*5.5062/9.4215+'Inboard Boom'!D7*2*3.1026/9.4215+'Outboard Boom'!D7*2.1477/9.4215</f>
        <v>-7.2067363795573949E-2</v>
      </c>
      <c r="L7" s="5">
        <f xml:space="preserve"> 'Wing (R)'!H7*2*4.718/9.4215+'Stab (R)'!H7*2*0.9271/9.4215+Tail!H7 +Fuselage!G7*5.5062/9.4215+'Inboard Boom'!G7*2*3.1026/9.4215+'Outboard Boom'!G7*2*2.1477/9.4215</f>
        <v>4.5954866316403969E-2</v>
      </c>
      <c r="M7" s="6">
        <f xml:space="preserve"> 'Wing (R)'!K7*2*4.718/9.4215+'Stab (R)'!K7*2*0.9271/9.4215+Fuselage!F7*5.5062/9.4215+'Inboard Boom'!F7*2*3.1026/9.4215+'Outboard Boom'!F7*2*2.1477/9.4215</f>
        <v>0.31977541771480128</v>
      </c>
      <c r="N7" s="6">
        <f t="shared" si="1"/>
        <v>-1.5682205079084064</v>
      </c>
    </row>
    <row r="8" spans="1:14" x14ac:dyDescent="0.25">
      <c r="A8" s="5">
        <v>0</v>
      </c>
      <c r="B8" s="6">
        <f xml:space="preserve"> 'Wing (R)'!N8*2*4.718/9.4215+'Stab (R)'!N8*2*0.9271/9.4215+Fuselage!D8*5.5062/9.4215+'Inboard Boom'!D8*2*3.1026/9.4215+'Outboard Boom'!D8*2*2.1477/9.4215</f>
        <v>0.1291563360399087</v>
      </c>
      <c r="C8" s="6">
        <f xml:space="preserve"> 'Wing (R)'!Q8*2*4.718/9.4215+'Stab (R)'!Q8*2*0.9271/9.4215*0.9271/9.4215+Tail!Q8 +Fuselage!G8*5.5062/9.4215+'Inboard Boom'!G8*2*3.1026/9.4215+'Outboard Boom'!G8*2*2.1477/9.4215</f>
        <v>4.1718177642240728E-2</v>
      </c>
      <c r="D8" s="6">
        <f t="shared" si="0"/>
        <v>3.0959246865360339</v>
      </c>
      <c r="E8" s="6">
        <f xml:space="preserve"> 'Wing (R)'!P8*2*4.718/9.4215+'Stab (R)'!P8*2*0.9271/9.4215+Fuselage!F8*5.5062/9.4215+'Inboard Boom'!F8*2*3.1026/9.4215+'Outboard Boom'!F8*2*2.1477/9.4215</f>
        <v>16.117284180771193</v>
      </c>
      <c r="F8" s="6"/>
      <c r="G8" s="6"/>
      <c r="H8" s="6"/>
      <c r="I8" s="8"/>
      <c r="J8" s="8"/>
      <c r="K8" s="5">
        <f xml:space="preserve"> 'Wing (R)'!E8*2*4.718/9.4215+'Stab (R)'!E8*2*0.9271/9.4215+Fuselage!D8*5.5062/9.4215+'Inboard Boom'!D8*2*3.1026/9.4215+'Outboard Boom'!D8*2.1477/9.4215</f>
        <v>0.1500438981053972</v>
      </c>
      <c r="L8" s="5">
        <f xml:space="preserve"> 'Wing (R)'!H8*2*4.718/9.4215+'Stab (R)'!H8*2*0.9271/9.4215+Tail!H8 +Fuselage!G8*5.5062/9.4215+'Inboard Boom'!G8*2*3.1026/9.4215+'Outboard Boom'!G8*2*2.1477/9.4215</f>
        <v>4.52057294486016E-2</v>
      </c>
      <c r="M8" s="6">
        <f xml:space="preserve"> 'Wing (R)'!K8*2*4.718/9.4215+'Stab (R)'!K8*2*0.9271/9.4215+Fuselage!F8*5.5062/9.4215+'Inboard Boom'!F8*2*3.1026/9.4215+'Outboard Boom'!F8*2*2.1477/9.4215</f>
        <v>-6.1051519821684448E-2</v>
      </c>
      <c r="N8" s="6">
        <f t="shared" si="1"/>
        <v>3.3191345419167586</v>
      </c>
    </row>
    <row r="9" spans="1:14" x14ac:dyDescent="0.25">
      <c r="A9" s="5">
        <v>2</v>
      </c>
      <c r="B9" s="6">
        <f xml:space="preserve"> 'Wing (R)'!N9*2*4.718/9.4215+'Stab (R)'!N9*2*0.9271/9.4215+Fuselage!D9*5.5062/9.4215+'Inboard Boom'!D9*2*3.1026/9.4215+'Outboard Boom'!D9*2*2.1477/9.4215</f>
        <v>0.33057701852146687</v>
      </c>
      <c r="C9" s="6">
        <f xml:space="preserve"> 'Wing (R)'!Q9*2*4.718/9.4215+'Stab (R)'!Q9*2*0.9271/9.4215*0.9271/9.4215+Tail!Q9 +Fuselage!G9*5.5062/9.4215+'Inboard Boom'!G9*2*3.1026/9.4215+'Outboard Boom'!G9*2*2.1477/9.4215</f>
        <v>4.4145721566461543E-2</v>
      </c>
      <c r="D9" s="6">
        <f t="shared" si="0"/>
        <v>7.4883138567297394</v>
      </c>
      <c r="E9" s="6">
        <f xml:space="preserve"> 'Wing (R)'!P9*2*4.718/9.4215+'Stab (R)'!P9*2*0.9271/9.4215+Fuselage!F9*5.5062/9.4215+'Inboard Boom'!F9*2*3.1026/9.4215+'Outboard Boom'!F9*2*2.1477/9.4215</f>
        <v>30.946755506726728</v>
      </c>
      <c r="F9" s="6"/>
      <c r="G9" s="6"/>
      <c r="H9" s="6"/>
      <c r="I9" s="8"/>
      <c r="J9" s="8"/>
      <c r="K9" s="5">
        <f xml:space="preserve"> 'Wing (R)'!E9*2*4.718/9.4215+'Stab (R)'!E9*2*0.9271/9.4215+Fuselage!D9*5.5062/9.4215+'Inboard Boom'!D9*2*3.1026/9.4215+'Outboard Boom'!D9*2.1477/9.4215</f>
        <v>0.3433494524226503</v>
      </c>
      <c r="L9" s="5">
        <f xml:space="preserve"> 'Wing (R)'!H9*2*4.718/9.4215+'Stab (R)'!H9*2*0.9271/9.4215+Tail!H9 +Fuselage!G9*5.5062/9.4215+'Inboard Boom'!G9*2*3.1026/9.4215+'Outboard Boom'!G9*2*2.1477/9.4215</f>
        <v>4.7776944754020056E-2</v>
      </c>
      <c r="M9" s="6">
        <f xml:space="preserve"> 'Wing (R)'!K9*2*4.718/9.4215+'Stab (R)'!K9*2*0.9271/9.4215+Fuselage!F9*5.5062/9.4215+'Inboard Boom'!F9*2*3.1026/9.4215+'Outboard Boom'!F9*2*2.1477/9.4215</f>
        <v>-0.34556550867696217</v>
      </c>
      <c r="N9" s="6">
        <f t="shared" si="1"/>
        <v>7.1865091874415041</v>
      </c>
    </row>
    <row r="10" spans="1:14" x14ac:dyDescent="0.25">
      <c r="A10" s="5">
        <v>4</v>
      </c>
      <c r="B10" s="6">
        <f xml:space="preserve"> 'Wing (R)'!N10*2*4.718/9.4215+'Stab (R)'!N10*2*0.9271/9.4215+Fuselage!D10*5.5062/9.4215+'Inboard Boom'!D10*2*3.1026/9.4215+'Outboard Boom'!D10*2*2.1477/9.4215</f>
        <v>0.53220407366130662</v>
      </c>
      <c r="C10" s="6">
        <f xml:space="preserve"> 'Wing (R)'!Q10*2*4.718/9.4215+'Stab (R)'!Q10*2*0.9271/9.4215*0.9271/9.4215+Tail!Q10 +Fuselage!G10*5.5062/9.4215+'Inboard Boom'!G10*2*3.1026/9.4215+'Outboard Boom'!G10*2*2.1477/9.4215</f>
        <v>5.2370612284879166E-2</v>
      </c>
      <c r="D10" s="6">
        <f t="shared" si="0"/>
        <v>10.162265637955288</v>
      </c>
      <c r="E10" s="6">
        <f xml:space="preserve"> 'Wing (R)'!P10*2*4.718/9.4215+'Stab (R)'!P10*2*0.9271/9.4215+Fuselage!F10*5.5062/9.4215+'Inboard Boom'!F10*2*3.1026/9.4215+'Outboard Boom'!F10*2*2.1477/9.4215</f>
        <v>34.448458400039783</v>
      </c>
      <c r="F10" s="6"/>
      <c r="G10" s="6"/>
      <c r="H10" s="6"/>
      <c r="I10" s="8"/>
      <c r="J10" s="8"/>
      <c r="K10" s="5">
        <f xml:space="preserve"> 'Wing (R)'!E10*2*4.718/9.4215+'Stab (R)'!E10*2*0.9271/9.4215+Fuselage!D10*5.5062/9.4215+'Inboard Boom'!D10*2*3.1026/9.4215+'Outboard Boom'!D10*2.1477/9.4215</f>
        <v>0.53530639091439791</v>
      </c>
      <c r="L10" s="5">
        <f xml:space="preserve"> 'Wing (R)'!H10*2*4.718/9.4215+'Stab (R)'!H10*2*0.9271/9.4215+Tail!H10 +Fuselage!G10*5.5062/9.4215+'Inboard Boom'!G10*2*3.1026/9.4215+'Outboard Boom'!G10*2*2.1477/9.4215</f>
        <v>5.6186872578676425E-2</v>
      </c>
      <c r="M10" s="6">
        <f xml:space="preserve"> 'Wing (R)'!K10*2*4.718/9.4215+'Stab (R)'!K10*2*0.9271/9.4215+Fuselage!F10*5.5062/9.4215+'Inboard Boom'!F10*2*3.1026/9.4215+'Outboard Boom'!F10*2*2.1477/9.4215</f>
        <v>-0.66249398503423029</v>
      </c>
      <c r="N10" s="6">
        <f t="shared" si="1"/>
        <v>9.5272501626572641</v>
      </c>
    </row>
    <row r="11" spans="1:14" x14ac:dyDescent="0.25">
      <c r="A11" s="5">
        <v>6</v>
      </c>
      <c r="B11" s="6">
        <f xml:space="preserve"> 'Wing (R)'!N11*2*4.718/9.4215+'Stab (R)'!N11*2*0.9271/9.4215+Fuselage!D11*5.5062/9.4215+'Inboard Boom'!D11*2*3.1026/9.4215+'Outboard Boom'!D11*2*2.1477/9.4215</f>
        <v>0.72921883139627441</v>
      </c>
      <c r="C11" s="6">
        <f xml:space="preserve"> 'Wing (R)'!Q11*2*4.718/9.4215+'Stab (R)'!Q11*2*0.9271/9.4215*0.9271/9.4215+Tail!Q11 +Fuselage!G11*5.5062/9.4215+'Inboard Boom'!G11*2*3.1026/9.4215+'Outboard Boom'!G11*2*2.1477/9.4215</f>
        <v>6.384768981148238E-2</v>
      </c>
      <c r="D11" s="6">
        <f t="shared" si="0"/>
        <v>11.42122500515487</v>
      </c>
      <c r="E11" s="6">
        <f xml:space="preserve"> 'Wing (R)'!P11*2*4.718/9.4215+'Stab (R)'!P11*2*0.9271/9.4215+Fuselage!F11*5.5062/9.4215+'Inboard Boom'!F11*2*3.1026/9.4215+'Outboard Boom'!F11*2*2.1477/9.4215</f>
        <v>32.802863742522462</v>
      </c>
      <c r="F11" s="6"/>
      <c r="G11" s="6"/>
      <c r="H11" s="6"/>
      <c r="I11" s="8"/>
      <c r="J11" s="8"/>
      <c r="K11" s="5">
        <f xml:space="preserve"> 'Wing (R)'!E11*2*4.718/9.4215+'Stab (R)'!E11*2*0.9271/9.4215+Fuselage!D11*5.5062/9.4215+'Inboard Boom'!D11*2*3.1026/9.4215+'Outboard Boom'!D11*2.1477/9.4215</f>
        <v>0.73143766831183998</v>
      </c>
      <c r="L11" s="5">
        <f xml:space="preserve"> 'Wing (R)'!H11*2*4.718/9.4215+'Stab (R)'!H11*2*0.9271/9.4215+Tail!H11 +Fuselage!G11*5.5062/9.4215+'Inboard Boom'!G11*2*3.1026/9.4215+'Outboard Boom'!G11*2*2.1477/9.4215</f>
        <v>6.7771385660457456E-2</v>
      </c>
      <c r="M11" s="6">
        <f xml:space="preserve"> 'Wing (R)'!K11*2*4.718/9.4215+'Stab (R)'!K11*2*0.9271/9.4215+Fuselage!F11*5.5062/9.4215+'Inboard Boom'!F11*2*3.1026/9.4215+'Outboard Boom'!F11*2*2.1477/9.4215</f>
        <v>-0.99822435854163338</v>
      </c>
      <c r="N11" s="6">
        <f t="shared" si="1"/>
        <v>10.79272116371396</v>
      </c>
    </row>
    <row r="12" spans="1:14" x14ac:dyDescent="0.25">
      <c r="A12" s="5">
        <v>8</v>
      </c>
      <c r="B12" s="6">
        <f xml:space="preserve"> 'Wing (R)'!N12*2*4.718/9.4215+'Stab (R)'!N12*2*0.9271/9.4215+Fuselage!D12*5.5062/9.4215+'Inboard Boom'!D12*2*3.1026/9.4215+'Outboard Boom'!D12*2*2.1477/9.4215</f>
        <v>0.92246338056572719</v>
      </c>
      <c r="C12" s="6">
        <f xml:space="preserve"> 'Wing (R)'!Q12*2*4.718/9.4215+'Stab (R)'!Q12*2*0.9271/9.4215*0.9271/9.4215+Tail!Q12 +Fuselage!G12*5.5062/9.4215+'Inboard Boom'!G12*2*3.1026/9.4215+'Outboard Boom'!G12*2*2.1477/9.4215</f>
        <v>8.0196143921321572E-2</v>
      </c>
      <c r="D12" s="6">
        <f t="shared" si="0"/>
        <v>11.502590217688432</v>
      </c>
      <c r="E12" s="6">
        <f xml:space="preserve"> 'Wing (R)'!P12*2*4.718/9.4215+'Stab (R)'!P12*2*0.9271/9.4215+Fuselage!F12*5.5062/9.4215+'Inboard Boom'!F12*2*3.1026/9.4215+'Outboard Boom'!F12*2*2.1477/9.4215</f>
        <v>29.39740695756408</v>
      </c>
      <c r="F12" s="6"/>
      <c r="G12" s="6"/>
      <c r="H12" s="6"/>
      <c r="I12" s="8"/>
      <c r="J12" s="8"/>
      <c r="K12" s="5">
        <f xml:space="preserve"> 'Wing (R)'!E12*2*4.718/9.4215+'Stab (R)'!E12*2*0.9271/9.4215+Fuselage!D12*5.5062/9.4215+'Inboard Boom'!D12*2*3.1026/9.4215+'Outboard Boom'!D12*2.1477/9.4215</f>
        <v>0.92601252029931536</v>
      </c>
      <c r="L12" s="5">
        <f xml:space="preserve"> 'Wing (R)'!H12*2*4.718/9.4215+'Stab (R)'!H12*2*0.9271/9.4215+Tail!H12 +Fuselage!G12*5.5062/9.4215+'Inboard Boom'!G12*2*3.1026/9.4215+'Outboard Boom'!G12*2*2.1477/9.4215</f>
        <v>8.3790315448707728E-2</v>
      </c>
      <c r="M12" s="6">
        <f xml:space="preserve"> 'Wing (R)'!K12*2*4.718/9.4215+'Stab (R)'!K12*2*0.9271/9.4215+Fuselage!F12*5.5062/9.4215+'Inboard Boom'!F12*2*3.1026/9.4215+'Outboard Boom'!F12*2*2.1477/9.4215</f>
        <v>-1.3344620657007908</v>
      </c>
      <c r="N12" s="6">
        <f t="shared" si="1"/>
        <v>11.051545937503652</v>
      </c>
    </row>
    <row r="13" spans="1:14" x14ac:dyDescent="0.25">
      <c r="A13" s="5">
        <v>10</v>
      </c>
      <c r="B13" s="6">
        <f xml:space="preserve"> 'Wing (R)'!N13*2*4.718/9.4215+'Stab (R)'!N13*2*0.9271/9.4215+Fuselage!D13*5.5062/9.4215+'Inboard Boom'!D13*2*3.1026/9.4215+'Outboard Boom'!D13*2*2.1477/9.4215</f>
        <v>1.0966775184418618</v>
      </c>
      <c r="C13" s="6">
        <f xml:space="preserve"> 'Wing (R)'!Q13*2*4.718/9.4215+'Stab (R)'!Q13*2*0.9271/9.4215*0.9271/9.4215+Tail!Q13 +Fuselage!G13*5.5062/9.4215+'Inboard Boom'!G13*2*3.1026/9.4215+'Outboard Boom'!G13*2*2.1477/9.4215</f>
        <v>0.10043953480572161</v>
      </c>
      <c r="D13" s="6">
        <f t="shared" si="0"/>
        <v>10.918783331316154</v>
      </c>
      <c r="E13" s="6">
        <f xml:space="preserve"> 'Wing (R)'!P13*2*4.718/9.4215+'Stab (R)'!P13*2*0.9271/9.4215+Fuselage!F13*5.5062/9.4215+'Inboard Boom'!F13*2*3.1026/9.4215+'Outboard Boom'!F13*2*2.1477/9.4215</f>
        <v>25.717777097894025</v>
      </c>
      <c r="F13" s="6"/>
      <c r="G13" s="6"/>
      <c r="H13" s="6"/>
      <c r="I13" s="8"/>
      <c r="J13" s="8"/>
      <c r="K13" s="5">
        <f xml:space="preserve"> 'Wing (R)'!E13*2*4.718/9.4215+'Stab (R)'!E13*2*0.9271/9.4215+Fuselage!D13*5.5062/9.4215+'Inboard Boom'!D13*2*3.1026/9.4215+'Outboard Boom'!D13*2.1477/9.4215</f>
        <v>1.1142322260786497</v>
      </c>
      <c r="L13" s="5">
        <f xml:space="preserve"> 'Wing (R)'!H13*2*4.718/9.4215+'Stab (R)'!H13*2*0.9271/9.4215+Tail!H13 +Fuselage!G13*5.5062/9.4215+'Inboard Boom'!G13*2*3.1026/9.4215+'Outboard Boom'!G13*2*2.1477/9.4215</f>
        <v>0.104111440216526</v>
      </c>
      <c r="M13" s="6">
        <f xml:space="preserve"> 'Wing (R)'!K13*2*4.718/9.4215+'Stab (R)'!K13*2*0.9271/9.4215+Fuselage!F13*5.5062/9.4215+'Inboard Boom'!F13*2*3.1026/9.4215+'Outboard Boom'!F13*2*2.1477/9.4215</f>
        <v>-1.6644317647932922</v>
      </c>
      <c r="N13" s="6">
        <f t="shared" si="1"/>
        <v>10.702303452543953</v>
      </c>
    </row>
    <row r="14" spans="1:14" x14ac:dyDescent="0.25">
      <c r="A14" s="5">
        <v>12</v>
      </c>
      <c r="B14" s="6">
        <f xml:space="preserve"> 'Wing (R)'!N14*2*4.718/9.4215+'Stab (R)'!N14*2*0.9271/9.4215+Fuselage!D14*5.5062/9.4215+'Inboard Boom'!D14*2*3.1026/9.4215+'Outboard Boom'!D14*2*2.1477/9.4215</f>
        <v>1.2931724693520141</v>
      </c>
      <c r="C14" s="6">
        <f xml:space="preserve"> 'Wing (R)'!Q14*2*4.718/9.4215+'Stab (R)'!Q14*2*0.9271/9.4215*0.9271/9.4215+Tail!Q14 +Fuselage!G14*5.5062/9.4215+'Inboard Boom'!G14*2*3.1026/9.4215+'Outboard Boom'!G14*2*2.1477/9.4215</f>
        <v>0.1271289895515825</v>
      </c>
      <c r="D14" s="6">
        <f t="shared" si="0"/>
        <v>10.17212890555785</v>
      </c>
      <c r="E14" s="6">
        <f xml:space="preserve"> 'Wing (R)'!P14*2*4.718/9.4215+'Stab (R)'!P14*2*0.9271/9.4215+Fuselage!F14*5.5062/9.4215+'Inboard Boom'!F14*2*3.1026/9.4215+'Outboard Boom'!F14*2*2.1477/9.4215</f>
        <v>22.445946735838774</v>
      </c>
      <c r="F14" s="6"/>
      <c r="G14" s="6"/>
      <c r="H14" s="6"/>
      <c r="I14" s="8"/>
      <c r="J14" s="8"/>
      <c r="K14" s="5">
        <f xml:space="preserve"> 'Wing (R)'!E14*2*4.718/9.4215+'Stab (R)'!E14*2*0.9271/9.4215+Fuselage!D14*5.5062/9.4215+'Inboard Boom'!D14*2*3.1026/9.4215+'Outboard Boom'!D14*2.1477/9.4215</f>
        <v>1.282674836703285</v>
      </c>
      <c r="L14" s="5">
        <f xml:space="preserve"> 'Wing (R)'!H14*2*4.718/9.4215+'Stab (R)'!H14*2*0.9271/9.4215+Tail!H14 +Fuselage!G14*5.5062/9.4215+'Inboard Boom'!G14*2*3.1026/9.4215+'Outboard Boom'!G14*2*2.1477/9.4215</f>
        <v>0.12885426184790108</v>
      </c>
      <c r="M14" s="6">
        <f xml:space="preserve"> 'Wing (R)'!K14*2*4.718/9.4215+'Stab (R)'!K14*2*0.9271/9.4215+Fuselage!F14*5.5062/9.4215+'Inboard Boom'!F14*2*3.1026/9.4215+'Outboard Boom'!F14*2*2.1477/9.4215</f>
        <v>-1.9493694360770579</v>
      </c>
      <c r="N14" s="6">
        <f t="shared" si="1"/>
        <v>9.9544618727267853</v>
      </c>
    </row>
    <row r="15" spans="1:14" x14ac:dyDescent="0.25">
      <c r="A15" s="5">
        <v>14</v>
      </c>
      <c r="B15" s="6">
        <f xml:space="preserve"> 'Wing (R)'!N15*2*4.718/9.4215+'Stab (R)'!N15*2*0.9271/9.4215+Fuselage!D15*5.5062/9.4215+'Inboard Boom'!D15*2*3.1026/9.4215+'Outboard Boom'!D15*2*2.1477/9.4215</f>
        <v>1.4466654248261954</v>
      </c>
      <c r="C15" s="6">
        <f xml:space="preserve"> 'Wing (R)'!Q15*2*4.718/9.4215+'Stab (R)'!Q15*2*0.9271/9.4215*0.9271/9.4215+Tail!Q15 +Fuselage!G15*5.5062/9.4215+'Inboard Boom'!G15*2*3.1026/9.4215+'Outboard Boom'!G15*2*2.1477/9.4215</f>
        <v>0.15784541273085281</v>
      </c>
      <c r="D15" s="6">
        <f t="shared" si="0"/>
        <v>9.1650773994487267</v>
      </c>
      <c r="E15" s="6">
        <f xml:space="preserve"> 'Wing (R)'!P15*2*4.718/9.4215+'Stab (R)'!P15*2*0.9271/9.4215+Fuselage!F15*5.5062/9.4215+'Inboard Boom'!F15*2*3.1026/9.4215+'Outboard Boom'!F15*2*2.1477/9.4215</f>
        <v>19.400409418462718</v>
      </c>
      <c r="F15" s="6"/>
      <c r="G15" s="6"/>
      <c r="H15" s="6"/>
      <c r="I15" s="8"/>
      <c r="J15" s="8"/>
      <c r="K15" s="5">
        <f xml:space="preserve"> 'Wing (R)'!E15*2*4.718/9.4215+'Stab (R)'!E15*2*0.9271/9.4215+Fuselage!D15*5.5062/9.4215+'Inboard Boom'!D15*2*3.1026/9.4215+'Outboard Boom'!D15*2.1477/9.4215</f>
        <v>1.4350626239983015</v>
      </c>
      <c r="L15" s="5">
        <f xml:space="preserve"> 'Wing (R)'!H15*2*4.718/9.4215+'Stab (R)'!H15*2*0.9271/9.4215+Tail!H15 +Fuselage!G15*5.5062/9.4215+'Inboard Boom'!G15*2*3.1026/9.4215+'Outboard Boom'!G15*2*2.1477/9.4215</f>
        <v>0.15958425155230058</v>
      </c>
      <c r="M15" s="6">
        <f xml:space="preserve"> 'Wing (R)'!K15*2*4.718/9.4215+'Stab (R)'!K15*2*0.9271/9.4215+Fuselage!F15*5.5062/9.4215+'Inboard Boom'!F15*2*3.1026/9.4215+'Outboard Boom'!F15*2*2.1477/9.4215</f>
        <v>-2.1643670024942954</v>
      </c>
      <c r="N15" s="6">
        <f t="shared" si="1"/>
        <v>8.992507782185438</v>
      </c>
    </row>
    <row r="16" spans="1:14" x14ac:dyDescent="0.25">
      <c r="A16" s="5">
        <v>16</v>
      </c>
      <c r="B16" s="6">
        <f xml:space="preserve"> 'Wing (R)'!N16*2*4.718/9.4215+'Stab (R)'!N16*2*0.9271/9.4215+Fuselage!D16*5.5062/9.4215+'Inboard Boom'!D16*2*3.1026/9.4215+'Outboard Boom'!D16*2*2.1477/9.4215</f>
        <v>1.5697771862230006</v>
      </c>
      <c r="C16" s="6">
        <f xml:space="preserve"> 'Wing (R)'!Q16*2*4.718/9.4215+'Stab (R)'!Q16*2*0.9271/9.4215*0.9271/9.4215+Tail!Q16 +Fuselage!G16*5.5062/9.4215+'Inboard Boom'!G16*2*3.1026/9.4215+'Outboard Boom'!G16*2*2.1477/9.4215</f>
        <v>0.19432850150950698</v>
      </c>
      <c r="D16" s="6">
        <f t="shared" si="0"/>
        <v>8.0779565222253495</v>
      </c>
      <c r="E16" s="6">
        <f xml:space="preserve"> 'Wing (R)'!P16*2*4.718/9.4215+'Stab (R)'!P16*2*0.9271/9.4215+Fuselage!F16*5.5062/9.4215+'Inboard Boom'!F16*2*3.1026/9.4215+'Outboard Boom'!F16*2*2.1477/9.4215</f>
        <v>16.499657074740814</v>
      </c>
      <c r="F16" s="6"/>
      <c r="G16" s="6"/>
      <c r="H16" s="6"/>
      <c r="I16" s="8"/>
      <c r="J16" s="8"/>
      <c r="K16" s="5">
        <f xml:space="preserve"> 'Wing (R)'!E16*2*4.718/9.4215+'Stab (R)'!E16*2*0.9271/9.4215+Fuselage!D16*5.5062/9.4215+'Inboard Boom'!D16*2*3.1026/9.4215+'Outboard Boom'!D16*2.1477/9.4215</f>
        <v>1.5509554417024889</v>
      </c>
      <c r="L16" s="5">
        <f xml:space="preserve"> 'Wing (R)'!H16*2*4.718/9.4215+'Stab (R)'!H16*2*0.9271/9.4215+Tail!H16 +Fuselage!G16*5.5062/9.4215+'Inboard Boom'!G16*2*3.1026/9.4215+'Outboard Boom'!G16*2*2.1477/9.4215</f>
        <v>0.19632891110757311</v>
      </c>
      <c r="M16" s="6">
        <f xml:space="preserve"> 'Wing (R)'!K16*2*4.718/9.4215+'Stab (R)'!K16*2*0.9271/9.4215+Fuselage!F16*5.5062/9.4215+'Inboard Boom'!F16*2*3.1026/9.4215+'Outboard Boom'!F16*2*2.1477/9.4215</f>
        <v>-2.233601912646606</v>
      </c>
      <c r="N16" s="6">
        <f t="shared" si="1"/>
        <v>7.8997812036592245</v>
      </c>
    </row>
    <row r="17" spans="1:14" x14ac:dyDescent="0.25">
      <c r="A17" s="5">
        <v>18</v>
      </c>
      <c r="B17" s="6">
        <f xml:space="preserve"> 'Wing (R)'!N17*2*4.718/9.4215+'Stab (R)'!N17*2*0.9271/9.4215+Fuselage!D17*5.5062/9.4215+'Inboard Boom'!D17*2*3.1026/9.4215+'Outboard Boom'!D17*2*2.1477/9.4215</f>
        <v>1.5554447614498752</v>
      </c>
      <c r="C17" s="6">
        <f xml:space="preserve"> 'Wing (R)'!Q17*2*4.718/9.4215+'Stab (R)'!Q17*2*0.9271/9.4215*0.9271/9.4215+Tail!Q17 +Fuselage!G17*5.5062/9.4215+'Inboard Boom'!G17*2*3.1026/9.4215+'Outboard Boom'!G17*2*2.1477/9.4215</f>
        <v>0.24008039335218109</v>
      </c>
      <c r="D17" s="6">
        <f t="shared" si="0"/>
        <v>6.4788496042163128</v>
      </c>
      <c r="E17" s="6">
        <f xml:space="preserve"> 'Wing (R)'!P17*2*4.718/9.4215+'Stab (R)'!P17*2*0.9271/9.4215+Fuselage!F17*5.5062/9.4215+'Inboard Boom'!F17*2*3.1026/9.4215+'Outboard Boom'!F17*2*2.1477/9.4215</f>
        <v>12.941410239421019</v>
      </c>
      <c r="F17" s="6"/>
      <c r="G17" s="6"/>
      <c r="H17" s="6"/>
      <c r="I17" s="8"/>
      <c r="J17" s="8"/>
      <c r="K17" s="5">
        <f xml:space="preserve"> 'Wing (R)'!E17*2*4.718/9.4215+'Stab (R)'!E17*2*0.9271/9.4215+Fuselage!D17*5.5062/9.4215+'Inboard Boom'!D17*2*3.1026/9.4215+'Outboard Boom'!D17*2.1477/9.4215</f>
        <v>1.5974464936581223</v>
      </c>
      <c r="L17" s="5">
        <f xml:space="preserve"> 'Wing (R)'!H17*2*4.718/9.4215+'Stab (R)'!H17*2*0.9271/9.4215+Tail!H17 +Fuselage!G17*5.5062/9.4215+'Inboard Boom'!G17*2*3.1026/9.4215+'Outboard Boom'!G17*2*2.1477/9.4215</f>
        <v>0.2419762680040333</v>
      </c>
      <c r="M17" s="6">
        <f xml:space="preserve"> 'Wing (R)'!K17*2*4.718/9.4215+'Stab (R)'!K17*2*0.9271/9.4215+Fuselage!F17*5.5062/9.4215+'Inboard Boom'!F17*2*3.1026/9.4215+'Outboard Boom'!F17*2*2.1477/9.4215</f>
        <v>-2.1395216757416549</v>
      </c>
      <c r="N17" s="6">
        <f t="shared" si="1"/>
        <v>6.6016659684638821</v>
      </c>
    </row>
    <row r="18" spans="1:14" x14ac:dyDescent="0.25">
      <c r="A18" s="5">
        <v>20</v>
      </c>
      <c r="B18" s="6">
        <f xml:space="preserve"> 'Wing (R)'!N18*2*4.718/9.4215+'Stab (R)'!N18*2*0.9271/9.4215+Fuselage!D18*5.5062/9.4215+'Inboard Boom'!D18*2*3.1026/9.4215+'Outboard Boom'!D18*2*2.1477/9.4215</f>
        <v>1.2879992633869344</v>
      </c>
      <c r="C18" s="6">
        <f xml:space="preserve"> 'Wing (R)'!Q18*2*4.718/9.4215+'Stab (R)'!Q18*2*0.9271/9.4215*0.9271/9.4215+Tail!Q18 +Fuselage!G18*5.5062/9.4215+'Inboard Boom'!G18*2*3.1026/9.4215+'Outboard Boom'!G18*2*2.1477/9.4215</f>
        <v>0.29260838014951723</v>
      </c>
      <c r="D18" s="6">
        <f t="shared" si="0"/>
        <v>4.4017852897063019</v>
      </c>
      <c r="E18" s="6">
        <f xml:space="preserve"> 'Wing (R)'!P18*2*4.718/9.4215+'Stab (R)'!P18*2*0.9271/9.4215+Fuselage!F18*5.5062/9.4215+'Inboard Boom'!F18*2*3.1026/9.4215+'Outboard Boom'!F18*2*2.1477/9.4215</f>
        <v>8.5624498637304125</v>
      </c>
      <c r="F18" s="6"/>
      <c r="G18" s="6"/>
      <c r="H18" s="6"/>
      <c r="I18" s="8"/>
      <c r="J18" s="8"/>
      <c r="K18" s="5">
        <f xml:space="preserve"> 'Wing (R)'!E18*2*4.718/9.4215+'Stab (R)'!E18*2*0.9271/9.4215+Fuselage!D18*5.5062/9.4215+'Inboard Boom'!D18*2*3.1026/9.4215+'Outboard Boom'!D18*2.1477/9.4215</f>
        <v>1.5256959615772436</v>
      </c>
      <c r="L18" s="5">
        <f xml:space="preserve"> 'Wing (R)'!H18*2*4.718/9.4215+'Stab (R)'!H18*2*0.9271/9.4215+Tail!H18 +Fuselage!G18*5.5062/9.4215+'Inboard Boom'!G18*2*3.1026/9.4215+'Outboard Boom'!G18*2*2.1477/9.4215</f>
        <v>0.29507178230642683</v>
      </c>
      <c r="M18" s="6">
        <f xml:space="preserve"> 'Wing (R)'!K18*2*4.718/9.4215+'Stab (R)'!K18*2*0.9271/9.4215+Fuselage!F18*5.5062/9.4215+'Inboard Boom'!F18*2*3.1026/9.4215+'Outboard Boom'!F18*2*2.1477/9.4215</f>
        <v>-1.9459548358541634</v>
      </c>
      <c r="N18" s="6">
        <f t="shared" si="1"/>
        <v>5.1705925576876588</v>
      </c>
    </row>
    <row r="19" spans="1:14" x14ac:dyDescent="0.25">
      <c r="A19" s="5">
        <v>22</v>
      </c>
      <c r="B19" s="6">
        <f xml:space="preserve"> 'Wing (R)'!N19*2*4.718/9.4215+'Stab (R)'!N19*2*0.9271/9.4215+Fuselage!D19*5.5062/9.4215+'Inboard Boom'!D19*2*3.1026/9.4215+'Outboard Boom'!D19*2*2.1477/9.4215</f>
        <v>1.0663973443719152</v>
      </c>
      <c r="C19" s="6">
        <f xml:space="preserve"> 'Wing (R)'!Q19*2*4.718/9.4215+'Stab (R)'!Q19*2*0.9271/9.4215*0.9271/9.4215+Tail!Q19 +Fuselage!G19*5.5062/9.4215+'Inboard Boom'!G19*2*3.1026/9.4215+'Outboard Boom'!G19*2*2.1477/9.4215</f>
        <v>0.36082752325267825</v>
      </c>
      <c r="D19" s="6">
        <f t="shared" si="0"/>
        <v>2.9554212903685415</v>
      </c>
      <c r="E19" s="6">
        <f xml:space="preserve"> 'Wing (R)'!P19*2*4.718/9.4215+'Stab (R)'!P19*2*0.9271/9.4215+Fuselage!F19*5.5062/9.4215+'Inboard Boom'!F19*2*3.1026/9.4215+'Outboard Boom'!F19*2*2.1477/9.4215</f>
        <v>5.6025436850051955</v>
      </c>
      <c r="F19" s="6"/>
      <c r="G19" s="6"/>
      <c r="H19" s="6"/>
      <c r="I19" s="8"/>
      <c r="J19" s="8"/>
      <c r="K19" s="5">
        <f xml:space="preserve"> 'Wing (R)'!E19*2*4.718/9.4215+'Stab (R)'!E19*2*0.9271/9.4215+Fuselage!D19*5.5062/9.4215+'Inboard Boom'!D19*2*3.1026/9.4215+'Outboard Boom'!D19*2.1477/9.4215</f>
        <v>1.4573682880645331</v>
      </c>
      <c r="L19" s="5">
        <f xml:space="preserve"> 'Wing (R)'!H19*2*4.718/9.4215+'Stab (R)'!H19*2*0.9271/9.4215+Tail!H19 +Fuselage!G19*5.5062/9.4215+'Inboard Boom'!G19*2*3.1026/9.4215+'Outboard Boom'!G19*2*2.1477/9.4215</f>
        <v>0.3649377670222364</v>
      </c>
      <c r="M19" s="6">
        <f xml:space="preserve"> 'Wing (R)'!K19*2*4.718/9.4215+'Stab (R)'!K19*2*0.9271/9.4215+Fuselage!F19*5.5062/9.4215+'Inboard Boom'!F19*2*3.1026/9.4215+'Outboard Boom'!F19*2*2.1477/9.4215</f>
        <v>-1.77771607026482</v>
      </c>
      <c r="N19" s="6">
        <f t="shared" si="1"/>
        <v>3.9934707222991603</v>
      </c>
    </row>
    <row r="20" spans="1:14" x14ac:dyDescent="0.25">
      <c r="A20" s="5">
        <v>24</v>
      </c>
      <c r="B20" s="6">
        <f xml:space="preserve"> 'Wing (R)'!N20*2*4.718/9.4215+'Stab (R)'!N20*2*0.9271/9.4215+Fuselage!D20*5.5062/9.4215+'Inboard Boom'!D20*2*3.1026/9.4215+'Outboard Boom'!D20*2*2.1477/9.4215</f>
        <v>0.9322233805657274</v>
      </c>
      <c r="C20" s="6">
        <f xml:space="preserve"> 'Wing (R)'!Q20*2*4.718/9.4215+'Stab (R)'!Q20*2*0.9271/9.4215*0.9271/9.4215+Tail!Q20 +Fuselage!G20*5.5062/9.4215+'Inboard Boom'!G20*2*3.1026/9.4215+'Outboard Boom'!G20*2*2.1477/9.4215</f>
        <v>0.44659467912585904</v>
      </c>
      <c r="D20" s="6">
        <f t="shared" si="0"/>
        <v>2.0874036887103369</v>
      </c>
      <c r="E20" s="6">
        <f xml:space="preserve"> 'Wing (R)'!P20*2*4.718/9.4215+'Stab (R)'!P20*2*0.9271/9.4215+Fuselage!F20*5.5062/9.4215+'Inboard Boom'!F20*2*3.1026/9.4215+'Outboard Boom'!F20*2*2.1477/9.4215</f>
        <v>3.8290755916398376</v>
      </c>
      <c r="F20" s="6"/>
      <c r="G20" s="6"/>
      <c r="H20" s="6"/>
      <c r="I20" s="8"/>
      <c r="J20" s="8"/>
      <c r="K20" s="5">
        <f xml:space="preserve"> 'Wing (R)'!E20*2*4.718/9.4215+'Stab (R)'!E20*2*0.9271/9.4215+Fuselage!D20*5.5062/9.4215+'Inboard Boom'!D20*2*3.1026/9.4215+'Outboard Boom'!D20*2.1477/9.4215</f>
        <v>1.4224158354826724</v>
      </c>
      <c r="L20" s="5">
        <f xml:space="preserve"> 'Wing (R)'!H20*2*4.718/9.4215+'Stab (R)'!H20*2*0.9271/9.4215+Tail!H20 +Fuselage!G20*5.5062/9.4215+'Inboard Boom'!G20*2*3.1026/9.4215+'Outboard Boom'!G20*2*2.1477/9.4215</f>
        <v>0.45479425080931912</v>
      </c>
      <c r="M20" s="6">
        <f xml:space="preserve"> 'Wing (R)'!K20*2*4.718/9.4215+'Stab (R)'!K20*2*0.9271/9.4215+Fuselage!F20*5.5062/9.4215+'Inboard Boom'!F20*2*3.1026/9.4215+'Outboard Boom'!F20*2*2.1477/9.4215</f>
        <v>-1.6955439934193071</v>
      </c>
      <c r="N20" s="6">
        <f t="shared" si="1"/>
        <v>3.1276029390245008</v>
      </c>
    </row>
    <row r="21" spans="1:14" x14ac:dyDescent="0.25">
      <c r="A21" s="5">
        <v>26</v>
      </c>
      <c r="B21" s="6">
        <f xml:space="preserve"> 'Wing (R)'!N21*2*4.718/9.4215+'Stab (R)'!N21*2*0.9271/9.4215+Fuselage!D21*5.5062/9.4215+'Inboard Boom'!D21*2*3.1026/9.4215+'Outboard Boom'!D21*2*2.1477/9.4215</f>
        <v>0.85324145412089369</v>
      </c>
      <c r="C21" s="6">
        <f xml:space="preserve"> 'Wing (R)'!Q21*2*4.718/9.4215+'Stab (R)'!Q21*2*0.9271/9.4215*0.9271/9.4215+Tail!Q21 +Fuselage!G21*5.5062/9.4215+'Inboard Boom'!G21*2*3.1026/9.4215+'Outboard Boom'!G21*2*2.1477/9.4215</f>
        <v>0.53816107149732895</v>
      </c>
      <c r="D21" s="6">
        <f t="shared" si="0"/>
        <v>1.585475983513476</v>
      </c>
      <c r="E21" s="6">
        <f xml:space="preserve"> 'Wing (R)'!P21*2*4.718/9.4215+'Stab (R)'!P21*2*0.9271/9.4215+Fuselage!F21*5.5062/9.4215+'Inboard Boom'!F21*2*3.1026/9.4215+'Outboard Boom'!F21*2*2.1477/9.4215</f>
        <v>2.8287587880406071</v>
      </c>
      <c r="F21" s="6"/>
      <c r="G21" s="6"/>
      <c r="H21" s="6"/>
      <c r="I21" s="8"/>
      <c r="J21" s="8"/>
      <c r="K21" s="5">
        <f xml:space="preserve"> 'Wing (R)'!E21*2*4.718/9.4215+'Stab (R)'!E21*2*0.9271/9.4215+Fuselage!D21*5.5062/9.4215+'Inboard Boom'!D21*2*3.1026/9.4215+'Outboard Boom'!D21*2.1477/9.4215</f>
        <v>1.3816523986626335</v>
      </c>
      <c r="L21" s="5">
        <f xml:space="preserve"> 'Wing (R)'!H21*2*4.718/9.4215+'Stab (R)'!H21*2*0.9271/9.4215+Tail!H21 +Fuselage!G21*5.5062/9.4215+'Inboard Boom'!G21*2*3.1026/9.4215+'Outboard Boom'!G21*2*2.1477/9.4215</f>
        <v>0.54417242785119146</v>
      </c>
      <c r="M21" s="6">
        <f xml:space="preserve"> 'Wing (R)'!K21*2*4.718/9.4215+'Stab (R)'!K21*2*0.9271/9.4215+Fuselage!F21*5.5062/9.4215+'Inboard Boom'!F21*2*3.1026/9.4215+'Outboard Boom'!F21*2*2.1477/9.4215</f>
        <v>-1.690928229262856</v>
      </c>
      <c r="N21" s="6">
        <f t="shared" si="1"/>
        <v>2.5389974352769999</v>
      </c>
    </row>
    <row r="22" spans="1:14" x14ac:dyDescent="0.25">
      <c r="A22" s="5">
        <v>28</v>
      </c>
      <c r="B22" s="6">
        <f xml:space="preserve"> 'Wing (R)'!N22*2*4.718/9.4215+'Stab (R)'!N22*2*0.9271/9.4215+Fuselage!D22*5.5062/9.4215+'Inboard Boom'!D22*2*3.1026/9.4215+'Outboard Boom'!D22*2*2.1477/9.4215</f>
        <v>0.87587297988642987</v>
      </c>
      <c r="C22" s="6">
        <f xml:space="preserve"> 'Wing (R)'!Q22*2*4.718/9.4215+'Stab (R)'!Q22*2*0.9271/9.4215*0.9271/9.4215+Tail!Q22 +Fuselage!G22*5.5062/9.4215+'Inboard Boom'!G22*2*3.1026/9.4215+'Outboard Boom'!G22*2*2.1477/9.4215</f>
        <v>0.67136096328509953</v>
      </c>
      <c r="D22" s="6">
        <f t="shared" si="0"/>
        <v>1.3046230385523361</v>
      </c>
      <c r="E22" s="6">
        <f xml:space="preserve"> 'Wing (R)'!P22*2*4.718/9.4215+'Stab (R)'!P22*2*0.9271/9.4215+Fuselage!F22*5.5062/9.4215+'Inboard Boom'!F22*2*3.1026/9.4215+'Outboard Boom'!F22*2*2.1477/9.4215</f>
        <v>1.1484297707371438</v>
      </c>
      <c r="F22" s="6"/>
      <c r="G22" s="6"/>
      <c r="H22" s="6"/>
      <c r="I22" s="8"/>
      <c r="J22" s="8"/>
      <c r="K22" s="5">
        <f xml:space="preserve"> 'Wing (R)'!E22*2*4.718/9.4215+'Stab (R)'!E22*2*0.9271/9.4215+Fuselage!D22*5.5062/9.4215+'Inboard Boom'!D22*2*3.1026/9.4215+'Outboard Boom'!D22*2.1477/9.4215</f>
        <v>1.4058839645491694</v>
      </c>
      <c r="L22" s="5">
        <f xml:space="preserve"> 'Wing (R)'!H22*2*4.718/9.4215+'Stab (R)'!H22*2*0.9271/9.4215+Tail!H22 +Fuselage!G22*5.5062/9.4215+'Inboard Boom'!G22*2*3.1026/9.4215+'Outboard Boom'!G22*2*2.1477/9.4215</f>
        <v>0.67481548214190956</v>
      </c>
      <c r="M22" s="6">
        <f xml:space="preserve"> 'Wing (R)'!K22*2*4.718/9.4215+'Stab (R)'!K22*2*0.9271/9.4215+Fuselage!F22*5.5062/9.4215+'Inboard Boom'!F22*2*3.1026/9.4215+'Outboard Boom'!F22*2*2.1477/9.4215</f>
        <v>-1.7473159581807567</v>
      </c>
      <c r="N22" s="6">
        <f t="shared" si="1"/>
        <v>2.0833605655975758</v>
      </c>
    </row>
    <row r="23" spans="1:14" x14ac:dyDescent="0.25">
      <c r="A23" s="5"/>
      <c r="B23" s="6"/>
      <c r="C23" s="6"/>
      <c r="D23" s="6"/>
      <c r="E23" s="6"/>
      <c r="F23" s="6"/>
      <c r="G23" s="6"/>
      <c r="H23" s="6"/>
      <c r="I23" s="8"/>
      <c r="J23" s="8"/>
      <c r="K23" s="5"/>
      <c r="L23" s="5"/>
    </row>
    <row r="27" spans="1:14" x14ac:dyDescent="0.25">
      <c r="A27" s="2" t="s">
        <v>4</v>
      </c>
      <c r="B27" s="2" t="s">
        <v>53</v>
      </c>
    </row>
  </sheetData>
  <mergeCells count="2">
    <mergeCell ref="A1:J1"/>
    <mergeCell ref="K1:N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4D5C-E6F4-49FA-9D4A-981218C2BDC7}">
  <dimension ref="A1:AJ49"/>
  <sheetViews>
    <sheetView workbookViewId="0">
      <selection activeCell="P3" sqref="P3:P22"/>
    </sheetView>
  </sheetViews>
  <sheetFormatPr defaultRowHeight="15" x14ac:dyDescent="0.25"/>
  <cols>
    <col min="12" max="12" width="9.140625" customWidth="1"/>
  </cols>
  <sheetData>
    <row r="1" spans="1:36" s="2" customForma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3" t="s">
        <v>11</v>
      </c>
      <c r="M1" s="44"/>
      <c r="N1" s="44"/>
      <c r="O1" s="44"/>
      <c r="P1" s="44"/>
      <c r="Q1" s="45"/>
      <c r="R1" s="46" t="s">
        <v>14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6" s="1" customFormat="1" x14ac:dyDescent="0.25">
      <c r="A2" s="7" t="s">
        <v>0</v>
      </c>
      <c r="B2" s="7" t="s">
        <v>1</v>
      </c>
      <c r="C2" s="7" t="s">
        <v>13</v>
      </c>
      <c r="D2" s="12" t="s">
        <v>32</v>
      </c>
      <c r="E2" s="7" t="s">
        <v>23</v>
      </c>
      <c r="F2" s="7" t="s">
        <v>24</v>
      </c>
      <c r="G2" s="7" t="s">
        <v>27</v>
      </c>
      <c r="H2" s="7" t="s">
        <v>2</v>
      </c>
      <c r="I2" s="7" t="s">
        <v>25</v>
      </c>
      <c r="J2" s="9" t="s">
        <v>28</v>
      </c>
      <c r="K2" s="7" t="s">
        <v>26</v>
      </c>
      <c r="L2" s="7" t="s">
        <v>0</v>
      </c>
      <c r="M2" s="7" t="s">
        <v>13</v>
      </c>
      <c r="N2" s="7" t="s">
        <v>1</v>
      </c>
      <c r="O2" s="7" t="s">
        <v>24</v>
      </c>
      <c r="P2" s="7" t="s">
        <v>25</v>
      </c>
      <c r="Q2" s="7" t="s">
        <v>2</v>
      </c>
      <c r="R2" s="11" t="s">
        <v>15</v>
      </c>
      <c r="S2" s="11" t="s">
        <v>5</v>
      </c>
      <c r="T2" s="11" t="s">
        <v>6</v>
      </c>
      <c r="U2" s="11" t="s">
        <v>7</v>
      </c>
      <c r="V2" s="11" t="s">
        <v>8</v>
      </c>
      <c r="W2" s="11" t="s">
        <v>9</v>
      </c>
      <c r="X2" s="11" t="s">
        <v>10</v>
      </c>
      <c r="Y2" s="11" t="s">
        <v>16</v>
      </c>
      <c r="Z2" s="11" t="s">
        <v>17</v>
      </c>
      <c r="AA2" s="11" t="s">
        <v>18</v>
      </c>
      <c r="AB2" s="11" t="s">
        <v>19</v>
      </c>
      <c r="AC2" s="11" t="s">
        <v>20</v>
      </c>
      <c r="AD2" s="11" t="s">
        <v>21</v>
      </c>
      <c r="AE2" s="11" t="s">
        <v>29</v>
      </c>
      <c r="AF2" s="11" t="s">
        <v>30</v>
      </c>
      <c r="AG2" s="11" t="s">
        <v>31</v>
      </c>
    </row>
    <row r="3" spans="1:36" x14ac:dyDescent="0.25">
      <c r="A3" s="5">
        <v>-10</v>
      </c>
      <c r="B3" s="5">
        <v>-0.6472</v>
      </c>
      <c r="C3" s="6">
        <v>1.18E-2</v>
      </c>
      <c r="D3" s="6">
        <v>1.2135999999999999E-2</v>
      </c>
      <c r="E3" s="6">
        <f xml:space="preserve"> B3*1</f>
        <v>-0.6472</v>
      </c>
      <c r="F3" s="6">
        <v>9.7000000000000003E-3</v>
      </c>
      <c r="G3" s="6">
        <f xml:space="preserve"> F3*1</f>
        <v>9.7000000000000003E-3</v>
      </c>
      <c r="H3" s="40">
        <f xml:space="preserve"> D3+G3*1.15</f>
        <v>2.3290999999999999E-2</v>
      </c>
      <c r="I3" s="6">
        <v>-5.5999999999999999E-3</v>
      </c>
      <c r="J3" s="6">
        <v>-3.1E-2</v>
      </c>
      <c r="K3" s="6">
        <f>I3*1+J3*1</f>
        <v>-3.6600000000000001E-2</v>
      </c>
      <c r="L3" s="35">
        <v>-10</v>
      </c>
      <c r="M3" s="36">
        <v>1.52E-2</v>
      </c>
      <c r="N3" s="36">
        <v>-0.68489999999999995</v>
      </c>
      <c r="O3" s="36">
        <v>1.11E-2</v>
      </c>
      <c r="P3" s="36">
        <f>N3/Q3</f>
        <v>-26.041825095057032</v>
      </c>
      <c r="Q3" s="39">
        <f xml:space="preserve"> M3+O3</f>
        <v>2.63E-2</v>
      </c>
      <c r="R3" s="38">
        <v>1</v>
      </c>
      <c r="S3" s="38">
        <v>0.23630000000000001</v>
      </c>
      <c r="T3" s="38">
        <v>0.18720000000000001</v>
      </c>
      <c r="U3" s="38">
        <v>1.0518000000000001</v>
      </c>
      <c r="V3" s="38">
        <v>0.19650000000000001</v>
      </c>
      <c r="W3" s="38">
        <v>-0.2452</v>
      </c>
      <c r="X3" s="38">
        <v>5.0799999999999998E-2</v>
      </c>
      <c r="Y3" s="38">
        <v>0.24909999999999999</v>
      </c>
      <c r="Z3" s="38">
        <v>0.66300000000000003</v>
      </c>
      <c r="AA3" s="38">
        <v>-0.45219999999999999</v>
      </c>
      <c r="AB3" s="38">
        <v>-0.80259999999999998</v>
      </c>
      <c r="AC3" s="38">
        <v>0.66300000000000003</v>
      </c>
      <c r="AD3" s="38">
        <v>-0.44479999999999997</v>
      </c>
      <c r="AE3" s="38">
        <v>-1.38E-2</v>
      </c>
      <c r="AF3" s="38">
        <v>0.66300000000000003</v>
      </c>
      <c r="AG3" s="38">
        <v>-0.45040000000000002</v>
      </c>
      <c r="AH3" s="30"/>
    </row>
    <row r="4" spans="1:36" x14ac:dyDescent="0.25">
      <c r="A4" s="5">
        <v>-8</v>
      </c>
      <c r="B4" s="5">
        <v>-0.49399999999999999</v>
      </c>
      <c r="C4" s="6">
        <v>6.4000000000000003E-3</v>
      </c>
      <c r="D4" s="6">
        <v>6.6270000000000001E-3</v>
      </c>
      <c r="E4" s="6">
        <f t="shared" ref="E4:E22" si="0" xml:space="preserve"> B4*1</f>
        <v>-0.49399999999999999</v>
      </c>
      <c r="F4" s="6">
        <v>8.6E-3</v>
      </c>
      <c r="G4" s="6">
        <f t="shared" ref="G4:G22" si="1" xml:space="preserve"> F4*1</f>
        <v>8.6E-3</v>
      </c>
      <c r="H4" s="40">
        <f t="shared" ref="H4:H22" si="2" xml:space="preserve"> D4+G4*1.15</f>
        <v>1.6517E-2</v>
      </c>
      <c r="I4" s="6">
        <v>3.5999999999999999E-3</v>
      </c>
      <c r="J4" s="6">
        <v>-3.3399999999999999E-2</v>
      </c>
      <c r="K4" s="6">
        <f t="shared" ref="K4:K23" si="3">I4*1+J4*1</f>
        <v>-2.98E-2</v>
      </c>
      <c r="L4" s="35">
        <v>-8</v>
      </c>
      <c r="M4" s="36">
        <v>8.8000000000000005E-3</v>
      </c>
      <c r="N4" s="36">
        <v>-0.53839999999999999</v>
      </c>
      <c r="O4" s="36">
        <v>9.4000000000000004E-3</v>
      </c>
      <c r="P4" s="36">
        <f t="shared" ref="P4:P22" si="4">N4/Q4</f>
        <v>-29.58241758241758</v>
      </c>
      <c r="Q4" s="39">
        <f t="shared" ref="Q4:Q22" si="5" xml:space="preserve"> M4+O4</f>
        <v>1.8200000000000001E-2</v>
      </c>
      <c r="R4" s="38">
        <v>2</v>
      </c>
      <c r="S4" s="38">
        <v>0.42330000000000001</v>
      </c>
      <c r="T4" s="38">
        <v>0.18720000000000001</v>
      </c>
      <c r="U4" s="38">
        <v>1.0362</v>
      </c>
      <c r="V4" s="38">
        <v>0.1925</v>
      </c>
      <c r="W4" s="38">
        <v>-0.23080000000000001</v>
      </c>
      <c r="X4" s="38">
        <v>5.1499999999999997E-2</v>
      </c>
      <c r="Y4" s="38">
        <v>0.2414</v>
      </c>
      <c r="Z4" s="38">
        <v>0.85</v>
      </c>
      <c r="AA4" s="38">
        <v>-0.4521</v>
      </c>
      <c r="AB4" s="38">
        <v>-0.79479999999999995</v>
      </c>
      <c r="AC4" s="38">
        <v>0.85</v>
      </c>
      <c r="AD4" s="38">
        <v>-0.44479999999999997</v>
      </c>
      <c r="AE4" s="38">
        <v>-1.77E-2</v>
      </c>
      <c r="AF4" s="38">
        <v>0.85</v>
      </c>
      <c r="AG4" s="38">
        <v>-0.45029999999999998</v>
      </c>
      <c r="AH4" s="30"/>
      <c r="AJ4" s="3"/>
    </row>
    <row r="5" spans="1:36" x14ac:dyDescent="0.25">
      <c r="A5" s="5">
        <v>-6</v>
      </c>
      <c r="B5" s="5">
        <v>-0.33539999999999998</v>
      </c>
      <c r="C5" s="6">
        <v>2.5999999999999999E-3</v>
      </c>
      <c r="D5" s="6">
        <v>2.7699999999999999E-3</v>
      </c>
      <c r="E5" s="6">
        <f t="shared" si="0"/>
        <v>-0.33539999999999998</v>
      </c>
      <c r="F5" s="6">
        <v>7.7000000000000002E-3</v>
      </c>
      <c r="G5" s="6">
        <f t="shared" si="1"/>
        <v>7.7000000000000002E-3</v>
      </c>
      <c r="H5" s="40">
        <f t="shared" si="2"/>
        <v>1.1625E-2</v>
      </c>
      <c r="I5" s="6">
        <v>8.5000000000000006E-3</v>
      </c>
      <c r="J5" s="6">
        <v>-3.6299999999999999E-2</v>
      </c>
      <c r="K5" s="6">
        <f t="shared" si="3"/>
        <v>-2.7799999999999998E-2</v>
      </c>
      <c r="L5" s="35">
        <v>-6</v>
      </c>
      <c r="M5" s="36">
        <v>4.0000000000000001E-3</v>
      </c>
      <c r="N5" s="36">
        <v>-0.374</v>
      </c>
      <c r="O5" s="36">
        <v>8.3000000000000001E-3</v>
      </c>
      <c r="P5" s="36">
        <f t="shared" si="4"/>
        <v>-30.40650406504065</v>
      </c>
      <c r="Q5" s="39">
        <f t="shared" si="5"/>
        <v>1.23E-2</v>
      </c>
      <c r="R5" s="38">
        <v>3</v>
      </c>
      <c r="S5" s="38">
        <v>0.61029999999999995</v>
      </c>
      <c r="T5" s="38">
        <v>0.18720000000000001</v>
      </c>
      <c r="U5" s="38">
        <v>1.0206999999999999</v>
      </c>
      <c r="V5" s="38">
        <v>0.18959999999999999</v>
      </c>
      <c r="W5" s="38">
        <v>-0.2175</v>
      </c>
      <c r="X5" s="38">
        <v>5.1700000000000003E-2</v>
      </c>
      <c r="Y5" s="38">
        <v>0.2336</v>
      </c>
      <c r="Z5" s="38">
        <v>1.0369999999999999</v>
      </c>
      <c r="AA5" s="38">
        <v>-0.45200000000000001</v>
      </c>
      <c r="AB5" s="38">
        <v>-0.78700000000000003</v>
      </c>
      <c r="AC5" s="38">
        <v>1.0369999999999999</v>
      </c>
      <c r="AD5" s="38">
        <v>-0.44479999999999997</v>
      </c>
      <c r="AE5" s="38">
        <v>-2.1600000000000001E-2</v>
      </c>
      <c r="AF5" s="38">
        <v>1.0369999999999999</v>
      </c>
      <c r="AG5" s="38">
        <v>-0.45019999999999999</v>
      </c>
      <c r="AH5" s="30"/>
      <c r="AJ5" s="3"/>
    </row>
    <row r="6" spans="1:36" x14ac:dyDescent="0.25">
      <c r="A6" s="5">
        <v>-4</v>
      </c>
      <c r="B6" s="5">
        <v>-0.1754</v>
      </c>
      <c r="C6" s="6">
        <v>5.0000000000000001E-4</v>
      </c>
      <c r="D6" s="6">
        <v>5.6499999999999996E-4</v>
      </c>
      <c r="E6" s="6">
        <f t="shared" si="0"/>
        <v>-0.1754</v>
      </c>
      <c r="F6" s="6">
        <v>7.1000000000000004E-3</v>
      </c>
      <c r="G6" s="6">
        <f t="shared" si="1"/>
        <v>7.1000000000000004E-3</v>
      </c>
      <c r="H6" s="40">
        <f t="shared" si="2"/>
        <v>8.7299999999999999E-3</v>
      </c>
      <c r="I6" s="6">
        <v>8.8000000000000005E-3</v>
      </c>
      <c r="J6" s="6">
        <v>-3.8699999999999998E-2</v>
      </c>
      <c r="K6" s="6">
        <f t="shared" si="3"/>
        <v>-2.9899999999999996E-2</v>
      </c>
      <c r="L6" s="35">
        <v>-4</v>
      </c>
      <c r="M6" s="36">
        <v>1.1000000000000001E-3</v>
      </c>
      <c r="N6" s="36">
        <v>-0.2064</v>
      </c>
      <c r="O6" s="36">
        <v>7.6E-3</v>
      </c>
      <c r="P6" s="36">
        <f t="shared" si="4"/>
        <v>-23.724137931034484</v>
      </c>
      <c r="Q6" s="39">
        <f t="shared" si="5"/>
        <v>8.6999999999999994E-3</v>
      </c>
      <c r="R6" s="38">
        <v>4</v>
      </c>
      <c r="S6" s="38">
        <v>0.79730000000000001</v>
      </c>
      <c r="T6" s="38">
        <v>0.18720000000000001</v>
      </c>
      <c r="U6" s="38">
        <v>1.0051000000000001</v>
      </c>
      <c r="V6" s="38">
        <v>0.1867</v>
      </c>
      <c r="W6" s="38">
        <v>-0.20619999999999999</v>
      </c>
      <c r="X6" s="38">
        <v>5.16E-2</v>
      </c>
      <c r="Y6" s="38">
        <v>0.2258</v>
      </c>
      <c r="Z6" s="38">
        <v>1.224</v>
      </c>
      <c r="AA6" s="38">
        <v>-0.45190000000000002</v>
      </c>
      <c r="AB6" s="38">
        <v>-0.77929999999999999</v>
      </c>
      <c r="AC6" s="38">
        <v>1.224</v>
      </c>
      <c r="AD6" s="38">
        <v>-0.44479999999999997</v>
      </c>
      <c r="AE6" s="38">
        <v>-2.5499999999999998E-2</v>
      </c>
      <c r="AF6" s="38">
        <v>1.224</v>
      </c>
      <c r="AG6" s="38">
        <v>-0.4501</v>
      </c>
      <c r="AH6" s="30"/>
      <c r="AJ6" s="3"/>
    </row>
    <row r="7" spans="1:36" x14ac:dyDescent="0.25">
      <c r="A7" s="5">
        <v>-2</v>
      </c>
      <c r="B7" s="5">
        <v>-2.7699999999999999E-2</v>
      </c>
      <c r="C7" s="6">
        <v>0</v>
      </c>
      <c r="D7" s="6">
        <v>1.1E-5</v>
      </c>
      <c r="E7" s="6">
        <f t="shared" si="0"/>
        <v>-2.7699999999999999E-2</v>
      </c>
      <c r="F7" s="6">
        <v>6.8999999999999999E-3</v>
      </c>
      <c r="G7" s="6">
        <f t="shared" si="1"/>
        <v>6.8999999999999999E-3</v>
      </c>
      <c r="H7" s="40">
        <f t="shared" si="2"/>
        <v>7.9459999999999999E-3</v>
      </c>
      <c r="I7" s="6">
        <v>5.1000000000000004E-3</v>
      </c>
      <c r="J7" s="6">
        <v>-3.6900000000000002E-2</v>
      </c>
      <c r="K7" s="6">
        <f t="shared" si="3"/>
        <v>-3.1800000000000002E-2</v>
      </c>
      <c r="L7" s="35">
        <v>-2</v>
      </c>
      <c r="M7" s="36">
        <v>1E-4</v>
      </c>
      <c r="N7" s="36">
        <v>-3.7999999999999999E-2</v>
      </c>
      <c r="O7" s="36">
        <v>7.1999999999999998E-3</v>
      </c>
      <c r="P7" s="36">
        <f t="shared" si="4"/>
        <v>-5.205479452054794</v>
      </c>
      <c r="Q7" s="39">
        <f t="shared" si="5"/>
        <v>7.3000000000000001E-3</v>
      </c>
      <c r="R7" s="38">
        <v>5</v>
      </c>
      <c r="S7" s="38">
        <v>0.98440000000000005</v>
      </c>
      <c r="T7" s="38">
        <v>0.18720000000000001</v>
      </c>
      <c r="U7" s="38">
        <v>0.98950000000000005</v>
      </c>
      <c r="V7" s="38">
        <v>0.18379999999999999</v>
      </c>
      <c r="W7" s="38">
        <v>-0.1956</v>
      </c>
      <c r="X7" s="38">
        <v>5.1200000000000002E-2</v>
      </c>
      <c r="Y7" s="38">
        <v>0.218</v>
      </c>
      <c r="Z7" s="38">
        <v>1.4111</v>
      </c>
      <c r="AA7" s="38">
        <v>-0.45179999999999998</v>
      </c>
      <c r="AB7" s="38">
        <v>-0.77149999999999996</v>
      </c>
      <c r="AC7" s="38">
        <v>1.4111</v>
      </c>
      <c r="AD7" s="38">
        <v>-0.44479999999999997</v>
      </c>
      <c r="AE7" s="38">
        <v>-2.9399999999999999E-2</v>
      </c>
      <c r="AF7" s="38">
        <v>1.4111</v>
      </c>
      <c r="AG7" s="38">
        <v>-0.45</v>
      </c>
      <c r="AH7" s="30"/>
      <c r="AJ7" s="3"/>
    </row>
    <row r="8" spans="1:36" x14ac:dyDescent="0.25">
      <c r="A8" s="5">
        <v>0</v>
      </c>
      <c r="B8" s="5">
        <v>0.1512</v>
      </c>
      <c r="C8" s="6">
        <v>1.1999999999999999E-3</v>
      </c>
      <c r="D8" s="6">
        <v>1.109E-3</v>
      </c>
      <c r="E8" s="6">
        <f t="shared" si="0"/>
        <v>0.1512</v>
      </c>
      <c r="F8" s="6">
        <v>6.7999999999999996E-3</v>
      </c>
      <c r="G8" s="6">
        <f t="shared" si="1"/>
        <v>6.7999999999999996E-3</v>
      </c>
      <c r="H8" s="40">
        <f t="shared" si="2"/>
        <v>8.9289999999999994E-3</v>
      </c>
      <c r="I8" s="6">
        <v>-4.8999999999999998E-3</v>
      </c>
      <c r="J8" s="6">
        <v>-4.3400000000000001E-2</v>
      </c>
      <c r="K8" s="6">
        <f t="shared" si="3"/>
        <v>-4.8300000000000003E-2</v>
      </c>
      <c r="L8" s="35">
        <v>0</v>
      </c>
      <c r="M8" s="36">
        <v>1E-3</v>
      </c>
      <c r="N8" s="36">
        <v>0.1328</v>
      </c>
      <c r="O8" s="36">
        <v>7.1000000000000004E-3</v>
      </c>
      <c r="P8" s="36">
        <f t="shared" si="4"/>
        <v>16.395061728395063</v>
      </c>
      <c r="Q8" s="39">
        <f t="shared" si="5"/>
        <v>8.0999999999999996E-3</v>
      </c>
      <c r="R8" s="38">
        <v>6</v>
      </c>
      <c r="S8" s="38">
        <v>1.1714</v>
      </c>
      <c r="T8" s="38">
        <v>0.18720000000000001</v>
      </c>
      <c r="U8" s="38">
        <v>0.97389999999999999</v>
      </c>
      <c r="V8" s="38">
        <v>0.18099999999999999</v>
      </c>
      <c r="W8" s="38">
        <v>-0.18729999999999999</v>
      </c>
      <c r="X8" s="38">
        <v>5.0799999999999998E-2</v>
      </c>
      <c r="Y8" s="38">
        <v>0.2102</v>
      </c>
      <c r="Z8" s="38">
        <v>1.5981000000000001</v>
      </c>
      <c r="AA8" s="38">
        <v>-0.45169999999999999</v>
      </c>
      <c r="AB8" s="38">
        <v>-0.76370000000000005</v>
      </c>
      <c r="AC8" s="38">
        <v>1.5981000000000001</v>
      </c>
      <c r="AD8" s="38">
        <v>-0.44479999999999997</v>
      </c>
      <c r="AE8" s="38">
        <v>-3.3300000000000003E-2</v>
      </c>
      <c r="AF8" s="38">
        <v>1.5981000000000001</v>
      </c>
      <c r="AG8" s="38">
        <v>-0.45</v>
      </c>
      <c r="AH8" s="30"/>
      <c r="AJ8" s="3"/>
    </row>
    <row r="9" spans="1:36" x14ac:dyDescent="0.25">
      <c r="A9" s="5">
        <v>2</v>
      </c>
      <c r="B9" s="5">
        <v>0.31219999999999998</v>
      </c>
      <c r="C9" s="6">
        <v>4.1000000000000003E-3</v>
      </c>
      <c r="D9" s="6">
        <v>3.859E-3</v>
      </c>
      <c r="E9" s="6">
        <f t="shared" si="0"/>
        <v>0.31219999999999998</v>
      </c>
      <c r="F9" s="6">
        <v>7.0000000000000001E-3</v>
      </c>
      <c r="G9" s="6">
        <f t="shared" si="1"/>
        <v>7.0000000000000001E-3</v>
      </c>
      <c r="H9" s="40">
        <f t="shared" si="2"/>
        <v>1.1908999999999999E-2</v>
      </c>
      <c r="I9" s="6">
        <v>-1.8700000000000001E-2</v>
      </c>
      <c r="J9" s="6">
        <v>-4.4699999999999997E-2</v>
      </c>
      <c r="K9" s="6">
        <f t="shared" si="3"/>
        <v>-6.3399999999999998E-2</v>
      </c>
      <c r="L9" s="35">
        <v>2</v>
      </c>
      <c r="M9" s="36">
        <v>3.5999999999999999E-3</v>
      </c>
      <c r="N9" s="36">
        <v>0.3009</v>
      </c>
      <c r="O9" s="36">
        <v>7.3000000000000001E-3</v>
      </c>
      <c r="P9" s="36">
        <f t="shared" si="4"/>
        <v>27.605504587155963</v>
      </c>
      <c r="Q9" s="39">
        <f t="shared" si="5"/>
        <v>1.09E-2</v>
      </c>
      <c r="R9" s="38">
        <v>7</v>
      </c>
      <c r="S9" s="38">
        <v>1.3341000000000001</v>
      </c>
      <c r="T9" s="38">
        <v>0.1386</v>
      </c>
      <c r="U9" s="38">
        <v>0.96040000000000003</v>
      </c>
      <c r="V9" s="38">
        <v>0.1323</v>
      </c>
      <c r="W9" s="38">
        <v>-0.18</v>
      </c>
      <c r="X9" s="38">
        <v>5.0299999999999997E-2</v>
      </c>
      <c r="Y9" s="38">
        <v>0.20349999999999999</v>
      </c>
      <c r="Z9" s="38">
        <v>1.7607999999999999</v>
      </c>
      <c r="AA9" s="38">
        <v>-0.4516</v>
      </c>
      <c r="AB9" s="38">
        <v>-0.75690000000000002</v>
      </c>
      <c r="AC9" s="38">
        <v>1.7607999999999999</v>
      </c>
      <c r="AD9" s="38">
        <v>-0.44479999999999997</v>
      </c>
      <c r="AE9" s="38">
        <v>-3.6600000000000001E-2</v>
      </c>
      <c r="AF9" s="38">
        <v>1.7607999999999999</v>
      </c>
      <c r="AG9" s="38">
        <v>-0.44990000000000002</v>
      </c>
      <c r="AH9" s="30"/>
      <c r="AJ9" s="3"/>
    </row>
    <row r="10" spans="1:36" x14ac:dyDescent="0.25">
      <c r="A10" s="5">
        <v>4</v>
      </c>
      <c r="B10" s="5">
        <v>0.46970000000000001</v>
      </c>
      <c r="C10" s="6">
        <v>8.6999999999999994E-3</v>
      </c>
      <c r="D10" s="6">
        <v>8.26E-3</v>
      </c>
      <c r="E10" s="6">
        <f t="shared" si="0"/>
        <v>0.46970000000000001</v>
      </c>
      <c r="F10" s="6">
        <v>7.4999999999999997E-3</v>
      </c>
      <c r="G10" s="6">
        <f t="shared" si="1"/>
        <v>7.4999999999999997E-3</v>
      </c>
      <c r="H10" s="40">
        <f t="shared" si="2"/>
        <v>1.6884999999999997E-2</v>
      </c>
      <c r="I10" s="6">
        <v>-3.6799999999999999E-2</v>
      </c>
      <c r="J10" s="6">
        <v>-4.4999999999999998E-2</v>
      </c>
      <c r="K10" s="6">
        <f t="shared" si="3"/>
        <v>-8.1799999999999998E-2</v>
      </c>
      <c r="L10" s="35">
        <v>4</v>
      </c>
      <c r="M10" s="36">
        <v>8.2000000000000007E-3</v>
      </c>
      <c r="N10" s="36">
        <v>0.46910000000000002</v>
      </c>
      <c r="O10" s="36">
        <v>7.7000000000000002E-3</v>
      </c>
      <c r="P10" s="36">
        <f t="shared" si="4"/>
        <v>29.50314465408805</v>
      </c>
      <c r="Q10" s="39">
        <f t="shared" si="5"/>
        <v>1.5900000000000001E-2</v>
      </c>
      <c r="R10" s="38">
        <v>8</v>
      </c>
      <c r="S10" s="38">
        <v>1.4725999999999999</v>
      </c>
      <c r="T10" s="38">
        <v>0.1386</v>
      </c>
      <c r="U10" s="38">
        <v>0.94889999999999997</v>
      </c>
      <c r="V10" s="38">
        <v>0.13070000000000001</v>
      </c>
      <c r="W10" s="38">
        <v>-0.17430000000000001</v>
      </c>
      <c r="X10" s="38">
        <v>4.9700000000000001E-2</v>
      </c>
      <c r="Y10" s="38">
        <v>0.19769999999999999</v>
      </c>
      <c r="Z10" s="38">
        <v>1.8993</v>
      </c>
      <c r="AA10" s="38">
        <v>-0.45150000000000001</v>
      </c>
      <c r="AB10" s="38">
        <v>-0.75119999999999998</v>
      </c>
      <c r="AC10" s="38">
        <v>1.8993</v>
      </c>
      <c r="AD10" s="38">
        <v>-0.44479999999999997</v>
      </c>
      <c r="AE10" s="38">
        <v>-3.95E-2</v>
      </c>
      <c r="AF10" s="38">
        <v>1.8993</v>
      </c>
      <c r="AG10" s="38">
        <v>-0.44979999999999998</v>
      </c>
      <c r="AH10" s="30"/>
      <c r="AJ10" s="3"/>
    </row>
    <row r="11" spans="1:36" x14ac:dyDescent="0.25">
      <c r="A11" s="5">
        <v>6</v>
      </c>
      <c r="B11" s="5">
        <v>0.63119999999999998</v>
      </c>
      <c r="C11" s="6">
        <v>1.49E-2</v>
      </c>
      <c r="D11" s="6">
        <v>1.4314E-2</v>
      </c>
      <c r="E11" s="6">
        <f t="shared" si="0"/>
        <v>0.63119999999999998</v>
      </c>
      <c r="F11" s="6">
        <v>8.2000000000000007E-3</v>
      </c>
      <c r="G11" s="6">
        <f t="shared" si="1"/>
        <v>8.2000000000000007E-3</v>
      </c>
      <c r="H11" s="40">
        <f t="shared" si="2"/>
        <v>2.3744000000000001E-2</v>
      </c>
      <c r="I11" s="6">
        <v>-5.9700000000000003E-2</v>
      </c>
      <c r="J11" s="6">
        <v>-4.65E-2</v>
      </c>
      <c r="K11" s="6">
        <f t="shared" si="3"/>
        <v>-0.1062</v>
      </c>
      <c r="L11" s="35">
        <v>6</v>
      </c>
      <c r="M11" s="36">
        <v>1.44E-2</v>
      </c>
      <c r="N11" s="36">
        <v>0.63339999999999996</v>
      </c>
      <c r="O11" s="36">
        <v>8.3999999999999995E-3</v>
      </c>
      <c r="P11" s="36">
        <f t="shared" si="4"/>
        <v>27.780701754385962</v>
      </c>
      <c r="Q11" s="39">
        <f t="shared" si="5"/>
        <v>2.2800000000000001E-2</v>
      </c>
      <c r="R11" s="38">
        <v>9</v>
      </c>
      <c r="S11" s="38">
        <v>1.6111</v>
      </c>
      <c r="T11" s="38">
        <v>0.1386</v>
      </c>
      <c r="U11" s="38">
        <v>0.93740000000000001</v>
      </c>
      <c r="V11" s="38">
        <v>0.12889999999999999</v>
      </c>
      <c r="W11" s="38">
        <v>-0.16950000000000001</v>
      </c>
      <c r="X11" s="38">
        <v>4.9200000000000001E-2</v>
      </c>
      <c r="Y11" s="38">
        <v>0.19189999999999999</v>
      </c>
      <c r="Z11" s="38">
        <v>2.0377999999999998</v>
      </c>
      <c r="AA11" s="38">
        <v>-0.45140000000000002</v>
      </c>
      <c r="AB11" s="38">
        <v>-0.74539999999999995</v>
      </c>
      <c r="AC11" s="38">
        <v>2.0377999999999998</v>
      </c>
      <c r="AD11" s="38">
        <v>-0.44479999999999997</v>
      </c>
      <c r="AE11" s="38">
        <v>-4.24E-2</v>
      </c>
      <c r="AF11" s="38">
        <v>2.0377999999999998</v>
      </c>
      <c r="AG11" s="38">
        <v>-0.44979999999999998</v>
      </c>
      <c r="AH11" s="30"/>
      <c r="AJ11" s="3"/>
    </row>
    <row r="12" spans="1:36" x14ac:dyDescent="0.25">
      <c r="A12" s="5">
        <v>8</v>
      </c>
      <c r="B12" s="5">
        <v>0.79269999999999996</v>
      </c>
      <c r="C12" s="6">
        <v>2.2700000000000001E-2</v>
      </c>
      <c r="D12" s="6">
        <v>2.2019E-2</v>
      </c>
      <c r="E12" s="6">
        <f t="shared" si="0"/>
        <v>0.79269999999999996</v>
      </c>
      <c r="F12" s="6">
        <v>8.9999999999999993E-3</v>
      </c>
      <c r="G12" s="6">
        <f t="shared" si="1"/>
        <v>8.9999999999999993E-3</v>
      </c>
      <c r="H12" s="40">
        <f t="shared" si="2"/>
        <v>3.2368999999999995E-2</v>
      </c>
      <c r="I12" s="6">
        <v>-8.7300000000000003E-2</v>
      </c>
      <c r="J12" s="6">
        <v>-4.8399999999999999E-2</v>
      </c>
      <c r="K12" s="6">
        <f t="shared" si="3"/>
        <v>-0.13569999999999999</v>
      </c>
      <c r="L12" s="35">
        <v>8</v>
      </c>
      <c r="M12" s="36">
        <v>2.2499999999999999E-2</v>
      </c>
      <c r="N12" s="36">
        <v>0.79379999999999995</v>
      </c>
      <c r="O12" s="36">
        <v>9.4000000000000004E-3</v>
      </c>
      <c r="P12" s="36">
        <f t="shared" si="4"/>
        <v>24.884012539184955</v>
      </c>
      <c r="Q12" s="39">
        <f t="shared" si="5"/>
        <v>3.1899999999999998E-2</v>
      </c>
      <c r="R12" s="38">
        <v>10</v>
      </c>
      <c r="S12" s="38">
        <v>1.7775000000000001</v>
      </c>
      <c r="T12" s="38">
        <v>0.19450000000000001</v>
      </c>
      <c r="U12" s="38">
        <v>0.92349999999999999</v>
      </c>
      <c r="V12" s="38">
        <v>0.17810000000000001</v>
      </c>
      <c r="W12" s="38">
        <v>-0.1636</v>
      </c>
      <c r="X12" s="38">
        <v>4.8500000000000001E-2</v>
      </c>
      <c r="Y12" s="38">
        <v>0.185</v>
      </c>
      <c r="Z12" s="38">
        <v>2.2042000000000002</v>
      </c>
      <c r="AA12" s="38">
        <v>-0.45129999999999998</v>
      </c>
      <c r="AB12" s="38">
        <v>-0.73850000000000005</v>
      </c>
      <c r="AC12" s="38">
        <v>2.2042000000000002</v>
      </c>
      <c r="AD12" s="38">
        <v>-0.44479999999999997</v>
      </c>
      <c r="AE12" s="38">
        <v>-4.5900000000000003E-2</v>
      </c>
      <c r="AF12" s="38">
        <v>2.2042000000000002</v>
      </c>
      <c r="AG12" s="38">
        <v>-0.44969999999999999</v>
      </c>
      <c r="AH12" s="30"/>
      <c r="AJ12" s="3"/>
    </row>
    <row r="13" spans="1:36" x14ac:dyDescent="0.25">
      <c r="A13" s="5">
        <v>10</v>
      </c>
      <c r="B13" s="5">
        <v>0.94889999999999997</v>
      </c>
      <c r="C13" s="6">
        <v>3.2300000000000002E-2</v>
      </c>
      <c r="D13" s="6">
        <v>3.1375E-2</v>
      </c>
      <c r="E13" s="6">
        <f t="shared" si="0"/>
        <v>0.94889999999999997</v>
      </c>
      <c r="F13" s="6">
        <v>1.01E-2</v>
      </c>
      <c r="G13" s="6">
        <f t="shared" si="1"/>
        <v>1.01E-2</v>
      </c>
      <c r="H13" s="40">
        <f t="shared" si="2"/>
        <v>4.299E-2</v>
      </c>
      <c r="I13" s="6">
        <v>-0.1187</v>
      </c>
      <c r="J13" s="6">
        <v>-4.9599999999999998E-2</v>
      </c>
      <c r="K13" s="6">
        <f t="shared" si="3"/>
        <v>-0.16830000000000001</v>
      </c>
      <c r="L13" s="35">
        <v>10</v>
      </c>
      <c r="M13" s="36">
        <v>3.2099999999999997E-2</v>
      </c>
      <c r="N13" s="36">
        <v>0.93679999999999997</v>
      </c>
      <c r="O13" s="36">
        <v>1.09E-2</v>
      </c>
      <c r="P13" s="36">
        <f t="shared" si="4"/>
        <v>21.786046511627909</v>
      </c>
      <c r="Q13" s="39">
        <f t="shared" si="5"/>
        <v>4.2999999999999997E-2</v>
      </c>
      <c r="R13" s="38">
        <v>11</v>
      </c>
      <c r="S13" s="38">
        <v>1.9718</v>
      </c>
      <c r="T13" s="38">
        <v>0.19450000000000001</v>
      </c>
      <c r="U13" s="38">
        <v>0.9073</v>
      </c>
      <c r="V13" s="38">
        <v>0.1749</v>
      </c>
      <c r="W13" s="38">
        <v>-0.15809999999999999</v>
      </c>
      <c r="X13" s="38">
        <v>4.7699999999999999E-2</v>
      </c>
      <c r="Y13" s="38">
        <v>0.1769</v>
      </c>
      <c r="Z13" s="38">
        <v>2.3984999999999999</v>
      </c>
      <c r="AA13" s="38">
        <v>-0.45119999999999999</v>
      </c>
      <c r="AB13" s="38">
        <v>-0.73040000000000005</v>
      </c>
      <c r="AC13" s="38">
        <v>2.3984999999999999</v>
      </c>
      <c r="AD13" s="38">
        <v>-0.44479999999999997</v>
      </c>
      <c r="AE13" s="38">
        <v>-4.99E-2</v>
      </c>
      <c r="AF13" s="38">
        <v>2.3984999999999999</v>
      </c>
      <c r="AG13" s="38">
        <v>-0.4496</v>
      </c>
      <c r="AH13" s="30"/>
      <c r="AJ13" s="3"/>
    </row>
    <row r="14" spans="1:36" x14ac:dyDescent="0.25">
      <c r="A14" s="5">
        <v>12</v>
      </c>
      <c r="B14" s="5">
        <v>1.0903</v>
      </c>
      <c r="C14" s="6">
        <v>4.3499999999999997E-2</v>
      </c>
      <c r="D14" s="6">
        <v>4.2383999999999998E-2</v>
      </c>
      <c r="E14" s="6">
        <f t="shared" si="0"/>
        <v>1.0903</v>
      </c>
      <c r="F14" s="6">
        <v>1.1599999999999999E-2</v>
      </c>
      <c r="G14" s="6">
        <f t="shared" si="1"/>
        <v>1.1599999999999999E-2</v>
      </c>
      <c r="H14" s="40">
        <f t="shared" si="2"/>
        <v>5.5723999999999996E-2</v>
      </c>
      <c r="I14" s="6">
        <v>-0.152</v>
      </c>
      <c r="J14" s="6">
        <v>-4.7800000000000002E-2</v>
      </c>
      <c r="K14" s="6">
        <f t="shared" si="3"/>
        <v>-0.19980000000000001</v>
      </c>
      <c r="L14" s="35">
        <v>12</v>
      </c>
      <c r="M14" s="36">
        <v>4.53E-2</v>
      </c>
      <c r="N14" s="36">
        <v>1.1039000000000001</v>
      </c>
      <c r="O14" s="36">
        <v>1.26E-2</v>
      </c>
      <c r="P14" s="36">
        <f t="shared" si="4"/>
        <v>19.065630397236617</v>
      </c>
      <c r="Q14" s="39">
        <f t="shared" si="5"/>
        <v>5.79E-2</v>
      </c>
      <c r="R14" s="38">
        <v>12</v>
      </c>
      <c r="S14" s="38">
        <v>2.1661999999999999</v>
      </c>
      <c r="T14" s="38">
        <v>0.19450000000000001</v>
      </c>
      <c r="U14" s="38">
        <v>0.8911</v>
      </c>
      <c r="V14" s="38">
        <v>0.17180000000000001</v>
      </c>
      <c r="W14" s="38">
        <v>-0.1522</v>
      </c>
      <c r="X14" s="38">
        <v>4.6800000000000001E-2</v>
      </c>
      <c r="Y14" s="38">
        <v>0.16880000000000001</v>
      </c>
      <c r="Z14" s="38">
        <v>2.5929000000000002</v>
      </c>
      <c r="AA14" s="38">
        <v>-0.4511</v>
      </c>
      <c r="AB14" s="38">
        <v>-0.72230000000000005</v>
      </c>
      <c r="AC14" s="38">
        <v>2.5929000000000002</v>
      </c>
      <c r="AD14" s="38">
        <v>-0.44479999999999997</v>
      </c>
      <c r="AE14" s="38">
        <v>-5.3999999999999999E-2</v>
      </c>
      <c r="AF14" s="38">
        <v>2.5929000000000002</v>
      </c>
      <c r="AG14" s="38">
        <v>-0.44950000000000001</v>
      </c>
      <c r="AH14" s="30"/>
      <c r="AJ14" s="3"/>
    </row>
    <row r="15" spans="1:36" x14ac:dyDescent="0.25">
      <c r="A15" s="5">
        <v>14</v>
      </c>
      <c r="B15" s="5">
        <v>1.2224999999999999</v>
      </c>
      <c r="C15" s="6">
        <v>5.6399999999999999E-2</v>
      </c>
      <c r="D15" s="6">
        <v>5.5044000000000003E-2</v>
      </c>
      <c r="E15" s="6">
        <f t="shared" si="0"/>
        <v>1.2224999999999999</v>
      </c>
      <c r="F15" s="6">
        <v>1.38E-2</v>
      </c>
      <c r="G15" s="6">
        <f t="shared" si="1"/>
        <v>1.38E-2</v>
      </c>
      <c r="H15" s="40">
        <f t="shared" si="2"/>
        <v>7.0914000000000005E-2</v>
      </c>
      <c r="I15" s="6">
        <v>-0.18720000000000001</v>
      </c>
      <c r="J15" s="6">
        <v>-4.5400000000000003E-2</v>
      </c>
      <c r="K15" s="6">
        <f t="shared" si="3"/>
        <v>-0.2326</v>
      </c>
      <c r="L15" s="35">
        <v>14</v>
      </c>
      <c r="M15" s="36">
        <v>5.8900000000000001E-2</v>
      </c>
      <c r="N15" s="36">
        <v>1.2305999999999999</v>
      </c>
      <c r="O15" s="36">
        <v>1.5599999999999999E-2</v>
      </c>
      <c r="P15" s="36">
        <f t="shared" si="4"/>
        <v>16.518120805369126</v>
      </c>
      <c r="Q15" s="39">
        <f t="shared" si="5"/>
        <v>7.4499999999999997E-2</v>
      </c>
      <c r="R15" s="38">
        <v>13</v>
      </c>
      <c r="S15" s="38">
        <v>2.3605999999999998</v>
      </c>
      <c r="T15" s="38">
        <v>0.19450000000000001</v>
      </c>
      <c r="U15" s="38">
        <v>0.875</v>
      </c>
      <c r="V15" s="38">
        <v>0.1686</v>
      </c>
      <c r="W15" s="38">
        <v>-0.1469</v>
      </c>
      <c r="X15" s="38">
        <v>4.5900000000000003E-2</v>
      </c>
      <c r="Y15" s="38">
        <v>0.16070000000000001</v>
      </c>
      <c r="Z15" s="38">
        <v>2.7873000000000001</v>
      </c>
      <c r="AA15" s="38">
        <v>-0.45100000000000001</v>
      </c>
      <c r="AB15" s="38">
        <v>-0.71419999999999995</v>
      </c>
      <c r="AC15" s="38">
        <v>2.7873000000000001</v>
      </c>
      <c r="AD15" s="38">
        <v>-0.44479999999999997</v>
      </c>
      <c r="AE15" s="38">
        <v>-5.8000000000000003E-2</v>
      </c>
      <c r="AF15" s="38">
        <v>2.7873000000000001</v>
      </c>
      <c r="AG15" s="38">
        <v>-0.44940000000000002</v>
      </c>
      <c r="AH15" s="30"/>
      <c r="AJ15" s="3"/>
    </row>
    <row r="16" spans="1:36" x14ac:dyDescent="0.25">
      <c r="A16" s="5">
        <v>16</v>
      </c>
      <c r="B16" s="5">
        <v>1.3331</v>
      </c>
      <c r="C16" s="6">
        <v>7.0999999999999994E-2</v>
      </c>
      <c r="D16" s="6">
        <v>6.9356000000000001E-2</v>
      </c>
      <c r="E16" s="6">
        <f t="shared" si="0"/>
        <v>1.3331</v>
      </c>
      <c r="F16" s="6">
        <v>1.7100000000000001E-2</v>
      </c>
      <c r="G16" s="6">
        <f t="shared" si="1"/>
        <v>1.7100000000000001E-2</v>
      </c>
      <c r="H16" s="40">
        <f t="shared" si="2"/>
        <v>8.9021000000000003E-2</v>
      </c>
      <c r="I16" s="6">
        <v>-0.22140000000000001</v>
      </c>
      <c r="J16" s="6">
        <v>-3.9399999999999998E-2</v>
      </c>
      <c r="K16" s="6">
        <f t="shared" si="3"/>
        <v>-0.26080000000000003</v>
      </c>
      <c r="L16" s="35">
        <v>16</v>
      </c>
      <c r="M16" s="36">
        <v>7.4200000000000002E-2</v>
      </c>
      <c r="N16" s="36">
        <v>1.3366</v>
      </c>
      <c r="O16" s="36">
        <v>2.0500000000000001E-2</v>
      </c>
      <c r="P16" s="36">
        <f t="shared" si="4"/>
        <v>14.11404435058078</v>
      </c>
      <c r="Q16" s="39">
        <f t="shared" si="5"/>
        <v>9.4700000000000006E-2</v>
      </c>
      <c r="R16" s="38">
        <v>14</v>
      </c>
      <c r="S16" s="38">
        <v>2.5548999999999999</v>
      </c>
      <c r="T16" s="38">
        <v>0.19450000000000001</v>
      </c>
      <c r="U16" s="38">
        <v>0.85880000000000001</v>
      </c>
      <c r="V16" s="38">
        <v>0.16550000000000001</v>
      </c>
      <c r="W16" s="38">
        <v>-0.14230000000000001</v>
      </c>
      <c r="X16" s="38">
        <v>4.4900000000000002E-2</v>
      </c>
      <c r="Y16" s="38">
        <v>0.15260000000000001</v>
      </c>
      <c r="Z16" s="38">
        <v>2.9815999999999998</v>
      </c>
      <c r="AA16" s="38">
        <v>-0.45090000000000002</v>
      </c>
      <c r="AB16" s="38">
        <v>-0.70609999999999995</v>
      </c>
      <c r="AC16" s="38">
        <v>2.9815999999999998</v>
      </c>
      <c r="AD16" s="38">
        <v>-0.44479999999999997</v>
      </c>
      <c r="AE16" s="38">
        <v>-6.2E-2</v>
      </c>
      <c r="AF16" s="38">
        <v>2.9815999999999998</v>
      </c>
      <c r="AG16" s="38">
        <v>-0.44940000000000002</v>
      </c>
      <c r="AH16" s="30"/>
      <c r="AJ16" s="3"/>
    </row>
    <row r="17" spans="1:36" x14ac:dyDescent="0.25">
      <c r="A17" s="5">
        <v>18</v>
      </c>
      <c r="B17" s="5">
        <v>1.3865000000000001</v>
      </c>
      <c r="C17" s="6">
        <v>8.72E-2</v>
      </c>
      <c r="D17" s="6">
        <v>8.5319999999999993E-2</v>
      </c>
      <c r="E17" s="6">
        <f t="shared" si="0"/>
        <v>1.3865000000000001</v>
      </c>
      <c r="F17" s="6">
        <v>2.07E-2</v>
      </c>
      <c r="G17" s="6">
        <f t="shared" si="1"/>
        <v>2.07E-2</v>
      </c>
      <c r="H17" s="40">
        <f t="shared" si="2"/>
        <v>0.10912499999999999</v>
      </c>
      <c r="I17" s="6">
        <v>-0.24660000000000001</v>
      </c>
      <c r="J17" s="6">
        <v>-2.5100000000000001E-2</v>
      </c>
      <c r="K17" s="6">
        <f t="shared" si="3"/>
        <v>-0.2717</v>
      </c>
      <c r="L17" s="35">
        <v>18</v>
      </c>
      <c r="M17" s="36">
        <v>9.1300000000000006E-2</v>
      </c>
      <c r="N17" s="36">
        <v>1.3255999999999999</v>
      </c>
      <c r="O17" s="36">
        <v>2.7699999999999999E-2</v>
      </c>
      <c r="P17" s="36">
        <f t="shared" si="4"/>
        <v>11.139495798319325</v>
      </c>
      <c r="Q17" s="39">
        <f t="shared" si="5"/>
        <v>0.11900000000000001</v>
      </c>
      <c r="R17" s="38">
        <v>15</v>
      </c>
      <c r="S17" s="38">
        <v>2.7492999999999999</v>
      </c>
      <c r="T17" s="38">
        <v>0.19450000000000001</v>
      </c>
      <c r="U17" s="38">
        <v>0.84260000000000002</v>
      </c>
      <c r="V17" s="38">
        <v>0.1623</v>
      </c>
      <c r="W17" s="38">
        <v>-0.1371</v>
      </c>
      <c r="X17" s="38">
        <v>4.3900000000000002E-2</v>
      </c>
      <c r="Y17" s="38">
        <v>0.14460000000000001</v>
      </c>
      <c r="Z17" s="38">
        <v>3.1760000000000002</v>
      </c>
      <c r="AA17" s="38">
        <v>-0.45079999999999998</v>
      </c>
      <c r="AB17" s="38">
        <v>-0.69799999999999995</v>
      </c>
      <c r="AC17" s="38">
        <v>3.1760000000000002</v>
      </c>
      <c r="AD17" s="38">
        <v>-0.44479999999999997</v>
      </c>
      <c r="AE17" s="38">
        <v>-6.6100000000000006E-2</v>
      </c>
      <c r="AF17" s="38">
        <v>3.1760000000000002</v>
      </c>
      <c r="AG17" s="38">
        <v>-0.44929999999999998</v>
      </c>
      <c r="AH17" s="30"/>
      <c r="AJ17" s="3"/>
    </row>
    <row r="18" spans="1:36" x14ac:dyDescent="0.25">
      <c r="A18" s="5">
        <v>20</v>
      </c>
      <c r="B18" s="5">
        <v>1.3294999999999999</v>
      </c>
      <c r="C18" s="6">
        <v>0.1051</v>
      </c>
      <c r="D18" s="6">
        <v>0.102936</v>
      </c>
      <c r="E18" s="6">
        <f t="shared" si="0"/>
        <v>1.3294999999999999</v>
      </c>
      <c r="F18" s="6">
        <v>2.4899999999999999E-2</v>
      </c>
      <c r="G18" s="6">
        <f t="shared" si="1"/>
        <v>2.4899999999999999E-2</v>
      </c>
      <c r="H18" s="40">
        <f t="shared" si="2"/>
        <v>0.13157099999999999</v>
      </c>
      <c r="I18" s="6">
        <v>-0.24809999999999999</v>
      </c>
      <c r="J18" s="6">
        <v>2.3999999999999998E-3</v>
      </c>
      <c r="K18" s="6">
        <f t="shared" si="3"/>
        <v>-0.24569999999999997</v>
      </c>
      <c r="L18" s="35">
        <v>20</v>
      </c>
      <c r="M18" s="36">
        <v>0.10979999999999999</v>
      </c>
      <c r="N18" s="36">
        <v>1.0999000000000001</v>
      </c>
      <c r="O18" s="36">
        <v>3.8600000000000002E-2</v>
      </c>
      <c r="P18" s="36">
        <f t="shared" si="4"/>
        <v>7.4117250673854453</v>
      </c>
      <c r="Q18" s="39">
        <f t="shared" si="5"/>
        <v>0.1484</v>
      </c>
      <c r="R18" s="38">
        <v>16</v>
      </c>
      <c r="S18" s="38">
        <v>2.9437000000000002</v>
      </c>
      <c r="T18" s="38">
        <v>0.19450000000000001</v>
      </c>
      <c r="U18" s="38">
        <v>0.82640000000000002</v>
      </c>
      <c r="V18" s="38">
        <v>0.15920000000000001</v>
      </c>
      <c r="W18" s="38">
        <v>-0.1323</v>
      </c>
      <c r="X18" s="38">
        <v>4.2799999999999998E-2</v>
      </c>
      <c r="Y18" s="38">
        <v>0.13650000000000001</v>
      </c>
      <c r="Z18" s="38">
        <v>3.3704000000000001</v>
      </c>
      <c r="AA18" s="38">
        <v>-0.4506</v>
      </c>
      <c r="AB18" s="38">
        <v>-0.68989999999999996</v>
      </c>
      <c r="AC18" s="38">
        <v>3.3704000000000001</v>
      </c>
      <c r="AD18" s="38">
        <v>-0.44479999999999997</v>
      </c>
      <c r="AE18" s="38">
        <v>-7.0099999999999996E-2</v>
      </c>
      <c r="AF18" s="38">
        <v>3.3704000000000001</v>
      </c>
      <c r="AG18" s="38">
        <v>-0.44919999999999999</v>
      </c>
      <c r="AH18" s="30"/>
      <c r="AJ18" s="3"/>
    </row>
    <row r="19" spans="1:36" x14ac:dyDescent="0.25">
      <c r="A19" s="5">
        <v>22</v>
      </c>
      <c r="B19" s="5">
        <v>1.2643</v>
      </c>
      <c r="C19" s="6">
        <v>0.1246</v>
      </c>
      <c r="D19" s="6">
        <v>0.12220300000000001</v>
      </c>
      <c r="E19" s="6">
        <f t="shared" si="0"/>
        <v>1.2643</v>
      </c>
      <c r="F19" s="6">
        <v>3.32E-2</v>
      </c>
      <c r="G19" s="6">
        <f t="shared" si="1"/>
        <v>3.32E-2</v>
      </c>
      <c r="H19" s="40">
        <f t="shared" si="2"/>
        <v>0.160383</v>
      </c>
      <c r="I19" s="6">
        <v>-0.24199999999999999</v>
      </c>
      <c r="J19" s="6">
        <v>2.0299999999999999E-2</v>
      </c>
      <c r="K19" s="6">
        <f t="shared" si="3"/>
        <v>-0.22170000000000001</v>
      </c>
      <c r="L19" s="35">
        <v>22</v>
      </c>
      <c r="M19" s="36">
        <v>0.13</v>
      </c>
      <c r="N19" s="36">
        <v>0.91710000000000003</v>
      </c>
      <c r="O19" s="36">
        <v>5.5500000000000001E-2</v>
      </c>
      <c r="P19" s="36">
        <f t="shared" si="4"/>
        <v>4.9439353099730461</v>
      </c>
      <c r="Q19" s="39">
        <f t="shared" si="5"/>
        <v>0.1855</v>
      </c>
      <c r="R19" s="38">
        <v>17</v>
      </c>
      <c r="S19" s="38">
        <v>3.1379999999999999</v>
      </c>
      <c r="T19" s="38">
        <v>0.19450000000000001</v>
      </c>
      <c r="U19" s="38">
        <v>0.81020000000000003</v>
      </c>
      <c r="V19" s="38">
        <v>0.156</v>
      </c>
      <c r="W19" s="38">
        <v>-0.1273</v>
      </c>
      <c r="X19" s="38">
        <v>4.1500000000000002E-2</v>
      </c>
      <c r="Y19" s="38">
        <v>0.12839999999999999</v>
      </c>
      <c r="Z19" s="38">
        <v>3.5647000000000002</v>
      </c>
      <c r="AA19" s="38">
        <v>-0.45050000000000001</v>
      </c>
      <c r="AB19" s="38">
        <v>-0.68189999999999995</v>
      </c>
      <c r="AC19" s="38">
        <v>3.5647000000000002</v>
      </c>
      <c r="AD19" s="38">
        <v>-0.44479999999999997</v>
      </c>
      <c r="AE19" s="38">
        <v>-7.4200000000000002E-2</v>
      </c>
      <c r="AF19" s="38">
        <v>3.5647000000000002</v>
      </c>
      <c r="AG19" s="38">
        <v>-0.4491</v>
      </c>
      <c r="AH19" s="30"/>
      <c r="AJ19" s="3"/>
    </row>
    <row r="20" spans="1:36" x14ac:dyDescent="0.25">
      <c r="A20" s="5">
        <v>24</v>
      </c>
      <c r="B20" s="5">
        <v>1.2221</v>
      </c>
      <c r="C20" s="6">
        <v>0.14580000000000001</v>
      </c>
      <c r="D20" s="6">
        <v>0.143122</v>
      </c>
      <c r="E20" s="6">
        <f t="shared" si="0"/>
        <v>1.2221</v>
      </c>
      <c r="F20" s="6">
        <v>4.5900000000000003E-2</v>
      </c>
      <c r="G20" s="6">
        <f t="shared" si="1"/>
        <v>4.5900000000000003E-2</v>
      </c>
      <c r="H20" s="40">
        <f t="shared" si="2"/>
        <v>0.195907</v>
      </c>
      <c r="I20" s="6">
        <v>-0.23719999999999999</v>
      </c>
      <c r="J20" s="6">
        <v>2.47E-2</v>
      </c>
      <c r="K20" s="6">
        <f t="shared" si="3"/>
        <v>-0.21249999999999999</v>
      </c>
      <c r="L20" s="35">
        <v>24</v>
      </c>
      <c r="M20" s="36">
        <v>0.15160000000000001</v>
      </c>
      <c r="N20" s="36">
        <v>0.79700000000000004</v>
      </c>
      <c r="O20" s="36">
        <v>8.1299999999999997E-2</v>
      </c>
      <c r="P20" s="36">
        <f t="shared" si="4"/>
        <v>3.4220695577501075</v>
      </c>
      <c r="Q20" s="39">
        <f t="shared" si="5"/>
        <v>0.2329</v>
      </c>
      <c r="R20" s="38">
        <v>18</v>
      </c>
      <c r="S20" s="38">
        <v>3.3323999999999998</v>
      </c>
      <c r="T20" s="38">
        <v>0.19450000000000001</v>
      </c>
      <c r="U20" s="38">
        <v>0.79410000000000003</v>
      </c>
      <c r="V20" s="38">
        <v>0.15310000000000001</v>
      </c>
      <c r="W20" s="38">
        <v>-0.12239999999999999</v>
      </c>
      <c r="X20" s="38">
        <v>4.0300000000000002E-2</v>
      </c>
      <c r="Y20" s="38">
        <v>0.1203</v>
      </c>
      <c r="Z20" s="38">
        <v>3.7591000000000001</v>
      </c>
      <c r="AA20" s="38">
        <v>-0.45040000000000002</v>
      </c>
      <c r="AB20" s="38">
        <v>-0.67379999999999995</v>
      </c>
      <c r="AC20" s="38">
        <v>3.7591000000000001</v>
      </c>
      <c r="AD20" s="38">
        <v>-0.44479999999999997</v>
      </c>
      <c r="AE20" s="38">
        <v>-7.8200000000000006E-2</v>
      </c>
      <c r="AF20" s="38">
        <v>3.7591000000000001</v>
      </c>
      <c r="AG20" s="38">
        <v>-0.44900000000000001</v>
      </c>
      <c r="AH20" s="30"/>
      <c r="AJ20" s="3"/>
    </row>
    <row r="21" spans="1:36" x14ac:dyDescent="0.25">
      <c r="A21" s="5">
        <v>26</v>
      </c>
      <c r="B21" s="5">
        <v>1.1838</v>
      </c>
      <c r="C21" s="6">
        <v>0.16869999999999999</v>
      </c>
      <c r="D21" s="6">
        <v>0.16569300000000001</v>
      </c>
      <c r="E21" s="6">
        <f t="shared" si="0"/>
        <v>1.1838</v>
      </c>
      <c r="F21" s="6">
        <v>6.1199999999999997E-2</v>
      </c>
      <c r="G21" s="6">
        <f t="shared" si="1"/>
        <v>6.1199999999999997E-2</v>
      </c>
      <c r="H21" s="40">
        <f t="shared" si="2"/>
        <v>0.23607300000000001</v>
      </c>
      <c r="I21" s="6">
        <v>-0.2306</v>
      </c>
      <c r="J21" s="6">
        <v>2.4400000000000002E-2</v>
      </c>
      <c r="K21" s="6">
        <f t="shared" si="3"/>
        <v>-0.20619999999999999</v>
      </c>
      <c r="L21" s="35">
        <v>26</v>
      </c>
      <c r="M21" s="36">
        <v>0.17460000000000001</v>
      </c>
      <c r="N21" s="36">
        <v>0.72650000000000003</v>
      </c>
      <c r="O21" s="36">
        <v>0.1143</v>
      </c>
      <c r="P21" s="36">
        <f t="shared" si="4"/>
        <v>2.514710972654898</v>
      </c>
      <c r="Q21" s="39">
        <f t="shared" si="5"/>
        <v>0.28889999999999999</v>
      </c>
      <c r="R21" s="38">
        <v>19</v>
      </c>
      <c r="S21" s="38">
        <v>3.4988000000000001</v>
      </c>
      <c r="T21" s="38">
        <v>0.1386</v>
      </c>
      <c r="U21" s="38">
        <v>0.7802</v>
      </c>
      <c r="V21" s="38">
        <v>0.10730000000000001</v>
      </c>
      <c r="W21" s="38">
        <v>-0.1179</v>
      </c>
      <c r="X21" s="38">
        <v>3.9E-2</v>
      </c>
      <c r="Y21" s="38">
        <v>0.1134</v>
      </c>
      <c r="Z21" s="38">
        <v>3.9255</v>
      </c>
      <c r="AA21" s="38">
        <v>-0.45029999999999998</v>
      </c>
      <c r="AB21" s="38">
        <v>-0.66679999999999995</v>
      </c>
      <c r="AC21" s="38">
        <v>3.9255</v>
      </c>
      <c r="AD21" s="38">
        <v>-0.44479999999999997</v>
      </c>
      <c r="AE21" s="38">
        <v>-8.1699999999999995E-2</v>
      </c>
      <c r="AF21" s="38">
        <v>3.9255</v>
      </c>
      <c r="AG21" s="38">
        <v>-0.44890000000000002</v>
      </c>
      <c r="AH21" s="30"/>
      <c r="AJ21" s="3"/>
    </row>
    <row r="22" spans="1:36" x14ac:dyDescent="0.25">
      <c r="A22" s="5">
        <v>28</v>
      </c>
      <c r="B22" s="5">
        <v>1.1700999999999999</v>
      </c>
      <c r="C22" s="6">
        <v>0.1933</v>
      </c>
      <c r="D22" s="6">
        <v>0.189916</v>
      </c>
      <c r="E22" s="6">
        <f t="shared" si="0"/>
        <v>1.1700999999999999</v>
      </c>
      <c r="F22" s="6">
        <v>8.1699999999999995E-2</v>
      </c>
      <c r="G22" s="6">
        <f t="shared" si="1"/>
        <v>8.1699999999999995E-2</v>
      </c>
      <c r="H22" s="40">
        <f t="shared" si="2"/>
        <v>0.28387099999999998</v>
      </c>
      <c r="I22" s="6">
        <v>-0.22750000000000001</v>
      </c>
      <c r="J22" s="6">
        <v>1.49E-2</v>
      </c>
      <c r="K22" s="6">
        <f t="shared" si="3"/>
        <v>-0.21260000000000001</v>
      </c>
      <c r="L22" s="35">
        <v>28</v>
      </c>
      <c r="M22" s="36">
        <v>0.19889999999999999</v>
      </c>
      <c r="N22" s="36">
        <v>0.6986</v>
      </c>
      <c r="O22" s="36">
        <v>0.1595</v>
      </c>
      <c r="P22" s="36">
        <f t="shared" si="4"/>
        <v>1.94921875</v>
      </c>
      <c r="Q22" s="39">
        <f t="shared" si="5"/>
        <v>0.3584</v>
      </c>
      <c r="R22" s="38">
        <v>20</v>
      </c>
      <c r="S22" s="38">
        <v>3.6373000000000002</v>
      </c>
      <c r="T22" s="38">
        <v>0.1386</v>
      </c>
      <c r="U22" s="38">
        <v>0.76870000000000005</v>
      </c>
      <c r="V22" s="38">
        <v>0.1057</v>
      </c>
      <c r="W22" s="38">
        <v>-0.11360000000000001</v>
      </c>
      <c r="X22" s="38">
        <v>3.7900000000000003E-2</v>
      </c>
      <c r="Y22" s="38">
        <v>0.1076</v>
      </c>
      <c r="Z22" s="38">
        <v>4.0640000000000001</v>
      </c>
      <c r="AA22" s="38">
        <v>-0.45019999999999999</v>
      </c>
      <c r="AB22" s="38">
        <v>-0.66110000000000002</v>
      </c>
      <c r="AC22" s="38">
        <v>4.0640000000000001</v>
      </c>
      <c r="AD22" s="38">
        <v>-0.44479999999999997</v>
      </c>
      <c r="AE22" s="38">
        <v>-8.4599999999999995E-2</v>
      </c>
      <c r="AF22" s="38">
        <v>4.0640000000000001</v>
      </c>
      <c r="AG22" s="38">
        <v>-0.44890000000000002</v>
      </c>
      <c r="AH22" s="30"/>
      <c r="AJ22" s="3"/>
    </row>
    <row r="23" spans="1:36" x14ac:dyDescent="0.25">
      <c r="D23" s="6"/>
      <c r="E23" s="6"/>
      <c r="K23" s="6">
        <f t="shared" si="3"/>
        <v>0</v>
      </c>
      <c r="L23" s="30"/>
      <c r="M23" s="30"/>
      <c r="N23" s="30"/>
      <c r="O23" s="23"/>
      <c r="P23" s="30"/>
      <c r="Q23" s="30"/>
      <c r="R23" s="38">
        <v>21</v>
      </c>
      <c r="S23" s="38">
        <v>3.7757000000000001</v>
      </c>
      <c r="T23" s="38">
        <v>0.1386</v>
      </c>
      <c r="U23" s="38">
        <v>0.75719999999999998</v>
      </c>
      <c r="V23" s="38">
        <v>0.104</v>
      </c>
      <c r="W23" s="38">
        <v>-0.1091</v>
      </c>
      <c r="X23" s="38">
        <v>3.6600000000000001E-2</v>
      </c>
      <c r="Y23" s="38">
        <v>0.1018</v>
      </c>
      <c r="Z23" s="38">
        <v>4.2023999999999999</v>
      </c>
      <c r="AA23" s="38">
        <v>-0.4501</v>
      </c>
      <c r="AB23" s="38">
        <v>-0.65529999999999999</v>
      </c>
      <c r="AC23" s="38">
        <v>4.2023999999999999</v>
      </c>
      <c r="AD23" s="38">
        <v>-0.44479999999999997</v>
      </c>
      <c r="AE23" s="38">
        <v>-8.7400000000000005E-2</v>
      </c>
      <c r="AF23" s="38">
        <v>4.2023999999999999</v>
      </c>
      <c r="AG23" s="38">
        <v>-0.44879999999999998</v>
      </c>
      <c r="AH23" s="30"/>
      <c r="AJ23" s="3"/>
    </row>
    <row r="24" spans="1:36" x14ac:dyDescent="0.25">
      <c r="D24" s="6"/>
      <c r="I24">
        <v>-0.5</v>
      </c>
      <c r="L24" s="29"/>
      <c r="M24" s="29"/>
      <c r="N24" s="29"/>
      <c r="O24" s="28"/>
      <c r="P24" s="29"/>
      <c r="Q24" s="29"/>
      <c r="R24" s="38">
        <v>22</v>
      </c>
      <c r="S24" s="38">
        <v>3.9338000000000002</v>
      </c>
      <c r="T24" s="38">
        <v>0.17780000000000001</v>
      </c>
      <c r="U24" s="38">
        <v>0.74399999999999999</v>
      </c>
      <c r="V24" s="38">
        <v>0.13100000000000001</v>
      </c>
      <c r="W24" s="38">
        <v>-0.1036</v>
      </c>
      <c r="X24" s="38">
        <v>3.5000000000000003E-2</v>
      </c>
      <c r="Y24" s="38">
        <v>9.5299999999999996E-2</v>
      </c>
      <c r="Z24" s="38">
        <v>4.3605</v>
      </c>
      <c r="AA24" s="38">
        <v>-0.4501</v>
      </c>
      <c r="AB24" s="38">
        <v>-0.64870000000000005</v>
      </c>
      <c r="AC24" s="38">
        <v>4.3605</v>
      </c>
      <c r="AD24" s="38">
        <v>-0.44479999999999997</v>
      </c>
      <c r="AE24" s="38">
        <v>-9.0700000000000003E-2</v>
      </c>
      <c r="AF24" s="38">
        <v>4.3605</v>
      </c>
      <c r="AG24" s="38">
        <v>-0.44869999999999999</v>
      </c>
      <c r="AH24" s="30"/>
      <c r="AJ24" s="3"/>
    </row>
    <row r="25" spans="1:36" x14ac:dyDescent="0.25">
      <c r="D25" s="6"/>
      <c r="I25">
        <v>-0.56399999999999995</v>
      </c>
      <c r="O25" s="6"/>
      <c r="R25" s="38">
        <v>23</v>
      </c>
      <c r="S25" s="38">
        <v>4.1115000000000004</v>
      </c>
      <c r="T25" s="38">
        <v>0.17780000000000001</v>
      </c>
      <c r="U25" s="38">
        <v>0.72919999999999996</v>
      </c>
      <c r="V25" s="38">
        <v>0.12839999999999999</v>
      </c>
      <c r="W25" s="38">
        <v>-9.69E-2</v>
      </c>
      <c r="X25" s="38">
        <v>3.3000000000000002E-2</v>
      </c>
      <c r="Y25" s="38">
        <v>8.7900000000000006E-2</v>
      </c>
      <c r="Z25" s="38">
        <v>4.5381999999999998</v>
      </c>
      <c r="AA25" s="38">
        <v>-0.45</v>
      </c>
      <c r="AB25" s="38">
        <v>-0.64129999999999998</v>
      </c>
      <c r="AC25" s="38">
        <v>4.5381999999999998</v>
      </c>
      <c r="AD25" s="38">
        <v>-0.44479999999999997</v>
      </c>
      <c r="AE25" s="38">
        <v>-9.4399999999999998E-2</v>
      </c>
      <c r="AF25" s="38">
        <v>4.5381999999999998</v>
      </c>
      <c r="AG25" s="38">
        <v>-0.44869999999999999</v>
      </c>
      <c r="AH25" s="30"/>
      <c r="AJ25" s="3"/>
    </row>
    <row r="26" spans="1:36" x14ac:dyDescent="0.25">
      <c r="D26" s="6"/>
      <c r="I26">
        <v>-0.63100000000000001</v>
      </c>
      <c r="R26" s="38">
        <v>24</v>
      </c>
      <c r="S26" s="38">
        <v>4.2891000000000004</v>
      </c>
      <c r="T26" s="38">
        <v>0.17780000000000001</v>
      </c>
      <c r="U26" s="38">
        <v>0.71440000000000003</v>
      </c>
      <c r="V26" s="38">
        <v>0.12570000000000001</v>
      </c>
      <c r="W26" s="38">
        <v>-8.8400000000000006E-2</v>
      </c>
      <c r="X26" s="38">
        <v>3.04E-2</v>
      </c>
      <c r="Y26" s="38">
        <v>8.0500000000000002E-2</v>
      </c>
      <c r="Z26" s="38">
        <v>4.7157999999999998</v>
      </c>
      <c r="AA26" s="38">
        <v>-0.44979999999999998</v>
      </c>
      <c r="AB26" s="38">
        <v>-0.63390000000000002</v>
      </c>
      <c r="AC26" s="38">
        <v>4.7157999999999998</v>
      </c>
      <c r="AD26" s="38">
        <v>-0.44479999999999997</v>
      </c>
      <c r="AE26" s="38">
        <v>-9.8100000000000007E-2</v>
      </c>
      <c r="AF26" s="38">
        <v>4.7157999999999998</v>
      </c>
      <c r="AG26" s="38">
        <v>-0.4486</v>
      </c>
      <c r="AH26" s="30"/>
      <c r="AJ26" s="3"/>
    </row>
    <row r="27" spans="1:36" x14ac:dyDescent="0.25">
      <c r="D27" s="6"/>
      <c r="I27">
        <v>-0.7006</v>
      </c>
      <c r="R27" s="38">
        <v>25</v>
      </c>
      <c r="S27" s="38">
        <v>4.4668000000000001</v>
      </c>
      <c r="T27" s="38">
        <v>0.17780000000000001</v>
      </c>
      <c r="U27" s="38">
        <v>0.6996</v>
      </c>
      <c r="V27" s="38">
        <v>0.1231</v>
      </c>
      <c r="W27" s="38">
        <v>-7.8100000000000003E-2</v>
      </c>
      <c r="X27" s="38">
        <v>2.7199999999999998E-2</v>
      </c>
      <c r="Y27" s="38">
        <v>7.3099999999999998E-2</v>
      </c>
      <c r="Z27" s="38">
        <v>4.8935000000000004</v>
      </c>
      <c r="AA27" s="38">
        <v>-0.44969999999999999</v>
      </c>
      <c r="AB27" s="38">
        <v>-0.62649999999999995</v>
      </c>
      <c r="AC27" s="38">
        <v>4.8935000000000004</v>
      </c>
      <c r="AD27" s="38">
        <v>-0.44479999999999997</v>
      </c>
      <c r="AE27" s="38">
        <v>-0.1018</v>
      </c>
      <c r="AF27" s="38">
        <v>4.8935000000000004</v>
      </c>
      <c r="AG27" s="38">
        <v>-0.44850000000000001</v>
      </c>
      <c r="AH27" s="30"/>
      <c r="AJ27" s="3"/>
    </row>
    <row r="28" spans="1:36" x14ac:dyDescent="0.25">
      <c r="D28" s="6"/>
      <c r="I28">
        <v>-0.76729999999999998</v>
      </c>
      <c r="R28" s="38">
        <v>26</v>
      </c>
      <c r="S28" s="38">
        <v>4.6444999999999999</v>
      </c>
      <c r="T28" s="38">
        <v>0.17780000000000001</v>
      </c>
      <c r="U28" s="38">
        <v>0.68489999999999995</v>
      </c>
      <c r="V28" s="38">
        <v>0.1205</v>
      </c>
      <c r="W28" s="38">
        <v>-6.4000000000000001E-2</v>
      </c>
      <c r="X28" s="38">
        <v>2.2700000000000001E-2</v>
      </c>
      <c r="Y28" s="38">
        <v>6.5699999999999995E-2</v>
      </c>
      <c r="Z28" s="38">
        <v>5.0712000000000002</v>
      </c>
      <c r="AA28" s="38">
        <v>-0.4496</v>
      </c>
      <c r="AB28" s="38">
        <v>-0.61919999999999997</v>
      </c>
      <c r="AC28" s="38">
        <v>5.0712000000000002</v>
      </c>
      <c r="AD28" s="38">
        <v>-0.44479999999999997</v>
      </c>
      <c r="AE28" s="38">
        <v>-0.1055</v>
      </c>
      <c r="AF28" s="38">
        <v>5.0712000000000002</v>
      </c>
      <c r="AG28" s="38">
        <v>-0.44840000000000002</v>
      </c>
      <c r="AH28" s="30"/>
      <c r="AJ28" s="3"/>
    </row>
    <row r="29" spans="1:36" x14ac:dyDescent="0.25">
      <c r="R29" s="38">
        <v>27</v>
      </c>
      <c r="S29" s="38">
        <v>4.8131000000000004</v>
      </c>
      <c r="T29" s="38">
        <v>0.15970000000000001</v>
      </c>
      <c r="U29" s="38">
        <v>0.67079999999999995</v>
      </c>
      <c r="V29" s="38">
        <v>0.1074</v>
      </c>
      <c r="W29" s="38">
        <v>-4.2900000000000001E-2</v>
      </c>
      <c r="X29" s="38">
        <v>1.5699999999999999E-2</v>
      </c>
      <c r="Y29" s="38">
        <v>5.8700000000000002E-2</v>
      </c>
      <c r="Z29" s="38">
        <v>5.2397999999999998</v>
      </c>
      <c r="AA29" s="38">
        <v>-0.44950000000000001</v>
      </c>
      <c r="AB29" s="38">
        <v>-0.61209999999999998</v>
      </c>
      <c r="AC29" s="38">
        <v>5.2397999999999998</v>
      </c>
      <c r="AD29" s="38">
        <v>-0.44479999999999997</v>
      </c>
      <c r="AE29" s="38">
        <v>-0.109</v>
      </c>
      <c r="AF29" s="38">
        <v>5.2397999999999998</v>
      </c>
      <c r="AG29" s="38">
        <v>-0.44840000000000002</v>
      </c>
      <c r="AH29" s="30"/>
      <c r="AJ29" s="3"/>
    </row>
    <row r="30" spans="1:36" x14ac:dyDescent="0.25"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1:36" x14ac:dyDescent="0.25"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</row>
    <row r="32" spans="1:36" x14ac:dyDescent="0.25"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</row>
    <row r="33" spans="1:35" x14ac:dyDescent="0.25"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6"/>
      <c r="AI33" s="6"/>
    </row>
    <row r="45" spans="1:35" x14ac:dyDescent="0.25">
      <c r="A45" s="43" t="s">
        <v>45</v>
      </c>
      <c r="B45" s="44"/>
      <c r="C45" s="44"/>
      <c r="D45" s="45"/>
    </row>
    <row r="46" spans="1:35" x14ac:dyDescent="0.25">
      <c r="A46" s="29" t="s">
        <v>48</v>
      </c>
      <c r="B46" s="29">
        <v>1</v>
      </c>
      <c r="C46" s="29"/>
      <c r="D46" s="29"/>
    </row>
    <row r="47" spans="1:35" x14ac:dyDescent="0.25">
      <c r="A47" s="29" t="s">
        <v>49</v>
      </c>
      <c r="B47" s="29">
        <v>1</v>
      </c>
      <c r="C47" s="29"/>
      <c r="D47" s="29"/>
    </row>
    <row r="48" spans="1:35" x14ac:dyDescent="0.25">
      <c r="A48" s="29" t="s">
        <v>50</v>
      </c>
      <c r="B48" s="29">
        <v>1</v>
      </c>
      <c r="C48" s="29"/>
      <c r="D48" s="29"/>
    </row>
    <row r="49" spans="1:4" x14ac:dyDescent="0.25">
      <c r="A49" s="29" t="s">
        <v>51</v>
      </c>
      <c r="B49" s="29">
        <v>0</v>
      </c>
      <c r="C49" s="29" t="s">
        <v>52</v>
      </c>
      <c r="D49" s="29"/>
    </row>
  </sheetData>
  <mergeCells count="4">
    <mergeCell ref="A1:K1"/>
    <mergeCell ref="L1:Q1"/>
    <mergeCell ref="R1:AI1"/>
    <mergeCell ref="A45:D45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A510B-F30B-4E37-939C-24FFDF2496D4}">
  <dimension ref="A1:AI49"/>
  <sheetViews>
    <sheetView workbookViewId="0">
      <selection activeCell="L11" sqref="L11:P11"/>
    </sheetView>
  </sheetViews>
  <sheetFormatPr defaultRowHeight="15" x14ac:dyDescent="0.25"/>
  <cols>
    <col min="12" max="12" width="9.140625" customWidth="1"/>
  </cols>
  <sheetData>
    <row r="1" spans="1:35" s="2" customForma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3" t="s">
        <v>11</v>
      </c>
      <c r="M1" s="44"/>
      <c r="N1" s="44"/>
      <c r="O1" s="44"/>
      <c r="P1" s="44"/>
      <c r="Q1" s="45"/>
      <c r="R1" s="43" t="s">
        <v>14</v>
      </c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</row>
    <row r="2" spans="1:35" s="1" customFormat="1" x14ac:dyDescent="0.25">
      <c r="A2" s="19" t="s">
        <v>0</v>
      </c>
      <c r="B2" s="19" t="s">
        <v>1</v>
      </c>
      <c r="C2" s="19" t="s">
        <v>13</v>
      </c>
      <c r="D2" s="19" t="s">
        <v>32</v>
      </c>
      <c r="E2" s="19" t="s">
        <v>23</v>
      </c>
      <c r="F2" s="19" t="s">
        <v>24</v>
      </c>
      <c r="G2" s="19" t="s">
        <v>27</v>
      </c>
      <c r="H2" s="19" t="s">
        <v>2</v>
      </c>
      <c r="I2" s="19" t="s">
        <v>25</v>
      </c>
      <c r="J2" s="19" t="s">
        <v>28</v>
      </c>
      <c r="K2" s="19" t="s">
        <v>26</v>
      </c>
      <c r="L2" s="19" t="s">
        <v>0</v>
      </c>
      <c r="M2" s="19" t="s">
        <v>13</v>
      </c>
      <c r="N2" s="19" t="s">
        <v>22</v>
      </c>
      <c r="O2" s="19" t="s">
        <v>24</v>
      </c>
      <c r="P2" s="19" t="s">
        <v>25</v>
      </c>
      <c r="Q2" s="19" t="s">
        <v>2</v>
      </c>
      <c r="R2" s="19" t="s">
        <v>15</v>
      </c>
      <c r="S2" s="19" t="s">
        <v>5</v>
      </c>
      <c r="T2" s="19" t="s">
        <v>6</v>
      </c>
      <c r="U2" s="19" t="s">
        <v>7</v>
      </c>
      <c r="V2" s="19" t="s">
        <v>8</v>
      </c>
      <c r="W2" s="19" t="s">
        <v>9</v>
      </c>
      <c r="X2" s="19" t="s">
        <v>10</v>
      </c>
      <c r="Y2" s="19" t="s">
        <v>16</v>
      </c>
      <c r="Z2" s="19" t="s">
        <v>17</v>
      </c>
      <c r="AA2" s="19" t="s">
        <v>18</v>
      </c>
      <c r="AB2" s="19" t="s">
        <v>19</v>
      </c>
      <c r="AC2" s="19" t="s">
        <v>20</v>
      </c>
      <c r="AD2" s="19" t="s">
        <v>21</v>
      </c>
      <c r="AE2" s="19" t="s">
        <v>29</v>
      </c>
      <c r="AF2" s="19" t="s">
        <v>30</v>
      </c>
      <c r="AG2" s="19" t="s">
        <v>31</v>
      </c>
    </row>
    <row r="3" spans="1:35" x14ac:dyDescent="0.25">
      <c r="A3" s="5">
        <v>-10</v>
      </c>
      <c r="B3" s="5">
        <v>-0.8679</v>
      </c>
      <c r="C3" s="6">
        <v>3.6920000000000001E-2</v>
      </c>
      <c r="D3" s="6">
        <f xml:space="preserve"> C3*1</f>
        <v>3.6920000000000001E-2</v>
      </c>
      <c r="E3" s="6">
        <f xml:space="preserve"> B3*1</f>
        <v>-0.8679</v>
      </c>
      <c r="F3" s="31">
        <v>1.2409999999999999E-2</v>
      </c>
      <c r="G3" s="6">
        <f xml:space="preserve"> F3*1</f>
        <v>1.2409999999999999E-2</v>
      </c>
      <c r="H3" s="6">
        <f xml:space="preserve"> D3+G3</f>
        <v>4.9329999999999999E-2</v>
      </c>
      <c r="I3" s="6">
        <v>7.2927</v>
      </c>
      <c r="J3" s="6">
        <v>1.052E-2</v>
      </c>
      <c r="K3" s="6">
        <f>I3*1+J3*1</f>
        <v>7.3032199999999996</v>
      </c>
      <c r="L3" s="35">
        <v>-10</v>
      </c>
      <c r="M3" s="36">
        <v>3.0099999999999998E-2</v>
      </c>
      <c r="N3" s="36">
        <v>-0.79790000000000005</v>
      </c>
      <c r="O3" s="36">
        <v>1.17E-2</v>
      </c>
      <c r="P3" s="36">
        <f>N3/Q3</f>
        <v>-19.088516746411486</v>
      </c>
      <c r="Q3" s="37">
        <f xml:space="preserve"> M3+O3</f>
        <v>4.1799999999999997E-2</v>
      </c>
      <c r="R3" s="38">
        <v>1</v>
      </c>
      <c r="S3" s="38">
        <v>9.5899999999999999E-2</v>
      </c>
      <c r="T3" s="38">
        <v>0.19178999999999999</v>
      </c>
      <c r="U3" s="38">
        <v>0.48337000000000002</v>
      </c>
      <c r="V3" s="38">
        <v>9.2710000000000001E-2</v>
      </c>
      <c r="W3" s="38">
        <v>-0.12099</v>
      </c>
      <c r="X3" s="38">
        <v>2.4119999999999999E-2</v>
      </c>
      <c r="Y3" s="38">
        <v>-4.1609400000000001</v>
      </c>
      <c r="Z3" s="38">
        <v>9.5899999999999999E-2</v>
      </c>
      <c r="AA3" s="38">
        <v>-1.6751100000000001</v>
      </c>
      <c r="AB3" s="38">
        <v>-4.6443099999999999</v>
      </c>
      <c r="AC3" s="38">
        <v>9.5899999999999999E-2</v>
      </c>
      <c r="AD3" s="38">
        <v>-1.6751100000000001</v>
      </c>
      <c r="AE3" s="38">
        <v>-4.2817800000000004</v>
      </c>
      <c r="AF3" s="38">
        <v>9.5899999999999999E-2</v>
      </c>
      <c r="AG3" s="38">
        <v>-1.6751100000000001</v>
      </c>
      <c r="AH3" s="32"/>
      <c r="AI3" s="32"/>
    </row>
    <row r="4" spans="1:35" x14ac:dyDescent="0.25">
      <c r="A4" s="5">
        <v>-8</v>
      </c>
      <c r="B4" s="5">
        <v>-0.70713000000000004</v>
      </c>
      <c r="C4" s="6">
        <v>2.367E-2</v>
      </c>
      <c r="D4" s="6">
        <f t="shared" ref="D4:D22" si="0" xml:space="preserve"> C4*1</f>
        <v>2.367E-2</v>
      </c>
      <c r="E4" s="6">
        <f t="shared" ref="E4:E22" si="1" xml:space="preserve"> B4*1</f>
        <v>-0.70713000000000004</v>
      </c>
      <c r="F4" s="31">
        <v>1.0970000000000001E-2</v>
      </c>
      <c r="G4" s="6">
        <f t="shared" ref="G4:G22" si="2" xml:space="preserve"> F4*1</f>
        <v>1.0970000000000001E-2</v>
      </c>
      <c r="H4" s="6">
        <f t="shared" ref="H4:H22" si="3" xml:space="preserve"> D4+G4</f>
        <v>3.4640000000000004E-2</v>
      </c>
      <c r="I4" s="6">
        <v>6.0230600000000001</v>
      </c>
      <c r="J4" s="6">
        <v>9.8300000000000002E-3</v>
      </c>
      <c r="K4" s="6">
        <f t="shared" ref="K4:K23" si="4">I4*1+J4*1</f>
        <v>6.0328900000000001</v>
      </c>
      <c r="L4" s="35">
        <v>-8</v>
      </c>
      <c r="M4" s="36">
        <v>2.06E-2</v>
      </c>
      <c r="N4" s="36">
        <v>-0.66049999999999998</v>
      </c>
      <c r="O4" s="36">
        <v>1.01E-2</v>
      </c>
      <c r="P4" s="36">
        <f t="shared" ref="P4:P21" si="5">N4/Q4</f>
        <v>-21.514657980456025</v>
      </c>
      <c r="Q4" s="37">
        <f t="shared" ref="Q4:Q22" si="6" xml:space="preserve"> M4+O4</f>
        <v>3.0699999999999998E-2</v>
      </c>
      <c r="R4" s="38">
        <v>2</v>
      </c>
      <c r="S4" s="38">
        <v>0.28769</v>
      </c>
      <c r="T4" s="38">
        <v>0.19178999999999999</v>
      </c>
      <c r="U4" s="38">
        <v>0.48337000000000002</v>
      </c>
      <c r="V4" s="38">
        <v>9.2710000000000001E-2</v>
      </c>
      <c r="W4" s="38">
        <v>-0.12063</v>
      </c>
      <c r="X4" s="38">
        <v>2.4039999999999999E-2</v>
      </c>
      <c r="Y4" s="38">
        <v>-4.1609400000000001</v>
      </c>
      <c r="Z4" s="38">
        <v>0.28769</v>
      </c>
      <c r="AA4" s="38">
        <v>-1.6751100000000001</v>
      </c>
      <c r="AB4" s="38">
        <v>-4.6443099999999999</v>
      </c>
      <c r="AC4" s="38">
        <v>0.28769</v>
      </c>
      <c r="AD4" s="38">
        <v>-1.6751100000000001</v>
      </c>
      <c r="AE4" s="38">
        <v>-4.2817800000000004</v>
      </c>
      <c r="AF4" s="38">
        <v>0.28769</v>
      </c>
      <c r="AG4" s="38">
        <v>-1.6751100000000001</v>
      </c>
      <c r="AH4" s="32"/>
      <c r="AI4" s="32"/>
    </row>
    <row r="5" spans="1:35" x14ac:dyDescent="0.25">
      <c r="A5" s="5">
        <v>-6</v>
      </c>
      <c r="B5" s="5">
        <v>-0.53866999999999998</v>
      </c>
      <c r="C5" s="6">
        <v>1.3350000000000001E-2</v>
      </c>
      <c r="D5" s="6">
        <f t="shared" si="0"/>
        <v>1.3350000000000001E-2</v>
      </c>
      <c r="E5" s="6">
        <f t="shared" si="1"/>
        <v>-0.53866999999999998</v>
      </c>
      <c r="F5" s="31">
        <v>9.9399999999999992E-3</v>
      </c>
      <c r="G5" s="6">
        <f t="shared" si="2"/>
        <v>9.9399999999999992E-3</v>
      </c>
      <c r="H5" s="6">
        <f t="shared" si="3"/>
        <v>2.3289999999999998E-2</v>
      </c>
      <c r="I5" s="6">
        <v>4.6519300000000001</v>
      </c>
      <c r="J5" s="6">
        <v>8.8900000000000003E-3</v>
      </c>
      <c r="K5" s="6">
        <f t="shared" si="4"/>
        <v>4.6608200000000002</v>
      </c>
      <c r="L5" s="35">
        <v>-6</v>
      </c>
      <c r="M5" s="36">
        <v>1.18E-2</v>
      </c>
      <c r="N5" s="36">
        <v>-0.50249999999999995</v>
      </c>
      <c r="O5" s="36">
        <v>9.1000000000000004E-3</v>
      </c>
      <c r="P5" s="36">
        <f t="shared" si="5"/>
        <v>-24.043062200956932</v>
      </c>
      <c r="Q5" s="37">
        <f t="shared" si="6"/>
        <v>2.0900000000000002E-2</v>
      </c>
      <c r="R5" s="38">
        <v>3</v>
      </c>
      <c r="S5" s="38">
        <v>0.47948000000000002</v>
      </c>
      <c r="T5" s="38">
        <v>0.19178999999999999</v>
      </c>
      <c r="U5" s="38">
        <v>0.48337000000000002</v>
      </c>
      <c r="V5" s="38">
        <v>9.2710000000000001E-2</v>
      </c>
      <c r="W5" s="38">
        <v>-0.12037</v>
      </c>
      <c r="X5" s="38">
        <v>2.3910000000000001E-2</v>
      </c>
      <c r="Y5" s="38">
        <v>-4.1609400000000001</v>
      </c>
      <c r="Z5" s="38">
        <v>0.47948000000000002</v>
      </c>
      <c r="AA5" s="38">
        <v>-1.6751100000000001</v>
      </c>
      <c r="AB5" s="38">
        <v>-4.6443099999999999</v>
      </c>
      <c r="AC5" s="38">
        <v>0.47948000000000002</v>
      </c>
      <c r="AD5" s="38">
        <v>-1.6751100000000001</v>
      </c>
      <c r="AE5" s="38">
        <v>-4.2817800000000004</v>
      </c>
      <c r="AF5" s="38">
        <v>0.47948000000000002</v>
      </c>
      <c r="AG5" s="38">
        <v>-1.6751100000000001</v>
      </c>
      <c r="AH5" s="32"/>
      <c r="AI5" s="32"/>
    </row>
    <row r="6" spans="1:35" x14ac:dyDescent="0.25">
      <c r="A6" s="5">
        <v>-4</v>
      </c>
      <c r="B6" s="5">
        <v>-0.3831</v>
      </c>
      <c r="C6" s="6">
        <v>5.9699999999999996E-3</v>
      </c>
      <c r="D6" s="6">
        <f t="shared" si="0"/>
        <v>5.9699999999999996E-3</v>
      </c>
      <c r="E6" s="6">
        <f t="shared" si="1"/>
        <v>-0.3831</v>
      </c>
      <c r="F6" s="31">
        <v>9.2899999999999996E-3</v>
      </c>
      <c r="G6" s="6">
        <f t="shared" si="2"/>
        <v>9.2899999999999996E-3</v>
      </c>
      <c r="H6" s="6">
        <f t="shared" si="3"/>
        <v>1.5259999999999999E-2</v>
      </c>
      <c r="I6" s="6">
        <v>3.3546900000000002</v>
      </c>
      <c r="J6" s="6">
        <v>1.159E-2</v>
      </c>
      <c r="K6" s="6">
        <f t="shared" si="4"/>
        <v>3.3662800000000002</v>
      </c>
      <c r="L6" s="35">
        <v>-4</v>
      </c>
      <c r="M6" s="36">
        <v>5.4999999999999997E-3</v>
      </c>
      <c r="N6" s="36">
        <v>-0.34039999999999998</v>
      </c>
      <c r="O6" s="36">
        <v>8.5000000000000006E-3</v>
      </c>
      <c r="P6" s="36">
        <f t="shared" si="5"/>
        <v>-24.314285714285713</v>
      </c>
      <c r="Q6" s="37">
        <f t="shared" si="6"/>
        <v>1.4E-2</v>
      </c>
      <c r="R6" s="38">
        <v>4</v>
      </c>
      <c r="S6" s="38">
        <v>0.67127000000000003</v>
      </c>
      <c r="T6" s="38">
        <v>0.19178999999999999</v>
      </c>
      <c r="U6" s="38">
        <v>0.48337000000000002</v>
      </c>
      <c r="V6" s="38">
        <v>9.2710000000000001E-2</v>
      </c>
      <c r="W6" s="38">
        <v>-0.11824999999999999</v>
      </c>
      <c r="X6" s="38">
        <v>2.3539999999999998E-2</v>
      </c>
      <c r="Y6" s="38">
        <v>-4.1609400000000001</v>
      </c>
      <c r="Z6" s="38">
        <v>0.67127000000000003</v>
      </c>
      <c r="AA6" s="38">
        <v>-1.6751100000000001</v>
      </c>
      <c r="AB6" s="38">
        <v>-4.6443099999999999</v>
      </c>
      <c r="AC6" s="38">
        <v>0.67127000000000003</v>
      </c>
      <c r="AD6" s="38">
        <v>-1.6751100000000001</v>
      </c>
      <c r="AE6" s="38">
        <v>-4.2817800000000004</v>
      </c>
      <c r="AF6" s="38">
        <v>0.67127000000000003</v>
      </c>
      <c r="AG6" s="38">
        <v>-1.6751100000000001</v>
      </c>
      <c r="AH6" s="32"/>
      <c r="AI6" s="32"/>
    </row>
    <row r="7" spans="1:35" x14ac:dyDescent="0.25">
      <c r="A7" s="5">
        <v>-2</v>
      </c>
      <c r="B7" s="5">
        <v>-0.21364</v>
      </c>
      <c r="C7" s="6">
        <v>1.5200000000000001E-3</v>
      </c>
      <c r="D7" s="6">
        <f t="shared" si="0"/>
        <v>1.5200000000000001E-3</v>
      </c>
      <c r="E7" s="6">
        <f t="shared" si="1"/>
        <v>-0.21364</v>
      </c>
      <c r="F7" s="31">
        <v>8.9200000000000008E-3</v>
      </c>
      <c r="G7" s="6">
        <f t="shared" si="2"/>
        <v>8.9200000000000008E-3</v>
      </c>
      <c r="H7" s="6">
        <f t="shared" si="3"/>
        <v>1.0440000000000001E-2</v>
      </c>
      <c r="I7" s="6">
        <v>1.9047499999999999</v>
      </c>
      <c r="J7" s="6">
        <v>1.1639999999999999E-2</v>
      </c>
      <c r="K7" s="6">
        <f t="shared" si="4"/>
        <v>1.91639</v>
      </c>
      <c r="L7" s="35">
        <v>-2</v>
      </c>
      <c r="M7" s="36">
        <v>1.5E-3</v>
      </c>
      <c r="N7" s="36">
        <v>-0.17549999999999999</v>
      </c>
      <c r="O7" s="36">
        <v>8.0999999999999996E-3</v>
      </c>
      <c r="P7" s="36">
        <f t="shared" si="5"/>
        <v>-18.28125</v>
      </c>
      <c r="Q7" s="37">
        <f t="shared" si="6"/>
        <v>9.5999999999999992E-3</v>
      </c>
      <c r="R7" s="38">
        <v>5</v>
      </c>
      <c r="S7" s="38">
        <v>0.86307</v>
      </c>
      <c r="T7" s="38">
        <v>0.19178999999999999</v>
      </c>
      <c r="U7" s="38">
        <v>0.48337000000000002</v>
      </c>
      <c r="V7" s="38">
        <v>9.2710000000000001E-2</v>
      </c>
      <c r="W7" s="38">
        <v>-0.11595</v>
      </c>
      <c r="X7" s="38">
        <v>2.307E-2</v>
      </c>
      <c r="Y7" s="38">
        <v>-4.1609400000000001</v>
      </c>
      <c r="Z7" s="38">
        <v>0.86307</v>
      </c>
      <c r="AA7" s="38">
        <v>-1.6751100000000001</v>
      </c>
      <c r="AB7" s="38">
        <v>-4.6443099999999999</v>
      </c>
      <c r="AC7" s="38">
        <v>0.86307</v>
      </c>
      <c r="AD7" s="38">
        <v>-1.6751100000000001</v>
      </c>
      <c r="AE7" s="38">
        <v>-4.2817800000000004</v>
      </c>
      <c r="AF7" s="38">
        <v>0.86307</v>
      </c>
      <c r="AG7" s="38">
        <v>-1.6751100000000001</v>
      </c>
      <c r="AH7" s="32"/>
      <c r="AI7" s="32"/>
    </row>
    <row r="8" spans="1:35" x14ac:dyDescent="0.25">
      <c r="A8" s="5">
        <v>0</v>
      </c>
      <c r="B8" s="5">
        <v>7.7999999999999999E-4</v>
      </c>
      <c r="C8" s="6">
        <v>0</v>
      </c>
      <c r="D8" s="6">
        <f t="shared" si="0"/>
        <v>0</v>
      </c>
      <c r="E8" s="6">
        <f t="shared" si="1"/>
        <v>7.7999999999999999E-4</v>
      </c>
      <c r="F8" s="31">
        <v>8.6999999999999994E-3</v>
      </c>
      <c r="G8" s="6">
        <f t="shared" si="2"/>
        <v>8.6999999999999994E-3</v>
      </c>
      <c r="H8" s="6">
        <f t="shared" si="3"/>
        <v>8.6999999999999994E-3</v>
      </c>
      <c r="I8" s="6">
        <v>2.3210000000000001E-2</v>
      </c>
      <c r="J8" s="6">
        <v>2.0200000000000001E-3</v>
      </c>
      <c r="K8" s="6">
        <f t="shared" si="4"/>
        <v>2.5230000000000002E-2</v>
      </c>
      <c r="L8" s="35">
        <v>0</v>
      </c>
      <c r="M8" s="36">
        <v>0</v>
      </c>
      <c r="N8" s="36">
        <v>-1.1599999999999999E-2</v>
      </c>
      <c r="O8" s="36">
        <v>8.0000000000000002E-3</v>
      </c>
      <c r="P8" s="36">
        <f t="shared" si="5"/>
        <v>-1.45</v>
      </c>
      <c r="Q8" s="37">
        <f t="shared" si="6"/>
        <v>8.0000000000000002E-3</v>
      </c>
      <c r="R8" s="38">
        <v>6</v>
      </c>
      <c r="S8" s="38">
        <v>1.0548599999999999</v>
      </c>
      <c r="T8" s="38">
        <v>0.19178999999999999</v>
      </c>
      <c r="U8" s="38">
        <v>0.48337000000000002</v>
      </c>
      <c r="V8" s="38">
        <v>9.2710000000000001E-2</v>
      </c>
      <c r="W8" s="38">
        <v>-0.11344</v>
      </c>
      <c r="X8" s="38">
        <v>2.2409999999999999E-2</v>
      </c>
      <c r="Y8" s="38">
        <v>-4.1609400000000001</v>
      </c>
      <c r="Z8" s="38">
        <v>1.0548599999999999</v>
      </c>
      <c r="AA8" s="38">
        <v>-1.6751100000000001</v>
      </c>
      <c r="AB8" s="38">
        <v>-4.6443099999999999</v>
      </c>
      <c r="AC8" s="38">
        <v>1.0548599999999999</v>
      </c>
      <c r="AD8" s="38">
        <v>-1.6751100000000001</v>
      </c>
      <c r="AE8" s="38">
        <v>-4.2817800000000004</v>
      </c>
      <c r="AF8" s="38">
        <v>1.0548599999999999</v>
      </c>
      <c r="AG8" s="38">
        <v>-1.6751100000000001</v>
      </c>
      <c r="AH8" s="32"/>
      <c r="AI8" s="32"/>
    </row>
    <row r="9" spans="1:35" x14ac:dyDescent="0.25">
      <c r="A9" s="5">
        <v>2</v>
      </c>
      <c r="B9" s="5">
        <v>0.15823000000000001</v>
      </c>
      <c r="C9" s="6">
        <v>1.42E-3</v>
      </c>
      <c r="D9" s="6">
        <f t="shared" si="0"/>
        <v>1.42E-3</v>
      </c>
      <c r="E9" s="6">
        <f t="shared" si="1"/>
        <v>0.15823000000000001</v>
      </c>
      <c r="F9" s="31">
        <v>8.9200000000000008E-3</v>
      </c>
      <c r="G9" s="6">
        <f t="shared" si="2"/>
        <v>8.9200000000000008E-3</v>
      </c>
      <c r="H9" s="6">
        <f t="shared" si="3"/>
        <v>1.034E-2</v>
      </c>
      <c r="I9" s="6">
        <v>-1.3872</v>
      </c>
      <c r="J9" s="6">
        <v>3.5000000000000001E-3</v>
      </c>
      <c r="K9" s="6">
        <f t="shared" si="4"/>
        <v>-1.3836999999999999</v>
      </c>
      <c r="L9" s="35">
        <v>2</v>
      </c>
      <c r="M9" s="36">
        <v>8.9999999999999998E-4</v>
      </c>
      <c r="N9" s="36">
        <v>0.15129999999999999</v>
      </c>
      <c r="O9" s="36">
        <v>8.0999999999999996E-3</v>
      </c>
      <c r="P9" s="36">
        <f t="shared" si="5"/>
        <v>16.81111111111111</v>
      </c>
      <c r="Q9" s="37">
        <f t="shared" si="6"/>
        <v>8.9999999999999993E-3</v>
      </c>
      <c r="R9" s="38">
        <v>7</v>
      </c>
      <c r="S9" s="38">
        <v>1.24665</v>
      </c>
      <c r="T9" s="38">
        <v>0.19178999999999999</v>
      </c>
      <c r="U9" s="38">
        <v>0.48337000000000002</v>
      </c>
      <c r="V9" s="38">
        <v>9.2710000000000001E-2</v>
      </c>
      <c r="W9" s="38">
        <v>-0.10753</v>
      </c>
      <c r="X9" s="38">
        <v>2.137E-2</v>
      </c>
      <c r="Y9" s="38">
        <v>-4.1609400000000001</v>
      </c>
      <c r="Z9" s="38">
        <v>1.24665</v>
      </c>
      <c r="AA9" s="38">
        <v>-1.6751100000000001</v>
      </c>
      <c r="AB9" s="38">
        <v>-4.6443099999999999</v>
      </c>
      <c r="AC9" s="38">
        <v>1.24665</v>
      </c>
      <c r="AD9" s="38">
        <v>-1.6751100000000001</v>
      </c>
      <c r="AE9" s="38">
        <v>-4.2817800000000004</v>
      </c>
      <c r="AF9" s="38">
        <v>1.24665</v>
      </c>
      <c r="AG9" s="38">
        <v>-1.6751100000000001</v>
      </c>
      <c r="AH9" s="32"/>
      <c r="AI9" s="32"/>
    </row>
    <row r="10" spans="1:35" x14ac:dyDescent="0.25">
      <c r="A10" s="5">
        <v>4</v>
      </c>
      <c r="B10" s="5">
        <v>0.32901000000000002</v>
      </c>
      <c r="C10" s="6">
        <v>5.77E-3</v>
      </c>
      <c r="D10" s="6">
        <f t="shared" si="0"/>
        <v>5.77E-3</v>
      </c>
      <c r="E10" s="6">
        <f t="shared" si="1"/>
        <v>0.32901000000000002</v>
      </c>
      <c r="F10" s="31">
        <v>9.3500000000000007E-3</v>
      </c>
      <c r="G10" s="6">
        <f t="shared" si="2"/>
        <v>9.3500000000000007E-3</v>
      </c>
      <c r="H10" s="6">
        <f t="shared" si="3"/>
        <v>1.5120000000000001E-2</v>
      </c>
      <c r="I10" s="6">
        <v>-2.9437199999999999</v>
      </c>
      <c r="J10" s="6">
        <v>2.0200000000000001E-3</v>
      </c>
      <c r="K10" s="6">
        <f t="shared" si="4"/>
        <v>-2.9417</v>
      </c>
      <c r="L10" s="35">
        <v>4</v>
      </c>
      <c r="M10" s="36">
        <v>4.1999999999999997E-3</v>
      </c>
      <c r="N10" s="36">
        <v>0.31630000000000003</v>
      </c>
      <c r="O10" s="36">
        <v>8.5000000000000006E-3</v>
      </c>
      <c r="P10" s="36">
        <f t="shared" si="5"/>
        <v>24.905511811023626</v>
      </c>
      <c r="Q10" s="37">
        <f t="shared" si="6"/>
        <v>1.2699999999999999E-2</v>
      </c>
      <c r="R10" s="38">
        <v>8</v>
      </c>
      <c r="S10" s="38">
        <v>1.4384399999999999</v>
      </c>
      <c r="T10" s="38">
        <v>0.19178999999999999</v>
      </c>
      <c r="U10" s="38">
        <v>0.48337000000000002</v>
      </c>
      <c r="V10" s="38">
        <v>9.2710000000000001E-2</v>
      </c>
      <c r="W10" s="38">
        <v>-0.10051</v>
      </c>
      <c r="X10" s="38">
        <v>1.9869999999999999E-2</v>
      </c>
      <c r="Y10" s="38">
        <v>-4.1609400000000001</v>
      </c>
      <c r="Z10" s="38">
        <v>1.4384399999999999</v>
      </c>
      <c r="AA10" s="38">
        <v>-1.6751100000000001</v>
      </c>
      <c r="AB10" s="38">
        <v>-4.6443099999999999</v>
      </c>
      <c r="AC10" s="38">
        <v>1.4384399999999999</v>
      </c>
      <c r="AD10" s="38">
        <v>-1.6751100000000001</v>
      </c>
      <c r="AE10" s="38">
        <v>-4.2817800000000004</v>
      </c>
      <c r="AF10" s="38">
        <v>1.4384399999999999</v>
      </c>
      <c r="AG10" s="38">
        <v>-1.6751100000000001</v>
      </c>
      <c r="AH10" s="32"/>
      <c r="AI10" s="32"/>
    </row>
    <row r="11" spans="1:35" x14ac:dyDescent="0.25">
      <c r="A11" s="5">
        <v>6</v>
      </c>
      <c r="B11" s="5">
        <v>0.50395999999999996</v>
      </c>
      <c r="C11" s="6">
        <v>1.306E-2</v>
      </c>
      <c r="D11" s="6">
        <f t="shared" si="0"/>
        <v>1.306E-2</v>
      </c>
      <c r="E11" s="6">
        <f t="shared" si="1"/>
        <v>0.50395999999999996</v>
      </c>
      <c r="F11" s="31">
        <v>1.004E-2</v>
      </c>
      <c r="G11" s="6">
        <f t="shared" si="2"/>
        <v>1.004E-2</v>
      </c>
      <c r="H11" s="6">
        <f t="shared" si="3"/>
        <v>2.3100000000000002E-2</v>
      </c>
      <c r="I11" s="6">
        <v>-4.56379</v>
      </c>
      <c r="J11" s="6">
        <v>-6.8000000000000005E-4</v>
      </c>
      <c r="K11" s="6">
        <f t="shared" si="4"/>
        <v>-4.56447</v>
      </c>
      <c r="L11" s="35">
        <v>6</v>
      </c>
      <c r="M11" s="36">
        <v>9.7999999999999997E-3</v>
      </c>
      <c r="N11" s="36">
        <v>0.48010000000000003</v>
      </c>
      <c r="O11" s="36">
        <v>9.1999999999999998E-3</v>
      </c>
      <c r="P11" s="36">
        <f t="shared" si="5"/>
        <v>25.268421052631581</v>
      </c>
      <c r="Q11" s="37">
        <f t="shared" si="6"/>
        <v>1.9E-2</v>
      </c>
      <c r="R11" s="38">
        <v>9</v>
      </c>
      <c r="S11" s="38">
        <v>1.6302399999999999</v>
      </c>
      <c r="T11" s="38">
        <v>0.19178999999999999</v>
      </c>
      <c r="U11" s="38">
        <v>0.48337000000000002</v>
      </c>
      <c r="V11" s="38">
        <v>9.2710000000000001E-2</v>
      </c>
      <c r="W11" s="38">
        <v>-8.702E-2</v>
      </c>
      <c r="X11" s="38">
        <v>1.7319999999999999E-2</v>
      </c>
      <c r="Y11" s="38">
        <v>-4.1609400000000001</v>
      </c>
      <c r="Z11" s="38">
        <v>1.6302399999999999</v>
      </c>
      <c r="AA11" s="38">
        <v>-1.6751100000000001</v>
      </c>
      <c r="AB11" s="38">
        <v>-4.6443099999999999</v>
      </c>
      <c r="AC11" s="38">
        <v>1.6302399999999999</v>
      </c>
      <c r="AD11" s="38">
        <v>-1.6751100000000001</v>
      </c>
      <c r="AE11" s="38">
        <v>-4.2817800000000004</v>
      </c>
      <c r="AF11" s="38">
        <v>1.6302399999999999</v>
      </c>
      <c r="AG11" s="38">
        <v>-1.6751100000000001</v>
      </c>
      <c r="AH11" s="32"/>
      <c r="AI11" s="32"/>
    </row>
    <row r="12" spans="1:35" x14ac:dyDescent="0.25">
      <c r="A12" s="5">
        <v>8</v>
      </c>
      <c r="B12" s="5">
        <v>0.67390000000000005</v>
      </c>
      <c r="C12" s="6">
        <v>2.3279999999999999E-2</v>
      </c>
      <c r="D12" s="6">
        <f t="shared" si="0"/>
        <v>2.3279999999999999E-2</v>
      </c>
      <c r="E12" s="6">
        <f t="shared" si="1"/>
        <v>0.67390000000000005</v>
      </c>
      <c r="F12" s="31">
        <v>1.107E-2</v>
      </c>
      <c r="G12" s="6">
        <f t="shared" si="2"/>
        <v>1.107E-2</v>
      </c>
      <c r="H12" s="6">
        <f t="shared" si="3"/>
        <v>3.4349999999999999E-2</v>
      </c>
      <c r="I12" s="6">
        <v>-6.1605699999999999</v>
      </c>
      <c r="J12" s="6">
        <v>-2.6900000000000001E-3</v>
      </c>
      <c r="K12" s="6">
        <f t="shared" si="4"/>
        <v>-6.1632600000000002</v>
      </c>
      <c r="L12" s="35">
        <v>8</v>
      </c>
      <c r="M12" s="36">
        <v>1.8499999999999999E-2</v>
      </c>
      <c r="N12" s="36">
        <v>0.65049999999999997</v>
      </c>
      <c r="O12" s="36">
        <v>1.0200000000000001E-2</v>
      </c>
      <c r="P12" s="36">
        <f t="shared" si="5"/>
        <v>22.665505226480835</v>
      </c>
      <c r="Q12" s="37">
        <f t="shared" si="6"/>
        <v>2.87E-2</v>
      </c>
      <c r="R12" s="38">
        <v>10</v>
      </c>
      <c r="S12" s="38">
        <v>1.82203</v>
      </c>
      <c r="T12" s="38">
        <v>0.19178999999999999</v>
      </c>
      <c r="U12" s="38">
        <v>0.48337000000000002</v>
      </c>
      <c r="V12" s="38">
        <v>9.2710000000000001E-2</v>
      </c>
      <c r="W12" s="38">
        <v>-6.3740000000000005E-2</v>
      </c>
      <c r="X12" s="38">
        <v>1.2699999999999999E-2</v>
      </c>
      <c r="Y12" s="38">
        <v>-4.1609400000000001</v>
      </c>
      <c r="Z12" s="38">
        <v>1.82203</v>
      </c>
      <c r="AA12" s="38">
        <v>-1.6751100000000001</v>
      </c>
      <c r="AB12" s="38">
        <v>-4.6443099999999999</v>
      </c>
      <c r="AC12" s="38">
        <v>1.82203</v>
      </c>
      <c r="AD12" s="38">
        <v>-1.6751100000000001</v>
      </c>
      <c r="AE12" s="38">
        <v>-4.2817800000000004</v>
      </c>
      <c r="AF12" s="38">
        <v>1.82203</v>
      </c>
      <c r="AG12" s="38">
        <v>-1.6751100000000001</v>
      </c>
      <c r="AH12" s="32"/>
      <c r="AI12" s="32"/>
    </row>
    <row r="13" spans="1:35" x14ac:dyDescent="0.25">
      <c r="A13" s="5">
        <v>10</v>
      </c>
      <c r="B13" s="5">
        <v>0.83679000000000003</v>
      </c>
      <c r="C13" s="6">
        <v>3.6429999999999997E-2</v>
      </c>
      <c r="D13" s="6">
        <f t="shared" si="0"/>
        <v>3.6429999999999997E-2</v>
      </c>
      <c r="E13" s="6">
        <f t="shared" si="1"/>
        <v>0.83679000000000003</v>
      </c>
      <c r="F13" s="31">
        <v>1.244E-2</v>
      </c>
      <c r="G13" s="6">
        <f t="shared" si="2"/>
        <v>1.244E-2</v>
      </c>
      <c r="H13" s="6">
        <f t="shared" si="3"/>
        <v>4.8869999999999997E-2</v>
      </c>
      <c r="I13" s="6">
        <v>-7.7112400000000001</v>
      </c>
      <c r="J13" s="6">
        <v>-3.5200000000000001E-3</v>
      </c>
      <c r="K13" s="6">
        <f t="shared" si="4"/>
        <v>-7.7147600000000001</v>
      </c>
      <c r="L13" s="35">
        <v>10</v>
      </c>
      <c r="M13" s="36">
        <v>2.9399999999999999E-2</v>
      </c>
      <c r="N13" s="36">
        <v>0.80940000000000001</v>
      </c>
      <c r="O13" s="36">
        <v>1.17E-2</v>
      </c>
      <c r="P13" s="36">
        <f t="shared" si="5"/>
        <v>19.693430656934307</v>
      </c>
      <c r="Q13" s="37">
        <f t="shared" si="6"/>
        <v>4.1099999999999998E-2</v>
      </c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</row>
    <row r="14" spans="1:35" x14ac:dyDescent="0.25">
      <c r="A14" s="5">
        <v>12</v>
      </c>
      <c r="B14" s="5">
        <v>0.97426999999999997</v>
      </c>
      <c r="C14" s="6">
        <v>5.2519999999999997E-2</v>
      </c>
      <c r="D14" s="6">
        <f t="shared" si="0"/>
        <v>5.2519999999999997E-2</v>
      </c>
      <c r="E14" s="6">
        <f t="shared" si="1"/>
        <v>0.97426999999999997</v>
      </c>
      <c r="F14" s="31">
        <v>1.427E-2</v>
      </c>
      <c r="G14" s="6">
        <f t="shared" si="2"/>
        <v>1.427E-2</v>
      </c>
      <c r="H14" s="6">
        <f t="shared" si="3"/>
        <v>6.6790000000000002E-2</v>
      </c>
      <c r="I14" s="6">
        <v>-9.0397200000000009</v>
      </c>
      <c r="J14" s="6">
        <v>-2.1900000000000001E-3</v>
      </c>
      <c r="K14" s="6">
        <f t="shared" si="4"/>
        <v>-9.0419100000000014</v>
      </c>
      <c r="L14" s="35">
        <v>12</v>
      </c>
      <c r="M14" s="36">
        <v>4.2999999999999997E-2</v>
      </c>
      <c r="N14" s="36">
        <v>0.95840000000000003</v>
      </c>
      <c r="O14" s="36">
        <v>1.38E-2</v>
      </c>
      <c r="P14" s="36">
        <f t="shared" si="5"/>
        <v>16.87323943661972</v>
      </c>
      <c r="Q14" s="37">
        <f t="shared" si="6"/>
        <v>5.6799999999999996E-2</v>
      </c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</row>
    <row r="15" spans="1:35" x14ac:dyDescent="0.25">
      <c r="A15" s="5">
        <v>14</v>
      </c>
      <c r="B15" s="5">
        <v>1.0729599999999999</v>
      </c>
      <c r="C15" s="6">
        <v>7.1540000000000006E-2</v>
      </c>
      <c r="D15" s="6">
        <f t="shared" si="0"/>
        <v>7.1540000000000006E-2</v>
      </c>
      <c r="E15" s="6">
        <f t="shared" si="1"/>
        <v>1.0729599999999999</v>
      </c>
      <c r="F15" s="31">
        <v>1.669E-2</v>
      </c>
      <c r="G15" s="6">
        <f t="shared" si="2"/>
        <v>1.669E-2</v>
      </c>
      <c r="H15" s="6">
        <f t="shared" si="3"/>
        <v>8.8230000000000003E-2</v>
      </c>
      <c r="I15" s="6">
        <v>-10.01351</v>
      </c>
      <c r="J15" s="6">
        <v>6.7400000000000003E-3</v>
      </c>
      <c r="K15" s="6">
        <f t="shared" si="4"/>
        <v>-10.006769999999999</v>
      </c>
      <c r="L15" s="35">
        <v>14</v>
      </c>
      <c r="M15" s="36">
        <v>5.8900000000000001E-2</v>
      </c>
      <c r="N15" s="36">
        <v>1.0900000000000001</v>
      </c>
      <c r="O15" s="36">
        <v>1.72E-2</v>
      </c>
      <c r="P15" s="36">
        <f t="shared" si="5"/>
        <v>14.323258869908017</v>
      </c>
      <c r="Q15" s="37">
        <f t="shared" si="6"/>
        <v>7.6100000000000001E-2</v>
      </c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5" x14ac:dyDescent="0.25">
      <c r="A16" s="5">
        <v>16</v>
      </c>
      <c r="B16" s="5">
        <v>1.0961700000000001</v>
      </c>
      <c r="C16" s="6">
        <v>9.3490000000000004E-2</v>
      </c>
      <c r="D16" s="6">
        <f t="shared" si="0"/>
        <v>9.3490000000000004E-2</v>
      </c>
      <c r="E16" s="6">
        <f t="shared" si="1"/>
        <v>1.0961700000000001</v>
      </c>
      <c r="F16" s="31">
        <v>1.95E-2</v>
      </c>
      <c r="G16" s="6">
        <f t="shared" si="2"/>
        <v>1.95E-2</v>
      </c>
      <c r="H16" s="6">
        <f t="shared" si="3"/>
        <v>0.11299000000000001</v>
      </c>
      <c r="I16" s="6">
        <v>-10.279859999999999</v>
      </c>
      <c r="J16" s="6">
        <v>2.656E-2</v>
      </c>
      <c r="K16" s="6">
        <f t="shared" si="4"/>
        <v>-10.253299999999999</v>
      </c>
      <c r="L16" s="35">
        <v>16</v>
      </c>
      <c r="M16" s="36">
        <v>7.6999999999999999E-2</v>
      </c>
      <c r="N16" s="36">
        <v>1.1733</v>
      </c>
      <c r="O16" s="36">
        <v>2.2599999999999999E-2</v>
      </c>
      <c r="P16" s="36">
        <f t="shared" si="5"/>
        <v>11.780120481927712</v>
      </c>
      <c r="Q16" s="37">
        <f t="shared" si="6"/>
        <v>9.9599999999999994E-2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</row>
    <row r="17" spans="1:34" x14ac:dyDescent="0.25">
      <c r="A17" s="5">
        <v>18</v>
      </c>
      <c r="B17" s="5">
        <v>1.0414000000000001</v>
      </c>
      <c r="C17" s="6">
        <v>0.11838</v>
      </c>
      <c r="D17" s="6">
        <f t="shared" si="0"/>
        <v>0.11838</v>
      </c>
      <c r="E17" s="6">
        <f t="shared" si="1"/>
        <v>1.0414000000000001</v>
      </c>
      <c r="F17" s="31">
        <v>2.359E-2</v>
      </c>
      <c r="G17" s="6">
        <f t="shared" si="2"/>
        <v>2.359E-2</v>
      </c>
      <c r="H17" s="6">
        <f t="shared" si="3"/>
        <v>0.14196999999999999</v>
      </c>
      <c r="I17" s="6">
        <v>-9.8086900000000004</v>
      </c>
      <c r="J17" s="6">
        <v>5.185E-2</v>
      </c>
      <c r="K17" s="6">
        <f t="shared" si="4"/>
        <v>-9.7568400000000004</v>
      </c>
      <c r="L17" s="35">
        <v>18</v>
      </c>
      <c r="M17" s="36">
        <v>9.74E-2</v>
      </c>
      <c r="N17" s="36">
        <v>1.1335</v>
      </c>
      <c r="O17" s="36">
        <v>3.1399999999999997E-2</v>
      </c>
      <c r="P17" s="36">
        <f t="shared" si="5"/>
        <v>8.8004658385093162</v>
      </c>
      <c r="Q17" s="37">
        <f t="shared" si="6"/>
        <v>0.1288</v>
      </c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</row>
    <row r="18" spans="1:34" x14ac:dyDescent="0.25">
      <c r="A18" s="5">
        <v>20</v>
      </c>
      <c r="B18" s="5">
        <v>0.95191000000000003</v>
      </c>
      <c r="C18" s="6">
        <v>0.14621000000000001</v>
      </c>
      <c r="D18" s="6">
        <f t="shared" si="0"/>
        <v>0.14621000000000001</v>
      </c>
      <c r="E18" s="6">
        <f t="shared" si="1"/>
        <v>0.95191000000000003</v>
      </c>
      <c r="F18" s="31">
        <v>3.1140000000000001E-2</v>
      </c>
      <c r="G18" s="6">
        <f t="shared" si="2"/>
        <v>3.1140000000000001E-2</v>
      </c>
      <c r="H18" s="6">
        <f t="shared" si="3"/>
        <v>0.17735000000000001</v>
      </c>
      <c r="I18" s="6">
        <v>-9.0111299999999996</v>
      </c>
      <c r="J18" s="6">
        <v>6.93E-2</v>
      </c>
      <c r="K18" s="6">
        <f t="shared" si="4"/>
        <v>-8.9418299999999995</v>
      </c>
      <c r="L18" s="35">
        <v>20</v>
      </c>
      <c r="M18" s="36">
        <v>0.1201</v>
      </c>
      <c r="N18" s="36">
        <v>0.90769999999999995</v>
      </c>
      <c r="O18" s="36">
        <v>4.5400000000000003E-2</v>
      </c>
      <c r="P18" s="36">
        <f t="shared" si="5"/>
        <v>5.4845921450151049</v>
      </c>
      <c r="Q18" s="37">
        <f t="shared" si="6"/>
        <v>0.16550000000000001</v>
      </c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</row>
    <row r="19" spans="1:34" x14ac:dyDescent="0.25">
      <c r="A19" s="5">
        <v>22</v>
      </c>
      <c r="B19" s="5">
        <v>0.87173</v>
      </c>
      <c r="C19" s="6">
        <v>0.17696000000000001</v>
      </c>
      <c r="D19" s="6">
        <f t="shared" si="0"/>
        <v>0.17696000000000001</v>
      </c>
      <c r="E19" s="6">
        <f t="shared" si="1"/>
        <v>0.87173</v>
      </c>
      <c r="F19" s="31">
        <v>4.4490000000000002E-2</v>
      </c>
      <c r="G19" s="6">
        <f t="shared" si="2"/>
        <v>4.4490000000000002E-2</v>
      </c>
      <c r="H19" s="6">
        <f t="shared" si="3"/>
        <v>0.22145000000000001</v>
      </c>
      <c r="I19" s="6">
        <v>-8.3141200000000008</v>
      </c>
      <c r="J19" s="6">
        <v>7.0739999999999997E-2</v>
      </c>
      <c r="K19" s="6">
        <f t="shared" si="4"/>
        <v>-8.2433800000000002</v>
      </c>
      <c r="L19" s="35">
        <v>22</v>
      </c>
      <c r="M19" s="36">
        <v>0.1449</v>
      </c>
      <c r="N19" s="36">
        <v>0.63419999999999999</v>
      </c>
      <c r="O19" s="36">
        <v>6.8699999999999997E-2</v>
      </c>
      <c r="P19" s="36">
        <f t="shared" si="5"/>
        <v>2.9691011235955056</v>
      </c>
      <c r="Q19" s="37">
        <f t="shared" si="6"/>
        <v>0.21360000000000001</v>
      </c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</row>
    <row r="20" spans="1:34" x14ac:dyDescent="0.25">
      <c r="A20" s="5">
        <v>24</v>
      </c>
      <c r="B20" s="5">
        <v>0.82567000000000002</v>
      </c>
      <c r="C20" s="6">
        <v>0.21065999999999999</v>
      </c>
      <c r="D20" s="6">
        <f t="shared" si="0"/>
        <v>0.21065999999999999</v>
      </c>
      <c r="E20" s="6">
        <f t="shared" si="1"/>
        <v>0.82567000000000002</v>
      </c>
      <c r="F20" s="31">
        <v>6.6199999999999995E-2</v>
      </c>
      <c r="G20" s="6">
        <f t="shared" si="2"/>
        <v>6.6199999999999995E-2</v>
      </c>
      <c r="H20" s="6">
        <f t="shared" si="3"/>
        <v>0.27685999999999999</v>
      </c>
      <c r="I20" s="6">
        <v>-7.9659000000000004</v>
      </c>
      <c r="J20" s="6">
        <v>5.9729999999999998E-2</v>
      </c>
      <c r="K20" s="6">
        <f t="shared" si="4"/>
        <v>-7.9061700000000004</v>
      </c>
      <c r="L20" s="35">
        <v>24</v>
      </c>
      <c r="M20" s="36">
        <v>0.17169999999999999</v>
      </c>
      <c r="N20" s="36">
        <v>0.46350000000000002</v>
      </c>
      <c r="O20" s="36">
        <v>0.106</v>
      </c>
      <c r="P20" s="36">
        <f t="shared" si="5"/>
        <v>1.6690673388548793</v>
      </c>
      <c r="Q20" s="37">
        <f t="shared" si="6"/>
        <v>0.2777</v>
      </c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</row>
    <row r="21" spans="1:34" x14ac:dyDescent="0.25">
      <c r="A21" s="5">
        <v>26</v>
      </c>
      <c r="B21" s="5">
        <v>0.81372</v>
      </c>
      <c r="C21" s="6">
        <v>0.24728</v>
      </c>
      <c r="D21" s="6">
        <f t="shared" si="0"/>
        <v>0.24728</v>
      </c>
      <c r="E21" s="6">
        <f t="shared" si="1"/>
        <v>0.81372</v>
      </c>
      <c r="F21" s="31">
        <v>9.776E-2</v>
      </c>
      <c r="G21" s="6">
        <f t="shared" si="2"/>
        <v>9.776E-2</v>
      </c>
      <c r="H21" s="6">
        <f t="shared" si="3"/>
        <v>0.34504000000000001</v>
      </c>
      <c r="I21" s="6">
        <v>-7.9794299999999998</v>
      </c>
      <c r="J21" s="6">
        <v>3.347E-2</v>
      </c>
      <c r="K21" s="6">
        <f t="shared" si="4"/>
        <v>-7.9459599999999995</v>
      </c>
      <c r="L21" s="35">
        <v>26</v>
      </c>
      <c r="M21" s="36">
        <v>0.20050000000000001</v>
      </c>
      <c r="N21" s="36">
        <v>0.42180000000000001</v>
      </c>
      <c r="O21" s="36">
        <v>0.15920000000000001</v>
      </c>
      <c r="P21" s="36">
        <f t="shared" si="5"/>
        <v>1.1726438698915762</v>
      </c>
      <c r="Q21" s="37">
        <f t="shared" si="6"/>
        <v>0.35970000000000002</v>
      </c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</row>
    <row r="22" spans="1:34" x14ac:dyDescent="0.25">
      <c r="A22" s="5">
        <v>28</v>
      </c>
      <c r="B22" s="5">
        <v>0.82150999999999996</v>
      </c>
      <c r="C22" s="6">
        <v>0.28683999999999998</v>
      </c>
      <c r="D22" s="6">
        <f t="shared" si="0"/>
        <v>0.28683999999999998</v>
      </c>
      <c r="E22" s="6">
        <f t="shared" si="1"/>
        <v>0.82150999999999996</v>
      </c>
      <c r="F22" s="31">
        <v>0.13814000000000001</v>
      </c>
      <c r="G22" s="6">
        <f t="shared" si="2"/>
        <v>0.13814000000000001</v>
      </c>
      <c r="H22" s="6">
        <f t="shared" si="3"/>
        <v>0.42498000000000002</v>
      </c>
      <c r="I22" s="6">
        <v>-8.2282799999999998</v>
      </c>
      <c r="J22" s="6">
        <v>-7.2000000000000005E-4</v>
      </c>
      <c r="K22" s="6">
        <f t="shared" si="4"/>
        <v>-8.2289999999999992</v>
      </c>
      <c r="L22" s="35">
        <v>28</v>
      </c>
      <c r="M22" s="36">
        <v>0.2311</v>
      </c>
      <c r="N22" s="36">
        <v>0.45550000000000002</v>
      </c>
      <c r="O22" s="36">
        <v>0.22950000000000001</v>
      </c>
      <c r="P22" s="36">
        <v>-4.5167000000000002</v>
      </c>
      <c r="Q22" s="37">
        <f t="shared" si="6"/>
        <v>0.46060000000000001</v>
      </c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</row>
    <row r="23" spans="1:34" x14ac:dyDescent="0.25">
      <c r="D23" s="6"/>
      <c r="E23" s="6"/>
      <c r="F23" s="32"/>
      <c r="K23" s="6">
        <f t="shared" si="4"/>
        <v>0</v>
      </c>
      <c r="O23" s="6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</row>
    <row r="24" spans="1:34" x14ac:dyDescent="0.25">
      <c r="D24" s="6"/>
      <c r="O24" s="6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</row>
    <row r="25" spans="1:34" x14ac:dyDescent="0.25">
      <c r="D25" s="6"/>
      <c r="I25">
        <v>-0.56399999999999995</v>
      </c>
      <c r="O25" s="6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</row>
    <row r="26" spans="1:34" x14ac:dyDescent="0.25">
      <c r="D26" s="6"/>
      <c r="I26">
        <v>-0.63100000000000001</v>
      </c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</row>
    <row r="27" spans="1:34" x14ac:dyDescent="0.25">
      <c r="D27" s="6"/>
      <c r="I27">
        <v>-0.7006</v>
      </c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</row>
    <row r="28" spans="1:34" x14ac:dyDescent="0.25">
      <c r="D28" s="6"/>
      <c r="I28">
        <v>-0.76729999999999998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</row>
    <row r="29" spans="1:34" x14ac:dyDescent="0.25"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3"/>
    </row>
    <row r="30" spans="1:34" x14ac:dyDescent="0.25"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</row>
    <row r="31" spans="1:34" x14ac:dyDescent="0.25"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</row>
    <row r="32" spans="1:34" x14ac:dyDescent="0.25"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</row>
    <row r="33" spans="1:33" x14ac:dyDescent="0.25">
      <c r="R33" s="23"/>
      <c r="S33" s="23"/>
      <c r="T33" s="23"/>
      <c r="U33" s="23"/>
      <c r="V33" s="23"/>
      <c r="W33" s="22"/>
      <c r="X33" s="22"/>
      <c r="Y33" s="23"/>
      <c r="Z33" s="23"/>
      <c r="AA33" s="23"/>
      <c r="AB33" s="23"/>
      <c r="AC33" s="23"/>
      <c r="AD33" s="23"/>
      <c r="AE33" s="23"/>
      <c r="AF33" s="23"/>
      <c r="AG33" s="23"/>
    </row>
    <row r="34" spans="1:33" x14ac:dyDescent="0.25">
      <c r="R34" s="23"/>
      <c r="S34" s="23"/>
      <c r="T34" s="23"/>
      <c r="U34" s="23"/>
      <c r="V34" s="23"/>
      <c r="W34" s="22"/>
      <c r="X34" s="22"/>
      <c r="Y34" s="23"/>
      <c r="Z34" s="23"/>
      <c r="AA34" s="23"/>
      <c r="AB34" s="23"/>
      <c r="AC34" s="23"/>
      <c r="AD34" s="23"/>
      <c r="AE34" s="23"/>
      <c r="AF34" s="23"/>
      <c r="AG34" s="23"/>
    </row>
    <row r="35" spans="1:33" x14ac:dyDescent="0.25">
      <c r="R35" s="23"/>
      <c r="S35" s="23"/>
      <c r="T35" s="23"/>
      <c r="U35" s="23"/>
      <c r="V35" s="23"/>
      <c r="W35" s="22"/>
      <c r="X35" s="22"/>
      <c r="Y35" s="23"/>
      <c r="Z35" s="23"/>
      <c r="AA35" s="23"/>
      <c r="AB35" s="23"/>
      <c r="AC35" s="23"/>
      <c r="AD35" s="23"/>
      <c r="AE35" s="23"/>
      <c r="AF35" s="23"/>
      <c r="AG35" s="23"/>
    </row>
    <row r="36" spans="1:33" x14ac:dyDescent="0.25">
      <c r="R36" s="23"/>
      <c r="S36" s="23"/>
      <c r="T36" s="23"/>
      <c r="U36" s="23"/>
      <c r="V36" s="23"/>
      <c r="W36" s="22"/>
      <c r="X36" s="22"/>
      <c r="Y36" s="23"/>
      <c r="Z36" s="23"/>
      <c r="AA36" s="23"/>
      <c r="AB36" s="23"/>
      <c r="AC36" s="23"/>
      <c r="AD36" s="23"/>
      <c r="AE36" s="23"/>
      <c r="AF36" s="23"/>
      <c r="AG36" s="23"/>
    </row>
    <row r="45" spans="1:33" x14ac:dyDescent="0.25">
      <c r="A45" s="43" t="s">
        <v>45</v>
      </c>
      <c r="B45" s="44"/>
      <c r="C45" s="44"/>
      <c r="D45" s="45"/>
    </row>
    <row r="46" spans="1:33" x14ac:dyDescent="0.25">
      <c r="A46" s="29" t="s">
        <v>48</v>
      </c>
      <c r="B46" s="29">
        <v>1</v>
      </c>
      <c r="C46" s="29"/>
      <c r="D46" s="29"/>
    </row>
    <row r="47" spans="1:33" x14ac:dyDescent="0.25">
      <c r="A47" s="29" t="s">
        <v>49</v>
      </c>
      <c r="B47" s="29">
        <v>1</v>
      </c>
      <c r="C47" s="29"/>
      <c r="D47" s="29"/>
    </row>
    <row r="48" spans="1:33" x14ac:dyDescent="0.25">
      <c r="A48" s="29" t="s">
        <v>50</v>
      </c>
      <c r="B48" s="29">
        <v>1</v>
      </c>
      <c r="C48" s="29"/>
      <c r="D48" s="29"/>
    </row>
    <row r="49" spans="1:4" x14ac:dyDescent="0.25">
      <c r="A49" s="29" t="s">
        <v>51</v>
      </c>
      <c r="B49" s="29">
        <v>0</v>
      </c>
      <c r="C49" s="29" t="s">
        <v>52</v>
      </c>
      <c r="D49" s="29"/>
    </row>
  </sheetData>
  <mergeCells count="4">
    <mergeCell ref="A1:K1"/>
    <mergeCell ref="L1:Q1"/>
    <mergeCell ref="A45:D45"/>
    <mergeCell ref="R1:AG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56A1-A7E5-4FB2-B221-0BA7C247814A}">
  <dimension ref="A1:AJ49"/>
  <sheetViews>
    <sheetView topLeftCell="H1" workbookViewId="0">
      <selection activeCell="X18" sqref="X18"/>
    </sheetView>
  </sheetViews>
  <sheetFormatPr defaultRowHeight="15" x14ac:dyDescent="0.25"/>
  <cols>
    <col min="12" max="12" width="9.140625" customWidth="1"/>
  </cols>
  <sheetData>
    <row r="1" spans="1:35" s="2" customFormat="1" x14ac:dyDescent="0.2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3" t="s">
        <v>11</v>
      </c>
      <c r="M1" s="44"/>
      <c r="N1" s="44"/>
      <c r="O1" s="44"/>
      <c r="P1" s="44"/>
      <c r="Q1" s="45"/>
      <c r="R1" s="46" t="s">
        <v>14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</row>
    <row r="2" spans="1:35" s="1" customFormat="1" x14ac:dyDescent="0.25">
      <c r="A2" s="19" t="s">
        <v>0</v>
      </c>
      <c r="B2" s="19" t="s">
        <v>1</v>
      </c>
      <c r="C2" s="19" t="s">
        <v>13</v>
      </c>
      <c r="D2" s="19" t="s">
        <v>32</v>
      </c>
      <c r="E2" s="19" t="s">
        <v>23</v>
      </c>
      <c r="F2" s="19" t="s">
        <v>24</v>
      </c>
      <c r="G2" s="19" t="s">
        <v>27</v>
      </c>
      <c r="H2" s="19" t="s">
        <v>2</v>
      </c>
      <c r="I2" s="19" t="s">
        <v>25</v>
      </c>
      <c r="J2" s="19" t="s">
        <v>28</v>
      </c>
      <c r="K2" s="19" t="s">
        <v>26</v>
      </c>
      <c r="L2" s="19" t="s">
        <v>0</v>
      </c>
      <c r="M2" s="19" t="s">
        <v>13</v>
      </c>
      <c r="N2" s="19" t="s">
        <v>22</v>
      </c>
      <c r="O2" s="19" t="s">
        <v>24</v>
      </c>
      <c r="P2" s="19" t="s">
        <v>25</v>
      </c>
      <c r="Q2" s="19" t="s">
        <v>2</v>
      </c>
      <c r="R2" s="19" t="s">
        <v>15</v>
      </c>
      <c r="S2" s="19" t="s">
        <v>5</v>
      </c>
      <c r="T2" s="19" t="s">
        <v>6</v>
      </c>
      <c r="U2" s="19" t="s">
        <v>7</v>
      </c>
      <c r="V2" s="19" t="s">
        <v>8</v>
      </c>
      <c r="W2" s="19" t="s">
        <v>9</v>
      </c>
      <c r="X2" s="19" t="s">
        <v>10</v>
      </c>
      <c r="Y2" s="19" t="s">
        <v>33</v>
      </c>
      <c r="Z2" s="19" t="s">
        <v>46</v>
      </c>
      <c r="AA2" s="19" t="s">
        <v>16</v>
      </c>
      <c r="AB2" s="19" t="s">
        <v>17</v>
      </c>
      <c r="AC2" s="19" t="s">
        <v>18</v>
      </c>
      <c r="AD2" s="19" t="s">
        <v>19</v>
      </c>
      <c r="AE2" s="19" t="s">
        <v>20</v>
      </c>
      <c r="AF2" s="19" t="s">
        <v>21</v>
      </c>
      <c r="AG2" s="19" t="s">
        <v>29</v>
      </c>
      <c r="AH2" s="19" t="s">
        <v>30</v>
      </c>
      <c r="AI2" s="19" t="s">
        <v>31</v>
      </c>
    </row>
    <row r="3" spans="1:35" x14ac:dyDescent="0.25">
      <c r="A3" s="5">
        <v>-10</v>
      </c>
      <c r="B3" s="5">
        <v>-0.45529999999999998</v>
      </c>
      <c r="C3" s="6">
        <v>2.7E-2</v>
      </c>
      <c r="D3" s="6">
        <f xml:space="preserve"> C3*0.6</f>
        <v>1.6199999999999999E-2</v>
      </c>
      <c r="E3" s="6">
        <f xml:space="preserve"> B3*1</f>
        <v>-0.45529999999999998</v>
      </c>
      <c r="F3" s="6">
        <v>1.15E-2</v>
      </c>
      <c r="G3" s="6">
        <f xml:space="preserve"> F3*1</f>
        <v>1.15E-2</v>
      </c>
      <c r="H3" s="6">
        <f xml:space="preserve"> D3+G3</f>
        <v>2.7699999999999999E-2</v>
      </c>
      <c r="I3" s="6">
        <v>2.0642</v>
      </c>
      <c r="J3" s="6">
        <v>8.8000000000000005E-3</v>
      </c>
      <c r="K3" s="6">
        <f>I3*1+J3*1</f>
        <v>2.073</v>
      </c>
      <c r="L3" s="35">
        <v>-10</v>
      </c>
      <c r="M3" s="36">
        <v>2.4500000000000001E-2</v>
      </c>
      <c r="N3" s="36">
        <v>-0.41770000000000002</v>
      </c>
      <c r="O3" s="36">
        <v>8.3000000000000001E-3</v>
      </c>
      <c r="P3" s="36">
        <v>1.8677999999999999</v>
      </c>
      <c r="Q3" s="37">
        <f xml:space="preserve"> M3+O3</f>
        <v>3.2800000000000003E-2</v>
      </c>
      <c r="R3" s="38">
        <v>1</v>
      </c>
      <c r="S3" s="38">
        <v>4.2700000000000002E-2</v>
      </c>
      <c r="T3" s="38">
        <v>8.5300000000000001E-2</v>
      </c>
      <c r="U3" s="38">
        <v>1.1933</v>
      </c>
      <c r="V3" s="38">
        <v>0.1013</v>
      </c>
      <c r="W3" s="38">
        <v>-6.1600000000000002E-2</v>
      </c>
      <c r="X3" s="38">
        <v>1.2500000000000001E-2</v>
      </c>
      <c r="Y3" s="38">
        <v>-3.4510000000000001</v>
      </c>
      <c r="Z3" s="38">
        <v>0.48749999999999999</v>
      </c>
      <c r="AA3" s="38">
        <v>1.8993</v>
      </c>
      <c r="AB3" s="38">
        <v>-4.6443000000000003</v>
      </c>
      <c r="AC3" s="38">
        <v>0.48749999999999999</v>
      </c>
      <c r="AD3" s="38">
        <v>1.8993</v>
      </c>
      <c r="AE3" s="38">
        <v>-3.7492999999999999</v>
      </c>
      <c r="AF3" s="38">
        <v>0.48749999999999999</v>
      </c>
      <c r="AG3" s="38">
        <v>1.8993</v>
      </c>
      <c r="AH3" s="20"/>
      <c r="AI3" s="20"/>
    </row>
    <row r="4" spans="1:35" x14ac:dyDescent="0.25">
      <c r="A4" s="5">
        <v>-8</v>
      </c>
      <c r="B4" s="5">
        <v>-0.37290000000000001</v>
      </c>
      <c r="C4" s="6">
        <v>1.7299999999999999E-2</v>
      </c>
      <c r="D4" s="6">
        <f t="shared" ref="D4:D22" si="0" xml:space="preserve"> C4*0.6</f>
        <v>1.0379999999999999E-2</v>
      </c>
      <c r="E4" s="6">
        <f t="shared" ref="E4:E22" si="1" xml:space="preserve"> B4*1</f>
        <v>-0.37290000000000001</v>
      </c>
      <c r="F4" s="6">
        <v>1.04E-2</v>
      </c>
      <c r="G4" s="6">
        <f t="shared" ref="G4:G22" si="2" xml:space="preserve"> F4*1</f>
        <v>1.04E-2</v>
      </c>
      <c r="H4" s="6">
        <f t="shared" ref="H4:H22" si="3" xml:space="preserve"> D4+G4</f>
        <v>2.078E-2</v>
      </c>
      <c r="I4" s="6">
        <v>1.6719999999999999</v>
      </c>
      <c r="J4" s="6">
        <v>9.1000000000000004E-3</v>
      </c>
      <c r="K4" s="6">
        <f t="shared" ref="K4:K23" si="4">I4*1+J4*1</f>
        <v>1.6811</v>
      </c>
      <c r="L4" s="35">
        <v>-8</v>
      </c>
      <c r="M4" s="36">
        <v>1.5699999999999999E-2</v>
      </c>
      <c r="N4" s="36">
        <v>-0.33600000000000002</v>
      </c>
      <c r="O4" s="36">
        <v>7.9000000000000008E-3</v>
      </c>
      <c r="P4" s="36">
        <v>1.4854000000000001</v>
      </c>
      <c r="Q4" s="37">
        <f t="shared" ref="Q4:Q22" si="5" xml:space="preserve"> M4+O4</f>
        <v>2.3599999999999999E-2</v>
      </c>
      <c r="R4" s="38">
        <v>2</v>
      </c>
      <c r="S4" s="38">
        <v>0.12790000000000001</v>
      </c>
      <c r="T4" s="38">
        <v>8.5300000000000001E-2</v>
      </c>
      <c r="U4" s="38">
        <v>1.1447000000000001</v>
      </c>
      <c r="V4" s="38">
        <v>9.5500000000000002E-2</v>
      </c>
      <c r="W4" s="38">
        <v>-7.9799999999999996E-2</v>
      </c>
      <c r="X4" s="38">
        <v>1.6199999999999999E-2</v>
      </c>
      <c r="Y4" s="38">
        <v>-3.4996</v>
      </c>
      <c r="Z4" s="38">
        <v>0.57269999999999999</v>
      </c>
      <c r="AA4" s="38">
        <v>1.8993</v>
      </c>
      <c r="AB4" s="38">
        <v>-4.6443000000000003</v>
      </c>
      <c r="AC4" s="38">
        <v>0.57269999999999999</v>
      </c>
      <c r="AD4" s="38">
        <v>1.8993</v>
      </c>
      <c r="AE4" s="38">
        <v>-3.7858000000000001</v>
      </c>
      <c r="AF4" s="38">
        <v>0.57269999999999999</v>
      </c>
      <c r="AG4" s="38">
        <v>1.8993</v>
      </c>
      <c r="AH4" s="20"/>
      <c r="AI4" s="20"/>
    </row>
    <row r="5" spans="1:35" x14ac:dyDescent="0.25">
      <c r="A5" s="5">
        <v>-6</v>
      </c>
      <c r="B5" s="5">
        <v>-0.2868</v>
      </c>
      <c r="C5" s="6">
        <v>9.7000000000000003E-3</v>
      </c>
      <c r="D5" s="6">
        <f t="shared" si="0"/>
        <v>5.8199999999999997E-3</v>
      </c>
      <c r="E5" s="6">
        <f t="shared" si="1"/>
        <v>-0.2868</v>
      </c>
      <c r="F5" s="6">
        <v>9.4999999999999998E-3</v>
      </c>
      <c r="G5" s="6">
        <f t="shared" si="2"/>
        <v>9.4999999999999998E-3</v>
      </c>
      <c r="H5" s="6">
        <f t="shared" si="3"/>
        <v>1.532E-2</v>
      </c>
      <c r="I5" s="6">
        <v>1.2708999999999999</v>
      </c>
      <c r="J5" s="6">
        <v>9.1000000000000004E-3</v>
      </c>
      <c r="K5" s="6">
        <f t="shared" si="4"/>
        <v>1.28</v>
      </c>
      <c r="L5" s="35">
        <v>-6</v>
      </c>
      <c r="M5" s="36">
        <v>8.8999999999999999E-3</v>
      </c>
      <c r="N5" s="36">
        <v>-0.25319999999999998</v>
      </c>
      <c r="O5" s="36">
        <v>7.7000000000000002E-3</v>
      </c>
      <c r="P5" s="36">
        <v>1.1032999999999999</v>
      </c>
      <c r="Q5" s="37">
        <f t="shared" si="5"/>
        <v>1.66E-2</v>
      </c>
      <c r="R5" s="38">
        <v>3</v>
      </c>
      <c r="S5" s="38">
        <v>0.2132</v>
      </c>
      <c r="T5" s="38">
        <v>8.5300000000000001E-2</v>
      </c>
      <c r="U5" s="38">
        <v>1.0960000000000001</v>
      </c>
      <c r="V5" s="38">
        <v>9.1300000000000006E-2</v>
      </c>
      <c r="W5" s="38">
        <v>-9.1899999999999996E-2</v>
      </c>
      <c r="X5" s="38">
        <v>1.8499999999999999E-2</v>
      </c>
      <c r="Y5" s="38">
        <v>-3.5482999999999998</v>
      </c>
      <c r="Z5" s="38">
        <v>0.65800000000000003</v>
      </c>
      <c r="AA5" s="38">
        <v>1.8993</v>
      </c>
      <c r="AB5" s="38">
        <v>-4.6443000000000003</v>
      </c>
      <c r="AC5" s="38">
        <v>0.65800000000000003</v>
      </c>
      <c r="AD5" s="38">
        <v>1.8993</v>
      </c>
      <c r="AE5" s="38">
        <v>-3.8222999999999998</v>
      </c>
      <c r="AF5" s="38">
        <v>0.65800000000000003</v>
      </c>
      <c r="AG5" s="38">
        <v>1.8993</v>
      </c>
      <c r="AH5" s="20"/>
      <c r="AI5" s="20"/>
    </row>
    <row r="6" spans="1:35" x14ac:dyDescent="0.25">
      <c r="A6" s="5">
        <v>-4</v>
      </c>
      <c r="B6" s="5">
        <v>-0.20669999999999999</v>
      </c>
      <c r="C6" s="6">
        <v>4.3E-3</v>
      </c>
      <c r="D6" s="6">
        <f t="shared" si="0"/>
        <v>2.5799999999999998E-3</v>
      </c>
      <c r="E6" s="6">
        <f t="shared" si="1"/>
        <v>-0.20669999999999999</v>
      </c>
      <c r="F6" s="6">
        <v>8.9999999999999993E-3</v>
      </c>
      <c r="G6" s="6">
        <f t="shared" si="2"/>
        <v>8.9999999999999993E-3</v>
      </c>
      <c r="H6" s="6">
        <f t="shared" si="3"/>
        <v>1.158E-2</v>
      </c>
      <c r="I6" s="6">
        <v>0.90329999999999999</v>
      </c>
      <c r="J6" s="6">
        <v>1.21E-2</v>
      </c>
      <c r="K6" s="6">
        <f t="shared" si="4"/>
        <v>0.91539999999999999</v>
      </c>
      <c r="L6" s="35">
        <v>-4</v>
      </c>
      <c r="M6" s="36">
        <v>4.0000000000000001E-3</v>
      </c>
      <c r="N6" s="36">
        <v>-0.1696</v>
      </c>
      <c r="O6" s="36">
        <v>7.4999999999999997E-3</v>
      </c>
      <c r="P6" s="36">
        <v>0.72489999999999999</v>
      </c>
      <c r="Q6" s="37">
        <f t="shared" si="5"/>
        <v>1.15E-2</v>
      </c>
      <c r="R6" s="38">
        <v>4</v>
      </c>
      <c r="S6" s="38">
        <v>0.3039</v>
      </c>
      <c r="T6" s="38">
        <v>9.5899999999999999E-2</v>
      </c>
      <c r="U6" s="38">
        <v>1.0444</v>
      </c>
      <c r="V6" s="38">
        <v>9.7600000000000006E-2</v>
      </c>
      <c r="W6" s="38">
        <v>-9.98E-2</v>
      </c>
      <c r="X6" s="38">
        <v>2.0199999999999999E-2</v>
      </c>
      <c r="Y6" s="38">
        <v>-3.5998999999999999</v>
      </c>
      <c r="Z6" s="38">
        <v>0.74870000000000003</v>
      </c>
      <c r="AA6" s="38">
        <v>1.8993</v>
      </c>
      <c r="AB6" s="38">
        <v>-4.6443000000000003</v>
      </c>
      <c r="AC6" s="38">
        <v>0.74870000000000003</v>
      </c>
      <c r="AD6" s="38">
        <v>1.8993</v>
      </c>
      <c r="AE6" s="38">
        <v>-3.8610000000000002</v>
      </c>
      <c r="AF6" s="38">
        <v>0.74870000000000003</v>
      </c>
      <c r="AG6" s="38">
        <v>1.8993</v>
      </c>
      <c r="AH6" s="20"/>
      <c r="AI6" s="20"/>
    </row>
    <row r="7" spans="1:35" x14ac:dyDescent="0.25">
      <c r="A7" s="5">
        <v>-2</v>
      </c>
      <c r="B7" s="5">
        <v>-0.11310000000000001</v>
      </c>
      <c r="C7" s="6">
        <v>1E-3</v>
      </c>
      <c r="D7" s="6">
        <f t="shared" si="0"/>
        <v>5.9999999999999995E-4</v>
      </c>
      <c r="E7" s="6">
        <f t="shared" si="1"/>
        <v>-0.11310000000000001</v>
      </c>
      <c r="F7" s="6">
        <v>8.6999999999999994E-3</v>
      </c>
      <c r="G7" s="6">
        <f t="shared" si="2"/>
        <v>8.6999999999999994E-3</v>
      </c>
      <c r="H7" s="6">
        <f t="shared" si="3"/>
        <v>9.2999999999999992E-3</v>
      </c>
      <c r="I7" s="6">
        <v>0.4803</v>
      </c>
      <c r="J7" s="6">
        <v>1.03E-2</v>
      </c>
      <c r="K7" s="6">
        <f t="shared" si="4"/>
        <v>0.49059999999999998</v>
      </c>
      <c r="L7" s="35">
        <v>-2</v>
      </c>
      <c r="M7" s="36">
        <v>1.1000000000000001E-3</v>
      </c>
      <c r="N7" s="36">
        <v>-8.72E-2</v>
      </c>
      <c r="O7" s="36">
        <v>7.4999999999999997E-3</v>
      </c>
      <c r="P7" s="36">
        <v>0.3569</v>
      </c>
      <c r="Q7" s="37">
        <f t="shared" si="5"/>
        <v>8.6E-3</v>
      </c>
      <c r="R7" s="38">
        <v>5</v>
      </c>
      <c r="S7" s="38">
        <v>0.39979999999999999</v>
      </c>
      <c r="T7" s="38">
        <v>9.5899999999999999E-2</v>
      </c>
      <c r="U7" s="38">
        <v>0.98960000000000004</v>
      </c>
      <c r="V7" s="38">
        <v>9.2299999999999993E-2</v>
      </c>
      <c r="W7" s="38">
        <v>-0.1051</v>
      </c>
      <c r="X7" s="38">
        <v>2.1299999999999999E-2</v>
      </c>
      <c r="Y7" s="38">
        <v>-3.6547000000000001</v>
      </c>
      <c r="Z7" s="38">
        <v>0.84460000000000002</v>
      </c>
      <c r="AA7" s="38">
        <v>1.8993</v>
      </c>
      <c r="AB7" s="38">
        <v>-4.6443000000000003</v>
      </c>
      <c r="AC7" s="38">
        <v>0.84460000000000002</v>
      </c>
      <c r="AD7" s="38">
        <v>1.8993</v>
      </c>
      <c r="AE7" s="38">
        <v>-3.9020999999999999</v>
      </c>
      <c r="AF7" s="38">
        <v>0.84460000000000002</v>
      </c>
      <c r="AG7" s="38">
        <v>1.8993</v>
      </c>
      <c r="AH7" s="20"/>
      <c r="AI7" s="20"/>
    </row>
    <row r="8" spans="1:35" x14ac:dyDescent="0.25">
      <c r="A8" s="5">
        <v>0</v>
      </c>
      <c r="B8" s="5">
        <v>-1.1999999999999999E-3</v>
      </c>
      <c r="C8" s="6">
        <v>0</v>
      </c>
      <c r="D8" s="6">
        <f t="shared" si="0"/>
        <v>0</v>
      </c>
      <c r="E8" s="6">
        <f t="shared" si="1"/>
        <v>-1.1999999999999999E-3</v>
      </c>
      <c r="F8" s="6">
        <v>8.5000000000000006E-3</v>
      </c>
      <c r="G8" s="6">
        <f t="shared" si="2"/>
        <v>8.5000000000000006E-3</v>
      </c>
      <c r="H8" s="6">
        <f t="shared" si="3"/>
        <v>8.5000000000000006E-3</v>
      </c>
      <c r="I8" s="6">
        <v>-1.2500000000000001E-2</v>
      </c>
      <c r="J8" s="6">
        <v>2E-3</v>
      </c>
      <c r="K8" s="6">
        <f t="shared" si="4"/>
        <v>-1.0500000000000001E-2</v>
      </c>
      <c r="L8" s="35">
        <v>0</v>
      </c>
      <c r="M8" s="36">
        <v>0</v>
      </c>
      <c r="N8" s="36">
        <v>-6.4000000000000003E-3</v>
      </c>
      <c r="O8" s="36">
        <v>7.4000000000000003E-3</v>
      </c>
      <c r="P8" s="36">
        <v>8.9999999999999998E-4</v>
      </c>
      <c r="Q8" s="37">
        <f t="shared" si="5"/>
        <v>7.4000000000000003E-3</v>
      </c>
      <c r="R8" s="38">
        <v>6</v>
      </c>
      <c r="S8" s="38">
        <v>0.49569999999999997</v>
      </c>
      <c r="T8" s="38">
        <v>9.5899999999999999E-2</v>
      </c>
      <c r="U8" s="38">
        <v>0.93489999999999995</v>
      </c>
      <c r="V8" s="38">
        <v>8.7099999999999997E-2</v>
      </c>
      <c r="W8" s="38">
        <v>-0.1084</v>
      </c>
      <c r="X8" s="38">
        <v>2.1899999999999999E-2</v>
      </c>
      <c r="Y8" s="38">
        <v>-3.7094</v>
      </c>
      <c r="Z8" s="38">
        <v>0.9405</v>
      </c>
      <c r="AA8" s="38">
        <v>1.8993</v>
      </c>
      <c r="AB8" s="38">
        <v>-4.6443000000000003</v>
      </c>
      <c r="AC8" s="38">
        <v>0.9405</v>
      </c>
      <c r="AD8" s="38">
        <v>1.8993</v>
      </c>
      <c r="AE8" s="38">
        <v>-3.9430999999999998</v>
      </c>
      <c r="AF8" s="38">
        <v>0.9405</v>
      </c>
      <c r="AG8" s="38">
        <v>1.8993</v>
      </c>
      <c r="AH8" s="20"/>
      <c r="AI8" s="20"/>
    </row>
    <row r="9" spans="1:35" x14ac:dyDescent="0.25">
      <c r="A9" s="5">
        <v>2</v>
      </c>
      <c r="B9" s="5">
        <v>8.1699999999999995E-2</v>
      </c>
      <c r="C9" s="6">
        <v>1.1000000000000001E-3</v>
      </c>
      <c r="D9" s="6">
        <f t="shared" si="0"/>
        <v>6.6E-4</v>
      </c>
      <c r="E9" s="6">
        <f t="shared" si="1"/>
        <v>8.1699999999999995E-2</v>
      </c>
      <c r="F9" s="6">
        <v>8.6999999999999994E-3</v>
      </c>
      <c r="G9" s="6">
        <f t="shared" si="2"/>
        <v>8.6999999999999994E-3</v>
      </c>
      <c r="H9" s="6">
        <f t="shared" si="3"/>
        <v>9.3600000000000003E-3</v>
      </c>
      <c r="I9" s="6">
        <v>-0.37009999999999998</v>
      </c>
      <c r="J9" s="6">
        <v>3.2000000000000002E-3</v>
      </c>
      <c r="K9" s="6">
        <f t="shared" si="4"/>
        <v>-0.3669</v>
      </c>
      <c r="L9" s="35">
        <v>2</v>
      </c>
      <c r="M9" s="36">
        <v>1.1000000000000001E-3</v>
      </c>
      <c r="N9" s="36">
        <v>8.72E-2</v>
      </c>
      <c r="O9" s="36">
        <v>7.4999999999999997E-3</v>
      </c>
      <c r="P9" s="36">
        <v>-0.41</v>
      </c>
      <c r="Q9" s="37">
        <f t="shared" si="5"/>
        <v>8.6E-3</v>
      </c>
      <c r="R9" s="38">
        <v>7</v>
      </c>
      <c r="S9" s="38">
        <v>0.5917</v>
      </c>
      <c r="T9" s="38">
        <v>9.5899999999999999E-2</v>
      </c>
      <c r="U9" s="38">
        <v>0.88019999999999998</v>
      </c>
      <c r="V9" s="38">
        <v>8.1799999999999998E-2</v>
      </c>
      <c r="W9" s="38">
        <v>-0.1086</v>
      </c>
      <c r="X9" s="38">
        <v>2.1999999999999999E-2</v>
      </c>
      <c r="Y9" s="38">
        <v>-3.7641</v>
      </c>
      <c r="Z9" s="38">
        <v>1.0365</v>
      </c>
      <c r="AA9" s="38">
        <v>1.8993</v>
      </c>
      <c r="AB9" s="38">
        <v>-4.6443000000000003</v>
      </c>
      <c r="AC9" s="38">
        <v>1.0365</v>
      </c>
      <c r="AD9" s="38">
        <v>1.8993</v>
      </c>
      <c r="AE9" s="38">
        <v>-3.9841000000000002</v>
      </c>
      <c r="AF9" s="38">
        <v>1.0365</v>
      </c>
      <c r="AG9" s="38">
        <v>1.8993</v>
      </c>
      <c r="AH9" s="20"/>
      <c r="AI9" s="20"/>
    </row>
    <row r="10" spans="1:35" x14ac:dyDescent="0.25">
      <c r="A10" s="5">
        <v>4</v>
      </c>
      <c r="B10" s="5">
        <v>0.1694</v>
      </c>
      <c r="C10" s="6">
        <v>4.4999999999999997E-3</v>
      </c>
      <c r="D10" s="6">
        <f t="shared" si="0"/>
        <v>2.6999999999999997E-3</v>
      </c>
      <c r="E10" s="6">
        <f t="shared" si="1"/>
        <v>0.1694</v>
      </c>
      <c r="F10" s="6">
        <v>8.9999999999999993E-3</v>
      </c>
      <c r="G10" s="6">
        <f t="shared" si="2"/>
        <v>8.9999999999999993E-3</v>
      </c>
      <c r="H10" s="6">
        <f t="shared" si="3"/>
        <v>1.1699999999999999E-2</v>
      </c>
      <c r="I10" s="6">
        <v>-0.74019999999999997</v>
      </c>
      <c r="J10" s="6">
        <v>2.5000000000000001E-3</v>
      </c>
      <c r="K10" s="6">
        <f t="shared" si="4"/>
        <v>-0.73770000000000002</v>
      </c>
      <c r="L10" s="35">
        <v>4</v>
      </c>
      <c r="M10" s="36">
        <v>4.1000000000000003E-3</v>
      </c>
      <c r="N10" s="36">
        <v>0.17150000000000001</v>
      </c>
      <c r="O10" s="36">
        <v>7.4999999999999997E-3</v>
      </c>
      <c r="P10" s="36">
        <v>-0.76959999999999995</v>
      </c>
      <c r="Q10" s="37">
        <f t="shared" si="5"/>
        <v>1.1599999999999999E-2</v>
      </c>
      <c r="R10" s="38">
        <v>8</v>
      </c>
      <c r="S10" s="38">
        <v>0.68759999999999999</v>
      </c>
      <c r="T10" s="38">
        <v>9.5899999999999999E-2</v>
      </c>
      <c r="U10" s="38">
        <v>0.82550000000000001</v>
      </c>
      <c r="V10" s="38">
        <v>7.6600000000000001E-2</v>
      </c>
      <c r="W10" s="38">
        <v>-0.10780000000000001</v>
      </c>
      <c r="X10" s="38">
        <v>2.18E-2</v>
      </c>
      <c r="Y10" s="38">
        <v>-3.8188</v>
      </c>
      <c r="Z10" s="38">
        <v>1.1324000000000001</v>
      </c>
      <c r="AA10" s="38">
        <v>1.8993</v>
      </c>
      <c r="AB10" s="38">
        <v>-4.6443000000000003</v>
      </c>
      <c r="AC10" s="38">
        <v>1.1324000000000001</v>
      </c>
      <c r="AD10" s="38">
        <v>1.8993</v>
      </c>
      <c r="AE10" s="38">
        <v>-4.0251999999999999</v>
      </c>
      <c r="AF10" s="38">
        <v>1.1324000000000001</v>
      </c>
      <c r="AG10" s="38">
        <v>1.8993</v>
      </c>
      <c r="AH10" s="20"/>
      <c r="AI10" s="20"/>
    </row>
    <row r="11" spans="1:35" x14ac:dyDescent="0.25">
      <c r="A11" s="5">
        <v>6</v>
      </c>
      <c r="B11" s="5">
        <v>0.2611</v>
      </c>
      <c r="C11" s="6">
        <v>0.01</v>
      </c>
      <c r="D11" s="6">
        <f t="shared" si="0"/>
        <v>6.0000000000000001E-3</v>
      </c>
      <c r="E11" s="6">
        <f t="shared" si="1"/>
        <v>0.2611</v>
      </c>
      <c r="F11" s="6">
        <v>9.5999999999999992E-3</v>
      </c>
      <c r="G11" s="6">
        <f t="shared" si="2"/>
        <v>9.5999999999999992E-3</v>
      </c>
      <c r="H11" s="6">
        <f t="shared" si="3"/>
        <v>1.5599999999999999E-2</v>
      </c>
      <c r="I11" s="6">
        <v>-1.1192</v>
      </c>
      <c r="J11" s="6">
        <v>2.0000000000000001E-4</v>
      </c>
      <c r="K11" s="6">
        <f t="shared" si="4"/>
        <v>-1.119</v>
      </c>
      <c r="L11" s="35">
        <v>6</v>
      </c>
      <c r="M11" s="36">
        <v>9.1000000000000004E-3</v>
      </c>
      <c r="N11" s="36">
        <v>0.25640000000000002</v>
      </c>
      <c r="O11" s="36">
        <v>7.7000000000000002E-3</v>
      </c>
      <c r="P11" s="36">
        <v>-1.1205000000000001</v>
      </c>
      <c r="Q11" s="37">
        <f t="shared" si="5"/>
        <v>1.6800000000000002E-2</v>
      </c>
      <c r="R11" s="38">
        <v>9</v>
      </c>
      <c r="S11" s="38">
        <v>0.78359999999999996</v>
      </c>
      <c r="T11" s="38">
        <v>9.5899999999999999E-2</v>
      </c>
      <c r="U11" s="38">
        <v>0.77080000000000004</v>
      </c>
      <c r="V11" s="38">
        <v>7.1300000000000002E-2</v>
      </c>
      <c r="W11" s="38">
        <v>-0.1041</v>
      </c>
      <c r="X11" s="38">
        <v>2.1100000000000001E-2</v>
      </c>
      <c r="Y11" s="38">
        <v>-3.8734999999999999</v>
      </c>
      <c r="Z11" s="38">
        <v>1.2283999999999999</v>
      </c>
      <c r="AA11" s="38">
        <v>1.8993</v>
      </c>
      <c r="AB11" s="38">
        <v>-4.6443000000000003</v>
      </c>
      <c r="AC11" s="38">
        <v>1.2283999999999999</v>
      </c>
      <c r="AD11" s="38">
        <v>1.8993</v>
      </c>
      <c r="AE11" s="38">
        <v>-4.0662000000000003</v>
      </c>
      <c r="AF11" s="38">
        <v>1.2283999999999999</v>
      </c>
      <c r="AG11" s="38">
        <v>1.8993</v>
      </c>
      <c r="AH11" s="20"/>
      <c r="AI11" s="20"/>
    </row>
    <row r="12" spans="1:35" x14ac:dyDescent="0.25">
      <c r="A12" s="5">
        <v>8</v>
      </c>
      <c r="B12" s="5">
        <v>0.34960000000000002</v>
      </c>
      <c r="C12" s="6">
        <v>1.77E-2</v>
      </c>
      <c r="D12" s="6">
        <f t="shared" si="0"/>
        <v>1.0619999999999999E-2</v>
      </c>
      <c r="E12" s="6">
        <f t="shared" si="1"/>
        <v>0.34960000000000002</v>
      </c>
      <c r="F12" s="6">
        <v>1.04E-2</v>
      </c>
      <c r="G12" s="6">
        <f t="shared" si="2"/>
        <v>1.04E-2</v>
      </c>
      <c r="H12" s="6">
        <f t="shared" si="3"/>
        <v>2.1019999999999997E-2</v>
      </c>
      <c r="I12" s="6">
        <v>-1.4762999999999999</v>
      </c>
      <c r="J12" s="6">
        <v>-1.5E-3</v>
      </c>
      <c r="K12" s="6">
        <f t="shared" si="4"/>
        <v>-1.4778</v>
      </c>
      <c r="L12" s="35">
        <v>8</v>
      </c>
      <c r="M12" s="36">
        <v>1.61E-2</v>
      </c>
      <c r="N12" s="36">
        <v>0.34029999999999999</v>
      </c>
      <c r="O12" s="36">
        <v>8.0000000000000002E-3</v>
      </c>
      <c r="P12" s="36">
        <v>-1.4615</v>
      </c>
      <c r="Q12" s="37">
        <f t="shared" si="5"/>
        <v>2.41E-2</v>
      </c>
      <c r="R12" s="38">
        <v>10</v>
      </c>
      <c r="S12" s="38">
        <v>0.87949999999999995</v>
      </c>
      <c r="T12" s="38">
        <v>9.5899999999999999E-2</v>
      </c>
      <c r="U12" s="38">
        <v>0.71609999999999996</v>
      </c>
      <c r="V12" s="38">
        <v>6.6100000000000006E-2</v>
      </c>
      <c r="W12" s="38">
        <v>-9.8900000000000002E-2</v>
      </c>
      <c r="X12" s="38">
        <v>2.01E-2</v>
      </c>
      <c r="Y12" s="38">
        <v>-3.9281999999999999</v>
      </c>
      <c r="Z12" s="38">
        <v>1.3243</v>
      </c>
      <c r="AA12" s="38">
        <v>1.8993</v>
      </c>
      <c r="AB12" s="38">
        <v>-4.6443000000000003</v>
      </c>
      <c r="AC12" s="38">
        <v>1.3243</v>
      </c>
      <c r="AD12" s="38">
        <v>1.8993</v>
      </c>
      <c r="AE12" s="38">
        <v>-4.1071999999999997</v>
      </c>
      <c r="AF12" s="38">
        <v>1.3243</v>
      </c>
      <c r="AG12" s="38">
        <v>1.8993</v>
      </c>
      <c r="AH12" s="20"/>
      <c r="AI12" s="20"/>
    </row>
    <row r="13" spans="1:35" x14ac:dyDescent="0.25">
      <c r="A13" s="5">
        <v>10</v>
      </c>
      <c r="B13" s="5">
        <v>0.43259999999999998</v>
      </c>
      <c r="C13" s="6">
        <v>2.76E-2</v>
      </c>
      <c r="D13" s="6">
        <f t="shared" si="0"/>
        <v>1.6559999999999998E-2</v>
      </c>
      <c r="E13" s="6">
        <f t="shared" si="1"/>
        <v>0.43259999999999998</v>
      </c>
      <c r="F13" s="6">
        <v>1.1599999999999999E-2</v>
      </c>
      <c r="G13" s="6">
        <f t="shared" si="2"/>
        <v>1.1599999999999999E-2</v>
      </c>
      <c r="H13" s="6">
        <f t="shared" si="3"/>
        <v>2.8159999999999998E-2</v>
      </c>
      <c r="I13" s="6">
        <v>-1.8037000000000001</v>
      </c>
      <c r="J13" s="6">
        <v>-1.8E-3</v>
      </c>
      <c r="K13" s="6">
        <f t="shared" si="4"/>
        <v>-1.8055000000000001</v>
      </c>
      <c r="L13" s="35">
        <v>10</v>
      </c>
      <c r="M13" s="36">
        <v>2.5000000000000001E-2</v>
      </c>
      <c r="N13" s="36">
        <v>0.42309999999999998</v>
      </c>
      <c r="O13" s="36">
        <v>8.3000000000000001E-3</v>
      </c>
      <c r="P13" s="36">
        <v>-1.7915000000000001</v>
      </c>
      <c r="Q13" s="37">
        <f t="shared" si="5"/>
        <v>3.3300000000000003E-2</v>
      </c>
      <c r="R13" s="38">
        <v>11</v>
      </c>
      <c r="S13" s="38">
        <v>0.97550000000000003</v>
      </c>
      <c r="T13" s="38">
        <v>9.5899999999999999E-2</v>
      </c>
      <c r="U13" s="38">
        <v>0.66139999999999999</v>
      </c>
      <c r="V13" s="38">
        <v>6.0999999999999999E-2</v>
      </c>
      <c r="W13" s="38">
        <v>-9.1899999999999996E-2</v>
      </c>
      <c r="X13" s="38">
        <v>1.8499999999999999E-2</v>
      </c>
      <c r="Y13" s="38">
        <v>-3.9828999999999999</v>
      </c>
      <c r="Z13" s="38">
        <v>1.4202999999999999</v>
      </c>
      <c r="AA13" s="38">
        <v>1.8993</v>
      </c>
      <c r="AB13" s="38">
        <v>-4.6443000000000003</v>
      </c>
      <c r="AC13" s="38">
        <v>1.4202999999999999</v>
      </c>
      <c r="AD13" s="38">
        <v>1.8993</v>
      </c>
      <c r="AE13" s="38">
        <v>-4.1482999999999999</v>
      </c>
      <c r="AF13" s="38">
        <v>1.4202999999999999</v>
      </c>
      <c r="AG13" s="38">
        <v>1.8993</v>
      </c>
      <c r="AH13" s="20"/>
      <c r="AI13" s="20"/>
    </row>
    <row r="14" spans="1:35" x14ac:dyDescent="0.25">
      <c r="A14" s="5">
        <v>12</v>
      </c>
      <c r="B14" s="5">
        <v>0.50260000000000005</v>
      </c>
      <c r="C14" s="6">
        <v>3.9600000000000003E-2</v>
      </c>
      <c r="D14" s="6">
        <f t="shared" si="0"/>
        <v>2.376E-2</v>
      </c>
      <c r="E14" s="6">
        <f t="shared" si="1"/>
        <v>0.50260000000000005</v>
      </c>
      <c r="F14" s="6">
        <v>1.2999999999999999E-2</v>
      </c>
      <c r="G14" s="6">
        <f t="shared" si="2"/>
        <v>1.2999999999999999E-2</v>
      </c>
      <c r="H14" s="6">
        <f t="shared" si="3"/>
        <v>3.6760000000000001E-2</v>
      </c>
      <c r="I14" s="6">
        <v>-2.0756000000000001</v>
      </c>
      <c r="J14" s="6">
        <v>1.1000000000000001E-3</v>
      </c>
      <c r="K14" s="6">
        <f t="shared" si="4"/>
        <v>-2.0745</v>
      </c>
      <c r="L14" s="35">
        <v>12</v>
      </c>
      <c r="M14" s="36">
        <v>3.5900000000000001E-2</v>
      </c>
      <c r="N14" s="36">
        <v>0.50439999999999996</v>
      </c>
      <c r="O14" s="36">
        <v>8.9999999999999993E-3</v>
      </c>
      <c r="P14" s="36">
        <v>-2.1089000000000002</v>
      </c>
      <c r="Q14" s="37">
        <f t="shared" si="5"/>
        <v>4.4900000000000002E-2</v>
      </c>
      <c r="R14" s="38">
        <v>12</v>
      </c>
      <c r="S14" s="38">
        <v>1.0661</v>
      </c>
      <c r="T14" s="38">
        <v>8.5300000000000001E-2</v>
      </c>
      <c r="U14" s="38">
        <v>0.60970000000000002</v>
      </c>
      <c r="V14" s="38">
        <v>4.99E-2</v>
      </c>
      <c r="W14" s="38">
        <v>-8.1299999999999997E-2</v>
      </c>
      <c r="X14" s="38">
        <v>1.6500000000000001E-2</v>
      </c>
      <c r="Y14" s="38">
        <v>-4.0346000000000002</v>
      </c>
      <c r="Z14" s="38">
        <v>1.5108999999999999</v>
      </c>
      <c r="AA14" s="38">
        <v>1.8993</v>
      </c>
      <c r="AB14" s="38">
        <v>-4.6443000000000003</v>
      </c>
      <c r="AC14" s="38">
        <v>1.5108999999999999</v>
      </c>
      <c r="AD14" s="38">
        <v>1.8993</v>
      </c>
      <c r="AE14" s="38">
        <v>-4.1870000000000003</v>
      </c>
      <c r="AF14" s="38">
        <v>1.5108999999999999</v>
      </c>
      <c r="AG14" s="38">
        <v>1.8993</v>
      </c>
      <c r="AH14" s="20"/>
      <c r="AI14" s="20"/>
    </row>
    <row r="15" spans="1:35" x14ac:dyDescent="0.25">
      <c r="A15" s="5">
        <v>14</v>
      </c>
      <c r="B15" s="5">
        <v>0.55410000000000004</v>
      </c>
      <c r="C15" s="6">
        <v>5.3900000000000003E-2</v>
      </c>
      <c r="D15" s="6">
        <f t="shared" si="0"/>
        <v>3.2340000000000001E-2</v>
      </c>
      <c r="E15" s="6">
        <f t="shared" si="1"/>
        <v>0.55410000000000004</v>
      </c>
      <c r="F15" s="6">
        <v>1.52E-2</v>
      </c>
      <c r="G15" s="6">
        <f t="shared" si="2"/>
        <v>1.52E-2</v>
      </c>
      <c r="H15" s="6">
        <f t="shared" si="3"/>
        <v>4.7539999999999999E-2</v>
      </c>
      <c r="I15" s="6">
        <v>-2.2768000000000002</v>
      </c>
      <c r="J15" s="6">
        <v>6.1999999999999998E-3</v>
      </c>
      <c r="K15" s="6">
        <f t="shared" si="4"/>
        <v>-2.2706</v>
      </c>
      <c r="L15" s="35">
        <v>14</v>
      </c>
      <c r="M15" s="36">
        <v>4.87E-2</v>
      </c>
      <c r="N15" s="36">
        <v>0.58360000000000001</v>
      </c>
      <c r="O15" s="36">
        <v>9.4000000000000004E-3</v>
      </c>
      <c r="P15" s="36">
        <v>-2.4144999999999999</v>
      </c>
      <c r="Q15" s="37">
        <f t="shared" si="5"/>
        <v>5.8099999999999999E-2</v>
      </c>
      <c r="R15" s="38">
        <v>13</v>
      </c>
      <c r="S15" s="38">
        <v>1.1514</v>
      </c>
      <c r="T15" s="38">
        <v>8.5300000000000001E-2</v>
      </c>
      <c r="U15" s="38">
        <v>0.56110000000000004</v>
      </c>
      <c r="V15" s="38">
        <v>4.58E-2</v>
      </c>
      <c r="W15" s="38">
        <v>-6.83E-2</v>
      </c>
      <c r="X15" s="38">
        <v>1.37E-2</v>
      </c>
      <c r="Y15" s="38">
        <v>-4.0831999999999997</v>
      </c>
      <c r="Z15" s="38">
        <v>1.5962000000000001</v>
      </c>
      <c r="AA15" s="38">
        <v>1.8993</v>
      </c>
      <c r="AB15" s="38">
        <v>-4.6443000000000003</v>
      </c>
      <c r="AC15" s="38">
        <v>1.5962000000000001</v>
      </c>
      <c r="AD15" s="38">
        <v>1.8993</v>
      </c>
      <c r="AE15" s="38">
        <v>-4.2234999999999996</v>
      </c>
      <c r="AF15" s="38">
        <v>1.5962000000000001</v>
      </c>
      <c r="AG15" s="38">
        <v>1.8993</v>
      </c>
      <c r="AH15" s="20"/>
      <c r="AI15" s="20"/>
    </row>
    <row r="16" spans="1:35" x14ac:dyDescent="0.25">
      <c r="A16" s="5">
        <v>16</v>
      </c>
      <c r="B16" s="5">
        <v>0.59079999999999999</v>
      </c>
      <c r="C16" s="6">
        <v>7.0300000000000001E-2</v>
      </c>
      <c r="D16" s="6">
        <f t="shared" si="0"/>
        <v>4.2180000000000002E-2</v>
      </c>
      <c r="E16" s="6">
        <f t="shared" si="1"/>
        <v>0.59079999999999999</v>
      </c>
      <c r="F16" s="6">
        <v>1.8800000000000001E-2</v>
      </c>
      <c r="G16" s="6">
        <f t="shared" si="2"/>
        <v>1.8800000000000001E-2</v>
      </c>
      <c r="H16" s="6">
        <f t="shared" si="3"/>
        <v>6.0980000000000006E-2</v>
      </c>
      <c r="I16" s="6">
        <v>-2.4268999999999998</v>
      </c>
      <c r="J16" s="6">
        <v>1.1900000000000001E-2</v>
      </c>
      <c r="K16" s="6">
        <f t="shared" si="4"/>
        <v>-2.415</v>
      </c>
      <c r="L16" s="35">
        <v>16</v>
      </c>
      <c r="M16" s="36">
        <v>6.3399999999999998E-2</v>
      </c>
      <c r="N16" s="36">
        <v>0.66180000000000005</v>
      </c>
      <c r="O16" s="36">
        <v>1.0200000000000001E-2</v>
      </c>
      <c r="P16" s="36">
        <v>-2.7050000000000001</v>
      </c>
      <c r="Q16" s="37">
        <f t="shared" si="5"/>
        <v>7.3599999999999999E-2</v>
      </c>
      <c r="R16" s="38">
        <v>14</v>
      </c>
      <c r="S16" s="38">
        <v>1.2366999999999999</v>
      </c>
      <c r="T16" s="38">
        <v>8.5300000000000001E-2</v>
      </c>
      <c r="U16" s="38">
        <v>0.51239999999999997</v>
      </c>
      <c r="V16" s="38">
        <v>4.4200000000000003E-2</v>
      </c>
      <c r="W16" s="38">
        <v>-4.7E-2</v>
      </c>
      <c r="X16" s="38">
        <v>9.5999999999999992E-3</v>
      </c>
      <c r="Y16" s="38">
        <v>-4.1318999999999999</v>
      </c>
      <c r="Z16" s="38">
        <v>1.6815</v>
      </c>
      <c r="AA16" s="38">
        <v>1.8993</v>
      </c>
      <c r="AB16" s="38">
        <v>-4.6443000000000003</v>
      </c>
      <c r="AC16" s="38">
        <v>1.6815</v>
      </c>
      <c r="AD16" s="38">
        <v>1.8993</v>
      </c>
      <c r="AE16" s="38">
        <v>-4.26</v>
      </c>
      <c r="AF16" s="38">
        <v>1.6815</v>
      </c>
      <c r="AG16" s="38">
        <v>1.8993</v>
      </c>
      <c r="AH16" s="20"/>
      <c r="AI16" s="20"/>
    </row>
    <row r="17" spans="1:36" x14ac:dyDescent="0.25">
      <c r="A17" s="5">
        <v>18</v>
      </c>
      <c r="B17" s="5">
        <v>0.61160000000000003</v>
      </c>
      <c r="C17" s="6">
        <v>8.8900000000000007E-2</v>
      </c>
      <c r="D17" s="6">
        <f t="shared" si="0"/>
        <v>5.3340000000000005E-2</v>
      </c>
      <c r="E17" s="6">
        <f t="shared" si="1"/>
        <v>0.61160000000000003</v>
      </c>
      <c r="F17" s="6">
        <v>2.4400000000000002E-2</v>
      </c>
      <c r="G17" s="6">
        <f t="shared" si="2"/>
        <v>2.4400000000000002E-2</v>
      </c>
      <c r="H17" s="6">
        <f t="shared" si="3"/>
        <v>7.7740000000000004E-2</v>
      </c>
      <c r="I17" s="6">
        <v>-2.5293999999999999</v>
      </c>
      <c r="J17" s="6">
        <v>2.0400000000000001E-2</v>
      </c>
      <c r="K17" s="6">
        <f t="shared" si="4"/>
        <v>-2.5089999999999999</v>
      </c>
      <c r="L17" s="35">
        <v>18</v>
      </c>
      <c r="M17" s="36">
        <v>0.08</v>
      </c>
      <c r="N17" s="36">
        <v>0.7</v>
      </c>
      <c r="O17" s="36">
        <v>1.14E-2</v>
      </c>
      <c r="P17" s="36">
        <v>-2.9805999999999999</v>
      </c>
      <c r="Q17" s="37">
        <f t="shared" si="5"/>
        <v>9.1400000000000009E-2</v>
      </c>
      <c r="R17" s="20"/>
      <c r="S17" s="20"/>
      <c r="T17" s="20"/>
      <c r="U17" s="20"/>
      <c r="V17" s="20"/>
      <c r="W17" s="20"/>
      <c r="X17" s="20"/>
      <c r="Y17" s="21"/>
      <c r="Z17" s="21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6" x14ac:dyDescent="0.25">
      <c r="A18" s="5">
        <v>20</v>
      </c>
      <c r="B18" s="5">
        <v>0.60770000000000002</v>
      </c>
      <c r="C18" s="6">
        <v>0.10970000000000001</v>
      </c>
      <c r="D18" s="6">
        <f t="shared" si="0"/>
        <v>6.5820000000000004E-2</v>
      </c>
      <c r="E18" s="6">
        <f t="shared" si="1"/>
        <v>0.60770000000000002</v>
      </c>
      <c r="F18" s="6">
        <v>3.2899999999999999E-2</v>
      </c>
      <c r="G18" s="6">
        <f t="shared" si="2"/>
        <v>3.2899999999999999E-2</v>
      </c>
      <c r="H18" s="6">
        <f t="shared" si="3"/>
        <v>9.8720000000000002E-2</v>
      </c>
      <c r="I18" s="6">
        <v>-2.5634000000000001</v>
      </c>
      <c r="J18" s="6">
        <v>3.04E-2</v>
      </c>
      <c r="K18" s="6">
        <f t="shared" si="4"/>
        <v>-2.5329999999999999</v>
      </c>
      <c r="L18" s="35">
        <v>20</v>
      </c>
      <c r="M18" s="36">
        <v>9.8299999999999998E-2</v>
      </c>
      <c r="N18" s="36">
        <v>0.68</v>
      </c>
      <c r="O18" s="36">
        <v>1.2800000000000001E-2</v>
      </c>
      <c r="P18" s="36">
        <v>-3.2404999999999999</v>
      </c>
      <c r="Q18" s="37">
        <f t="shared" si="5"/>
        <v>0.1111</v>
      </c>
      <c r="R18" s="20"/>
      <c r="S18" s="20"/>
      <c r="T18" s="20"/>
      <c r="U18" s="20"/>
      <c r="V18" s="20"/>
      <c r="W18" s="20"/>
      <c r="X18" s="20"/>
      <c r="Y18" s="21"/>
      <c r="Z18" s="21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6" x14ac:dyDescent="0.25">
      <c r="A19" s="5">
        <v>22</v>
      </c>
      <c r="B19" s="5">
        <v>0.58079999999999998</v>
      </c>
      <c r="C19" s="6">
        <v>0.13270000000000001</v>
      </c>
      <c r="D19" s="6">
        <f t="shared" si="0"/>
        <v>7.962000000000001E-2</v>
      </c>
      <c r="E19" s="6">
        <f t="shared" si="1"/>
        <v>0.58079999999999998</v>
      </c>
      <c r="F19" s="6">
        <v>4.4200000000000003E-2</v>
      </c>
      <c r="G19" s="6">
        <f t="shared" si="2"/>
        <v>4.4200000000000003E-2</v>
      </c>
      <c r="H19" s="6">
        <f t="shared" si="3"/>
        <v>0.12382000000000001</v>
      </c>
      <c r="I19" s="6">
        <v>-2.5426000000000002</v>
      </c>
      <c r="J19" s="6">
        <v>4.1700000000000001E-2</v>
      </c>
      <c r="K19" s="6">
        <f t="shared" si="4"/>
        <v>-2.5009000000000001</v>
      </c>
      <c r="L19" s="35">
        <v>22</v>
      </c>
      <c r="M19" s="36">
        <v>0.11849999999999999</v>
      </c>
      <c r="N19" s="36">
        <v>0.6</v>
      </c>
      <c r="O19" s="36">
        <v>1.55E-2</v>
      </c>
      <c r="P19" s="36">
        <v>-3.4830000000000001</v>
      </c>
      <c r="Q19" s="37">
        <f t="shared" si="5"/>
        <v>0.13400000000000001</v>
      </c>
      <c r="R19" s="20"/>
      <c r="S19" s="20"/>
      <c r="T19" s="20"/>
      <c r="U19" s="20"/>
      <c r="V19" s="20"/>
      <c r="W19" s="20"/>
      <c r="X19" s="20"/>
      <c r="Y19" s="21"/>
      <c r="Z19" s="21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6" x14ac:dyDescent="0.25">
      <c r="A20" s="5">
        <v>24</v>
      </c>
      <c r="B20" s="5">
        <v>0.5484</v>
      </c>
      <c r="C20" s="6">
        <v>0.15790000000000001</v>
      </c>
      <c r="D20" s="6">
        <f t="shared" si="0"/>
        <v>9.4740000000000005E-2</v>
      </c>
      <c r="E20" s="6">
        <f t="shared" si="1"/>
        <v>0.5484</v>
      </c>
      <c r="F20" s="6">
        <v>5.9900000000000002E-2</v>
      </c>
      <c r="G20" s="6">
        <f t="shared" si="2"/>
        <v>5.9900000000000002E-2</v>
      </c>
      <c r="H20" s="6">
        <f t="shared" si="3"/>
        <v>0.15464</v>
      </c>
      <c r="I20" s="6">
        <v>-2.5377000000000001</v>
      </c>
      <c r="J20" s="6">
        <v>4.7E-2</v>
      </c>
      <c r="K20" s="6">
        <f t="shared" si="4"/>
        <v>-2.4906999999999999</v>
      </c>
      <c r="L20" s="35">
        <v>24</v>
      </c>
      <c r="M20" s="36">
        <v>0.1404</v>
      </c>
      <c r="N20" s="36">
        <v>0.57999999999999996</v>
      </c>
      <c r="O20" s="36">
        <v>1.8100000000000002E-2</v>
      </c>
      <c r="P20" s="36">
        <v>-3.7094</v>
      </c>
      <c r="Q20" s="37">
        <f t="shared" si="5"/>
        <v>0.1585</v>
      </c>
      <c r="R20" s="20"/>
      <c r="S20" s="20"/>
      <c r="T20" s="20"/>
      <c r="U20" s="20"/>
      <c r="V20" s="20"/>
      <c r="W20" s="20"/>
      <c r="X20" s="20"/>
      <c r="Y20" s="21"/>
      <c r="Z20" s="21"/>
      <c r="AA20" s="20"/>
      <c r="AB20" s="20"/>
      <c r="AC20" s="20"/>
      <c r="AD20" s="20"/>
      <c r="AE20" s="20"/>
      <c r="AF20" s="20"/>
      <c r="AG20" s="20"/>
      <c r="AH20" s="20"/>
      <c r="AI20" s="20"/>
      <c r="AJ20" s="3"/>
    </row>
    <row r="21" spans="1:36" x14ac:dyDescent="0.25">
      <c r="A21" s="5">
        <v>26</v>
      </c>
      <c r="B21" s="5">
        <v>0.52259999999999995</v>
      </c>
      <c r="C21" s="6">
        <v>0.18529999999999999</v>
      </c>
      <c r="D21" s="6">
        <f t="shared" si="0"/>
        <v>0.11117999999999999</v>
      </c>
      <c r="E21" s="6">
        <f t="shared" si="1"/>
        <v>0.52259999999999995</v>
      </c>
      <c r="F21" s="6">
        <v>7.6200000000000004E-2</v>
      </c>
      <c r="G21" s="6">
        <f t="shared" si="2"/>
        <v>7.6200000000000004E-2</v>
      </c>
      <c r="H21" s="6">
        <f t="shared" si="3"/>
        <v>0.18737999999999999</v>
      </c>
      <c r="I21" s="6">
        <v>-2.5756000000000001</v>
      </c>
      <c r="J21" s="6">
        <v>4.53E-2</v>
      </c>
      <c r="K21" s="6">
        <f t="shared" si="4"/>
        <v>-2.5303</v>
      </c>
      <c r="L21" s="35">
        <v>26</v>
      </c>
      <c r="M21" s="36">
        <v>0.16400000000000001</v>
      </c>
      <c r="N21" s="36">
        <v>0.6</v>
      </c>
      <c r="O21" s="36">
        <v>2.5399999999999999E-2</v>
      </c>
      <c r="P21" s="36">
        <v>-3.9165999999999999</v>
      </c>
      <c r="Q21" s="37">
        <f t="shared" si="5"/>
        <v>0.18940000000000001</v>
      </c>
      <c r="R21" s="20"/>
      <c r="S21" s="20"/>
      <c r="T21" s="20"/>
      <c r="U21" s="20"/>
      <c r="V21" s="20"/>
      <c r="W21" s="20"/>
      <c r="X21" s="20"/>
      <c r="Y21" s="21"/>
      <c r="Z21" s="21"/>
      <c r="AA21" s="20"/>
      <c r="AB21" s="20"/>
      <c r="AC21" s="20"/>
      <c r="AD21" s="20"/>
      <c r="AE21" s="20"/>
      <c r="AF21" s="20"/>
      <c r="AG21" s="20"/>
      <c r="AH21" s="20"/>
      <c r="AI21" s="20"/>
      <c r="AJ21" s="3"/>
    </row>
    <row r="22" spans="1:36" x14ac:dyDescent="0.25">
      <c r="A22" s="5">
        <v>28</v>
      </c>
      <c r="B22" s="5">
        <v>0.502</v>
      </c>
      <c r="C22" s="6">
        <v>0.21479999999999999</v>
      </c>
      <c r="D22" s="6">
        <f t="shared" si="0"/>
        <v>0.12887999999999999</v>
      </c>
      <c r="E22" s="6">
        <f t="shared" si="1"/>
        <v>0.502</v>
      </c>
      <c r="F22" s="6">
        <v>9.8500000000000004E-2</v>
      </c>
      <c r="G22" s="6">
        <f t="shared" si="2"/>
        <v>9.8500000000000004E-2</v>
      </c>
      <c r="H22" s="6">
        <f t="shared" si="3"/>
        <v>0.22738</v>
      </c>
      <c r="I22" s="6">
        <v>-2.6730999999999998</v>
      </c>
      <c r="J22" s="6">
        <v>3.5999999999999997E-2</v>
      </c>
      <c r="K22" s="6">
        <f t="shared" si="4"/>
        <v>-2.6370999999999998</v>
      </c>
      <c r="L22" s="35">
        <v>28</v>
      </c>
      <c r="M22" s="36">
        <v>0.1893</v>
      </c>
      <c r="N22" s="36">
        <v>0.61</v>
      </c>
      <c r="O22" s="36">
        <v>3.4700000000000002E-2</v>
      </c>
      <c r="P22" s="36">
        <v>-4.1062000000000003</v>
      </c>
      <c r="Q22" s="37">
        <f t="shared" si="5"/>
        <v>0.224</v>
      </c>
      <c r="R22" s="20"/>
      <c r="S22" s="20"/>
      <c r="T22" s="20"/>
      <c r="U22" s="20"/>
      <c r="V22" s="20"/>
      <c r="W22" s="20"/>
      <c r="X22" s="20"/>
      <c r="Y22" s="21"/>
      <c r="Z22" s="21"/>
      <c r="AA22" s="20"/>
      <c r="AB22" s="20"/>
      <c r="AC22" s="20"/>
      <c r="AD22" s="20"/>
      <c r="AE22" s="20"/>
      <c r="AF22" s="20"/>
      <c r="AG22" s="20"/>
      <c r="AH22" s="20"/>
      <c r="AI22" s="20"/>
      <c r="AJ22" s="3"/>
    </row>
    <row r="23" spans="1:36" x14ac:dyDescent="0.25">
      <c r="D23" s="6"/>
      <c r="E23" s="6"/>
      <c r="K23" s="6">
        <f t="shared" si="4"/>
        <v>0</v>
      </c>
      <c r="O23" s="6"/>
      <c r="R23" s="20"/>
      <c r="S23" s="20"/>
      <c r="T23" s="20"/>
      <c r="U23" s="20"/>
      <c r="V23" s="20"/>
      <c r="W23" s="20"/>
      <c r="X23" s="20"/>
      <c r="Y23" s="21"/>
      <c r="Z23" s="21"/>
      <c r="AA23" s="20"/>
      <c r="AB23" s="20"/>
      <c r="AC23" s="20"/>
      <c r="AD23" s="20"/>
      <c r="AE23" s="20"/>
      <c r="AF23" s="20"/>
      <c r="AG23" s="20"/>
      <c r="AH23" s="20"/>
      <c r="AI23" s="20"/>
      <c r="AJ23" s="3"/>
    </row>
    <row r="24" spans="1:36" x14ac:dyDescent="0.25">
      <c r="D24" s="6"/>
      <c r="I24">
        <v>-0.5</v>
      </c>
      <c r="O24" s="6"/>
      <c r="R24" s="20"/>
      <c r="S24" s="20"/>
      <c r="T24" s="20"/>
      <c r="U24" s="20"/>
      <c r="V24" s="20"/>
      <c r="W24" s="20"/>
      <c r="X24" s="20"/>
      <c r="Y24" s="21"/>
      <c r="Z24" s="21"/>
      <c r="AA24" s="20"/>
      <c r="AB24" s="20"/>
      <c r="AC24" s="20"/>
      <c r="AD24" s="20"/>
      <c r="AE24" s="20"/>
      <c r="AF24" s="20"/>
      <c r="AG24" s="20"/>
      <c r="AH24" s="20"/>
      <c r="AI24" s="20"/>
      <c r="AJ24" s="3"/>
    </row>
    <row r="25" spans="1:36" x14ac:dyDescent="0.25">
      <c r="D25" s="6"/>
      <c r="I25">
        <v>-0.56399999999999995</v>
      </c>
      <c r="O25" s="6"/>
      <c r="R25" s="20"/>
      <c r="S25" s="20"/>
      <c r="T25" s="20"/>
      <c r="U25" s="20"/>
      <c r="V25" s="20"/>
      <c r="W25" s="20"/>
      <c r="X25" s="20"/>
      <c r="Y25" s="21"/>
      <c r="Z25" s="21"/>
      <c r="AA25" s="20"/>
      <c r="AB25" s="20"/>
      <c r="AC25" s="20"/>
      <c r="AD25" s="20"/>
      <c r="AE25" s="20"/>
      <c r="AF25" s="20"/>
      <c r="AG25" s="20"/>
      <c r="AH25" s="20"/>
      <c r="AI25" s="20"/>
      <c r="AJ25" s="3"/>
    </row>
    <row r="26" spans="1:36" x14ac:dyDescent="0.25">
      <c r="D26" s="6"/>
      <c r="I26">
        <v>-0.63100000000000001</v>
      </c>
      <c r="R26" s="20"/>
      <c r="S26" s="20"/>
      <c r="T26" s="20"/>
      <c r="U26" s="20"/>
      <c r="V26" s="20"/>
      <c r="W26" s="20"/>
      <c r="X26" s="20"/>
      <c r="Y26" s="21"/>
      <c r="Z26" s="21"/>
      <c r="AA26" s="20"/>
      <c r="AB26" s="20"/>
      <c r="AC26" s="20"/>
      <c r="AD26" s="20"/>
      <c r="AE26" s="20"/>
      <c r="AF26" s="20"/>
      <c r="AG26" s="20"/>
      <c r="AH26" s="20"/>
      <c r="AI26" s="20"/>
      <c r="AJ26" s="3"/>
    </row>
    <row r="27" spans="1:36" x14ac:dyDescent="0.25">
      <c r="D27" s="6"/>
      <c r="I27">
        <v>-0.7006</v>
      </c>
      <c r="R27" s="20"/>
      <c r="S27" s="20"/>
      <c r="T27" s="20"/>
      <c r="U27" s="20"/>
      <c r="V27" s="20"/>
      <c r="W27" s="20"/>
      <c r="X27" s="20"/>
      <c r="Y27" s="21"/>
      <c r="Z27" s="21"/>
      <c r="AA27" s="20"/>
      <c r="AB27" s="20"/>
      <c r="AC27" s="20"/>
      <c r="AD27" s="20"/>
      <c r="AE27" s="20"/>
      <c r="AF27" s="20"/>
      <c r="AG27" s="20"/>
      <c r="AH27" s="20"/>
      <c r="AI27" s="20"/>
      <c r="AJ27" s="3"/>
    </row>
    <row r="28" spans="1:36" x14ac:dyDescent="0.25">
      <c r="D28" s="6"/>
      <c r="I28">
        <v>-0.76729999999999998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3"/>
    </row>
    <row r="29" spans="1:36" x14ac:dyDescent="0.25"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3"/>
    </row>
    <row r="30" spans="1:36" x14ac:dyDescent="0.25"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</row>
    <row r="31" spans="1:36" x14ac:dyDescent="0.25"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</row>
    <row r="32" spans="1:36" x14ac:dyDescent="0.25"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</row>
    <row r="33" spans="1:35" x14ac:dyDescent="0.25"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</row>
    <row r="45" spans="1:35" x14ac:dyDescent="0.25">
      <c r="A45" s="43" t="s">
        <v>47</v>
      </c>
      <c r="B45" s="44"/>
      <c r="C45" s="44"/>
      <c r="D45" s="45"/>
    </row>
    <row r="46" spans="1:35" x14ac:dyDescent="0.25">
      <c r="A46" s="29" t="s">
        <v>48</v>
      </c>
      <c r="B46" s="29">
        <v>0.6</v>
      </c>
      <c r="C46" s="29"/>
      <c r="D46" s="29"/>
    </row>
    <row r="47" spans="1:35" x14ac:dyDescent="0.25">
      <c r="A47" s="29" t="s">
        <v>49</v>
      </c>
      <c r="B47" s="29">
        <v>0.6</v>
      </c>
      <c r="C47" s="29"/>
      <c r="D47" s="29"/>
    </row>
    <row r="48" spans="1:35" x14ac:dyDescent="0.25">
      <c r="A48" s="29" t="s">
        <v>50</v>
      </c>
      <c r="B48" s="29">
        <v>1</v>
      </c>
      <c r="C48" s="29"/>
      <c r="D48" s="29"/>
    </row>
    <row r="49" spans="1:4" x14ac:dyDescent="0.25">
      <c r="A49" s="29" t="s">
        <v>51</v>
      </c>
      <c r="B49" s="29">
        <v>0</v>
      </c>
      <c r="C49" s="29" t="s">
        <v>52</v>
      </c>
      <c r="D49" s="29"/>
    </row>
  </sheetData>
  <mergeCells count="4">
    <mergeCell ref="A1:K1"/>
    <mergeCell ref="L1:Q1"/>
    <mergeCell ref="R1:AI1"/>
    <mergeCell ref="A45:D45"/>
  </mergeCells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B249-F394-4709-ADEA-526A8478CF5F}">
  <dimension ref="A1:N30"/>
  <sheetViews>
    <sheetView workbookViewId="0">
      <selection activeCell="H32" sqref="H32"/>
    </sheetView>
  </sheetViews>
  <sheetFormatPr defaultRowHeight="15" x14ac:dyDescent="0.25"/>
  <sheetData>
    <row r="1" spans="1:14" x14ac:dyDescent="0.25">
      <c r="A1" t="s">
        <v>54</v>
      </c>
      <c r="F1" t="s">
        <v>55</v>
      </c>
      <c r="K1" t="s">
        <v>56</v>
      </c>
    </row>
    <row r="3" spans="1:14" x14ac:dyDescent="0.25">
      <c r="A3" s="34" t="s">
        <v>5</v>
      </c>
      <c r="B3" s="34" t="s">
        <v>6</v>
      </c>
      <c r="C3" s="34" t="s">
        <v>9</v>
      </c>
      <c r="D3" s="34" t="s">
        <v>10</v>
      </c>
      <c r="F3" s="34" t="s">
        <v>5</v>
      </c>
      <c r="G3" s="34" t="s">
        <v>6</v>
      </c>
      <c r="H3" s="34" t="s">
        <v>9</v>
      </c>
      <c r="I3" s="34" t="s">
        <v>10</v>
      </c>
      <c r="K3" s="34" t="s">
        <v>5</v>
      </c>
      <c r="L3" s="34" t="s">
        <v>6</v>
      </c>
      <c r="M3" s="34" t="s">
        <v>9</v>
      </c>
      <c r="N3" s="34" t="s">
        <v>10</v>
      </c>
    </row>
    <row r="4" spans="1:14" x14ac:dyDescent="0.25">
      <c r="A4" s="38">
        <v>0.23630000000000001</v>
      </c>
      <c r="B4" s="38">
        <v>0.18720000000000001</v>
      </c>
      <c r="C4" s="38">
        <v>-0.2452</v>
      </c>
      <c r="D4" s="38">
        <v>5.0799999999999998E-2</v>
      </c>
      <c r="F4" s="38">
        <v>9.5899999999999999E-2</v>
      </c>
      <c r="G4" s="38">
        <v>0.19178999999999999</v>
      </c>
      <c r="H4" s="38">
        <v>-0.12099</v>
      </c>
      <c r="I4" s="38">
        <v>2.4119999999999999E-2</v>
      </c>
      <c r="K4" s="38">
        <v>4.2700000000000002E-2</v>
      </c>
      <c r="L4" s="38">
        <v>8.5300000000000001E-2</v>
      </c>
      <c r="M4" s="38">
        <v>-6.1600000000000002E-2</v>
      </c>
      <c r="N4" s="38">
        <v>1.2500000000000001E-2</v>
      </c>
    </row>
    <row r="5" spans="1:14" x14ac:dyDescent="0.25">
      <c r="A5" s="38">
        <v>0.42330000000000001</v>
      </c>
      <c r="B5" s="38">
        <v>0.18720000000000001</v>
      </c>
      <c r="C5" s="38">
        <v>-0.23080000000000001</v>
      </c>
      <c r="D5" s="38">
        <v>5.1499999999999997E-2</v>
      </c>
      <c r="F5" s="38">
        <v>0.28769</v>
      </c>
      <c r="G5" s="38">
        <v>0.19178999999999999</v>
      </c>
      <c r="H5" s="38">
        <v>-0.12063</v>
      </c>
      <c r="I5" s="38">
        <v>2.4039999999999999E-2</v>
      </c>
      <c r="K5" s="38">
        <v>0.12790000000000001</v>
      </c>
      <c r="L5" s="38">
        <v>8.5300000000000001E-2</v>
      </c>
      <c r="M5" s="38">
        <v>-7.9799999999999996E-2</v>
      </c>
      <c r="N5" s="38">
        <v>1.6199999999999999E-2</v>
      </c>
    </row>
    <row r="6" spans="1:14" x14ac:dyDescent="0.25">
      <c r="A6" s="38">
        <v>0.61029999999999995</v>
      </c>
      <c r="B6" s="38">
        <v>0.18720000000000001</v>
      </c>
      <c r="C6" s="38">
        <v>-0.2175</v>
      </c>
      <c r="D6" s="38">
        <v>5.1700000000000003E-2</v>
      </c>
      <c r="F6" s="38">
        <v>0.47948000000000002</v>
      </c>
      <c r="G6" s="38">
        <v>0.19178999999999999</v>
      </c>
      <c r="H6" s="38">
        <v>-0.12037</v>
      </c>
      <c r="I6" s="38">
        <v>2.3910000000000001E-2</v>
      </c>
      <c r="K6" s="38">
        <v>0.2132</v>
      </c>
      <c r="L6" s="38">
        <v>8.5300000000000001E-2</v>
      </c>
      <c r="M6" s="38">
        <v>-9.1899999999999996E-2</v>
      </c>
      <c r="N6" s="38">
        <v>1.8499999999999999E-2</v>
      </c>
    </row>
    <row r="7" spans="1:14" x14ac:dyDescent="0.25">
      <c r="A7" s="38">
        <v>0.79730000000000001</v>
      </c>
      <c r="B7" s="38">
        <v>0.18720000000000001</v>
      </c>
      <c r="C7" s="38">
        <v>-0.20619999999999999</v>
      </c>
      <c r="D7" s="38">
        <v>5.16E-2</v>
      </c>
      <c r="F7" s="38">
        <v>0.67127000000000003</v>
      </c>
      <c r="G7" s="38">
        <v>0.19178999999999999</v>
      </c>
      <c r="H7" s="38">
        <v>-0.11824999999999999</v>
      </c>
      <c r="I7" s="38">
        <v>2.3539999999999998E-2</v>
      </c>
      <c r="K7" s="38">
        <v>0.3039</v>
      </c>
      <c r="L7" s="38">
        <v>9.5899999999999999E-2</v>
      </c>
      <c r="M7" s="38">
        <v>-9.98E-2</v>
      </c>
      <c r="N7" s="38">
        <v>2.0199999999999999E-2</v>
      </c>
    </row>
    <row r="8" spans="1:14" x14ac:dyDescent="0.25">
      <c r="A8" s="38">
        <v>0.98440000000000005</v>
      </c>
      <c r="B8" s="38">
        <v>0.18720000000000001</v>
      </c>
      <c r="C8" s="38">
        <v>-0.1956</v>
      </c>
      <c r="D8" s="38">
        <v>5.1200000000000002E-2</v>
      </c>
      <c r="F8" s="38">
        <v>0.86307</v>
      </c>
      <c r="G8" s="38">
        <v>0.19178999999999999</v>
      </c>
      <c r="H8" s="38">
        <v>-0.11595</v>
      </c>
      <c r="I8" s="38">
        <v>2.307E-2</v>
      </c>
      <c r="K8" s="38">
        <v>0.39979999999999999</v>
      </c>
      <c r="L8" s="38">
        <v>9.5899999999999999E-2</v>
      </c>
      <c r="M8" s="38">
        <v>-0.1051</v>
      </c>
      <c r="N8" s="38">
        <v>2.1299999999999999E-2</v>
      </c>
    </row>
    <row r="9" spans="1:14" x14ac:dyDescent="0.25">
      <c r="A9" s="38">
        <v>1.1714</v>
      </c>
      <c r="B9" s="38">
        <v>0.18720000000000001</v>
      </c>
      <c r="C9" s="38">
        <v>-0.18729999999999999</v>
      </c>
      <c r="D9" s="38">
        <v>5.0799999999999998E-2</v>
      </c>
      <c r="F9" s="38">
        <v>1.0548599999999999</v>
      </c>
      <c r="G9" s="38">
        <v>0.19178999999999999</v>
      </c>
      <c r="H9" s="38">
        <v>-0.11344</v>
      </c>
      <c r="I9" s="38">
        <v>2.2409999999999999E-2</v>
      </c>
      <c r="K9" s="38">
        <v>0.49569999999999997</v>
      </c>
      <c r="L9" s="38">
        <v>9.5899999999999999E-2</v>
      </c>
      <c r="M9" s="38">
        <v>-0.1084</v>
      </c>
      <c r="N9" s="38">
        <v>2.1899999999999999E-2</v>
      </c>
    </row>
    <row r="10" spans="1:14" x14ac:dyDescent="0.25">
      <c r="A10" s="38">
        <v>1.3341000000000001</v>
      </c>
      <c r="B10" s="38">
        <v>0.1386</v>
      </c>
      <c r="C10" s="38">
        <v>-0.18</v>
      </c>
      <c r="D10" s="38">
        <v>5.0299999999999997E-2</v>
      </c>
      <c r="F10" s="38">
        <v>1.24665</v>
      </c>
      <c r="G10" s="38">
        <v>0.19178999999999999</v>
      </c>
      <c r="H10" s="38">
        <v>-0.10753</v>
      </c>
      <c r="I10" s="38">
        <v>2.137E-2</v>
      </c>
      <c r="K10" s="38">
        <v>0.5917</v>
      </c>
      <c r="L10" s="38">
        <v>9.5899999999999999E-2</v>
      </c>
      <c r="M10" s="38">
        <v>-0.1086</v>
      </c>
      <c r="N10" s="38">
        <v>2.1999999999999999E-2</v>
      </c>
    </row>
    <row r="11" spans="1:14" x14ac:dyDescent="0.25">
      <c r="A11" s="38">
        <v>1.4725999999999999</v>
      </c>
      <c r="B11" s="38">
        <v>0.1386</v>
      </c>
      <c r="C11" s="38">
        <v>-0.17430000000000001</v>
      </c>
      <c r="D11" s="38">
        <v>4.9700000000000001E-2</v>
      </c>
      <c r="F11" s="38">
        <v>1.4384399999999999</v>
      </c>
      <c r="G11" s="38">
        <v>0.19178999999999999</v>
      </c>
      <c r="H11" s="38">
        <v>-0.10051</v>
      </c>
      <c r="I11" s="38">
        <v>1.9869999999999999E-2</v>
      </c>
      <c r="K11" s="38">
        <v>0.68759999999999999</v>
      </c>
      <c r="L11" s="38">
        <v>9.5899999999999999E-2</v>
      </c>
      <c r="M11" s="38">
        <v>-0.10780000000000001</v>
      </c>
      <c r="N11" s="38">
        <v>2.18E-2</v>
      </c>
    </row>
    <row r="12" spans="1:14" x14ac:dyDescent="0.25">
      <c r="A12" s="38">
        <v>1.6111</v>
      </c>
      <c r="B12" s="38">
        <v>0.1386</v>
      </c>
      <c r="C12" s="38">
        <v>-0.16950000000000001</v>
      </c>
      <c r="D12" s="38">
        <v>4.9200000000000001E-2</v>
      </c>
      <c r="F12" s="38">
        <v>1.6302399999999999</v>
      </c>
      <c r="G12" s="38">
        <v>0.19178999999999999</v>
      </c>
      <c r="H12" s="38">
        <v>-8.702E-2</v>
      </c>
      <c r="I12" s="38">
        <v>1.7319999999999999E-2</v>
      </c>
      <c r="K12" s="38">
        <v>0.78359999999999996</v>
      </c>
      <c r="L12" s="38">
        <v>9.5899999999999999E-2</v>
      </c>
      <c r="M12" s="38">
        <v>-0.1041</v>
      </c>
      <c r="N12" s="38">
        <v>2.1100000000000001E-2</v>
      </c>
    </row>
    <row r="13" spans="1:14" x14ac:dyDescent="0.25">
      <c r="A13" s="38">
        <v>1.7775000000000001</v>
      </c>
      <c r="B13" s="38">
        <v>0.19450000000000001</v>
      </c>
      <c r="C13" s="38">
        <v>-0.1636</v>
      </c>
      <c r="D13" s="38">
        <v>4.8500000000000001E-2</v>
      </c>
      <c r="F13" s="38">
        <v>1.82203</v>
      </c>
      <c r="G13" s="38">
        <v>0.19178999999999999</v>
      </c>
      <c r="H13" s="38">
        <v>-6.3740000000000005E-2</v>
      </c>
      <c r="I13" s="38">
        <v>1.2699999999999999E-2</v>
      </c>
      <c r="K13" s="38">
        <v>0.87949999999999995</v>
      </c>
      <c r="L13" s="38">
        <v>9.5899999999999999E-2</v>
      </c>
      <c r="M13" s="38">
        <v>-9.8900000000000002E-2</v>
      </c>
      <c r="N13" s="38">
        <v>2.01E-2</v>
      </c>
    </row>
    <row r="14" spans="1:14" x14ac:dyDescent="0.25">
      <c r="A14" s="38">
        <v>1.9718</v>
      </c>
      <c r="B14" s="38">
        <v>0.19450000000000001</v>
      </c>
      <c r="C14" s="38">
        <v>-0.15809999999999999</v>
      </c>
      <c r="D14" s="38">
        <v>4.7699999999999999E-2</v>
      </c>
      <c r="K14" s="38">
        <v>0.97550000000000003</v>
      </c>
      <c r="L14" s="38">
        <v>9.5899999999999999E-2</v>
      </c>
      <c r="M14" s="38">
        <v>-9.1899999999999996E-2</v>
      </c>
      <c r="N14" s="38">
        <v>1.8499999999999999E-2</v>
      </c>
    </row>
    <row r="15" spans="1:14" x14ac:dyDescent="0.25">
      <c r="A15" s="38">
        <v>2.1661999999999999</v>
      </c>
      <c r="B15" s="38">
        <v>0.19450000000000001</v>
      </c>
      <c r="C15" s="38">
        <v>-0.1522</v>
      </c>
      <c r="D15" s="38">
        <v>4.6800000000000001E-2</v>
      </c>
      <c r="K15" s="38">
        <v>1.0661</v>
      </c>
      <c r="L15" s="38">
        <v>8.5300000000000001E-2</v>
      </c>
      <c r="M15" s="38">
        <v>-8.1299999999999997E-2</v>
      </c>
      <c r="N15" s="38">
        <v>1.6500000000000001E-2</v>
      </c>
    </row>
    <row r="16" spans="1:14" x14ac:dyDescent="0.25">
      <c r="A16" s="38">
        <v>2.3605999999999998</v>
      </c>
      <c r="B16" s="38">
        <v>0.19450000000000001</v>
      </c>
      <c r="C16" s="38">
        <v>-0.1469</v>
      </c>
      <c r="D16" s="38">
        <v>4.5900000000000003E-2</v>
      </c>
      <c r="K16" s="38">
        <v>1.1514</v>
      </c>
      <c r="L16" s="38">
        <v>8.5300000000000001E-2</v>
      </c>
      <c r="M16" s="38">
        <v>-6.83E-2</v>
      </c>
      <c r="N16" s="38">
        <v>1.37E-2</v>
      </c>
    </row>
    <row r="17" spans="1:14" x14ac:dyDescent="0.25">
      <c r="A17" s="38">
        <v>2.5548999999999999</v>
      </c>
      <c r="B17" s="38">
        <v>0.19450000000000001</v>
      </c>
      <c r="C17" s="38">
        <v>-0.14230000000000001</v>
      </c>
      <c r="D17" s="38">
        <v>4.4900000000000002E-2</v>
      </c>
      <c r="K17" s="38">
        <v>1.2366999999999999</v>
      </c>
      <c r="L17" s="38">
        <v>8.5300000000000001E-2</v>
      </c>
      <c r="M17" s="38">
        <v>-4.7E-2</v>
      </c>
      <c r="N17" s="38">
        <v>9.5999999999999992E-3</v>
      </c>
    </row>
    <row r="18" spans="1:14" x14ac:dyDescent="0.25">
      <c r="A18" s="38">
        <v>2.7492999999999999</v>
      </c>
      <c r="B18" s="38">
        <v>0.19450000000000001</v>
      </c>
      <c r="C18" s="38">
        <v>-0.1371</v>
      </c>
      <c r="D18" s="38">
        <v>4.3900000000000002E-2</v>
      </c>
    </row>
    <row r="19" spans="1:14" x14ac:dyDescent="0.25">
      <c r="A19" s="38">
        <v>2.9437000000000002</v>
      </c>
      <c r="B19" s="38">
        <v>0.19450000000000001</v>
      </c>
      <c r="C19" s="38">
        <v>-0.1323</v>
      </c>
      <c r="D19" s="38">
        <v>4.2799999999999998E-2</v>
      </c>
    </row>
    <row r="20" spans="1:14" x14ac:dyDescent="0.25">
      <c r="A20" s="38">
        <v>3.1379999999999999</v>
      </c>
      <c r="B20" s="38">
        <v>0.19450000000000001</v>
      </c>
      <c r="C20" s="38">
        <v>-0.1273</v>
      </c>
      <c r="D20" s="38">
        <v>4.1500000000000002E-2</v>
      </c>
    </row>
    <row r="21" spans="1:14" x14ac:dyDescent="0.25">
      <c r="A21" s="38">
        <v>3.3323999999999998</v>
      </c>
      <c r="B21" s="38">
        <v>0.19450000000000001</v>
      </c>
      <c r="C21" s="38">
        <v>-0.12239999999999999</v>
      </c>
      <c r="D21" s="38">
        <v>4.0300000000000002E-2</v>
      </c>
    </row>
    <row r="22" spans="1:14" x14ac:dyDescent="0.25">
      <c r="A22" s="38">
        <v>3.4988000000000001</v>
      </c>
      <c r="B22" s="38">
        <v>0.1386</v>
      </c>
      <c r="C22" s="38">
        <v>-0.1179</v>
      </c>
      <c r="D22" s="38">
        <v>3.9E-2</v>
      </c>
    </row>
    <row r="23" spans="1:14" x14ac:dyDescent="0.25">
      <c r="A23" s="38">
        <v>3.6373000000000002</v>
      </c>
      <c r="B23" s="38">
        <v>0.1386</v>
      </c>
      <c r="C23" s="38">
        <v>-0.11360000000000001</v>
      </c>
      <c r="D23" s="38">
        <v>3.7900000000000003E-2</v>
      </c>
    </row>
    <row r="24" spans="1:14" x14ac:dyDescent="0.25">
      <c r="A24" s="38">
        <v>3.7757000000000001</v>
      </c>
      <c r="B24" s="38">
        <v>0.1386</v>
      </c>
      <c r="C24" s="38">
        <v>-0.1091</v>
      </c>
      <c r="D24" s="38">
        <v>3.6600000000000001E-2</v>
      </c>
    </row>
    <row r="25" spans="1:14" x14ac:dyDescent="0.25">
      <c r="A25" s="38">
        <v>3.9338000000000002</v>
      </c>
      <c r="B25" s="38">
        <v>0.17780000000000001</v>
      </c>
      <c r="C25" s="38">
        <v>-0.1036</v>
      </c>
      <c r="D25" s="38">
        <v>3.5000000000000003E-2</v>
      </c>
    </row>
    <row r="26" spans="1:14" x14ac:dyDescent="0.25">
      <c r="A26" s="38">
        <v>4.1115000000000004</v>
      </c>
      <c r="B26" s="38">
        <v>0.17780000000000001</v>
      </c>
      <c r="C26" s="38">
        <v>-9.69E-2</v>
      </c>
      <c r="D26" s="38">
        <v>3.3000000000000002E-2</v>
      </c>
    </row>
    <row r="27" spans="1:14" x14ac:dyDescent="0.25">
      <c r="A27" s="38">
        <v>4.2891000000000004</v>
      </c>
      <c r="B27" s="38">
        <v>0.17780000000000001</v>
      </c>
      <c r="C27" s="38">
        <v>-8.8400000000000006E-2</v>
      </c>
      <c r="D27" s="38">
        <v>3.04E-2</v>
      </c>
    </row>
    <row r="28" spans="1:14" x14ac:dyDescent="0.25">
      <c r="A28" s="38">
        <v>4.4668000000000001</v>
      </c>
      <c r="B28" s="38">
        <v>0.17780000000000001</v>
      </c>
      <c r="C28" s="38">
        <v>-7.8100000000000003E-2</v>
      </c>
      <c r="D28" s="38">
        <v>2.7199999999999998E-2</v>
      </c>
    </row>
    <row r="29" spans="1:14" x14ac:dyDescent="0.25">
      <c r="A29" s="38">
        <v>4.6444999999999999</v>
      </c>
      <c r="B29" s="38">
        <v>0.17780000000000001</v>
      </c>
      <c r="C29" s="38">
        <v>-6.4000000000000001E-2</v>
      </c>
      <c r="D29" s="38">
        <v>2.2700000000000001E-2</v>
      </c>
    </row>
    <row r="30" spans="1:14" x14ac:dyDescent="0.25">
      <c r="A30" s="38">
        <v>4.8131000000000004</v>
      </c>
      <c r="B30" s="38">
        <v>0.15970000000000001</v>
      </c>
      <c r="C30" s="38">
        <v>-4.2900000000000001E-2</v>
      </c>
      <c r="D30" s="38">
        <v>1.5699999999999999E-2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877E-BCFB-46A4-A2B0-58966CD6024B}">
  <dimension ref="A1:W219"/>
  <sheetViews>
    <sheetView topLeftCell="A116" workbookViewId="0">
      <selection activeCell="R3" sqref="R3:T149"/>
    </sheetView>
  </sheetViews>
  <sheetFormatPr defaultRowHeight="15" x14ac:dyDescent="0.25"/>
  <cols>
    <col min="12" max="14" width="9.140625" style="32"/>
    <col min="18" max="20" width="9.140625" style="32"/>
    <col min="21" max="21" width="9.140625" style="6"/>
  </cols>
  <sheetData>
    <row r="1" spans="1:23" s="2" customFormat="1" x14ac:dyDescent="0.25">
      <c r="A1" s="46" t="s">
        <v>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3" x14ac:dyDescent="0.25">
      <c r="A2" s="33" t="s">
        <v>0</v>
      </c>
      <c r="B2" s="33" t="s">
        <v>13</v>
      </c>
      <c r="C2" s="33" t="s">
        <v>44</v>
      </c>
      <c r="D2" s="33" t="s">
        <v>22</v>
      </c>
      <c r="E2" s="33" t="s">
        <v>24</v>
      </c>
      <c r="F2" s="33" t="s">
        <v>25</v>
      </c>
      <c r="G2" s="33" t="s">
        <v>2</v>
      </c>
      <c r="H2" s="5"/>
      <c r="I2" s="18" t="s">
        <v>0</v>
      </c>
      <c r="J2" s="18" t="s">
        <v>36</v>
      </c>
      <c r="K2" s="18" t="s">
        <v>37</v>
      </c>
      <c r="L2" s="47" t="s">
        <v>38</v>
      </c>
      <c r="M2" s="47" t="s">
        <v>39</v>
      </c>
      <c r="N2" s="47" t="s">
        <v>40</v>
      </c>
      <c r="O2" s="18" t="s">
        <v>1</v>
      </c>
      <c r="P2" s="18" t="s">
        <v>13</v>
      </c>
      <c r="Q2" s="18" t="s">
        <v>24</v>
      </c>
      <c r="R2" s="47" t="s">
        <v>41</v>
      </c>
      <c r="S2" s="47" t="s">
        <v>43</v>
      </c>
      <c r="T2" s="49" t="s">
        <v>42</v>
      </c>
      <c r="U2" s="27" t="s">
        <v>34</v>
      </c>
    </row>
    <row r="3" spans="1:23" x14ac:dyDescent="0.25">
      <c r="A3" s="16">
        <v>-10</v>
      </c>
      <c r="B3" s="17">
        <v>5.4000000000000003E-3</v>
      </c>
      <c r="C3" s="17"/>
      <c r="D3" s="17">
        <v>-4.0000000000000002E-4</v>
      </c>
      <c r="E3" s="16">
        <v>4.5999999999999999E-3</v>
      </c>
      <c r="F3" s="16">
        <v>-1.7899999999999999E-2</v>
      </c>
      <c r="G3" s="17">
        <f t="shared" ref="G3:G22" si="0" xml:space="preserve"> B3+E3+C3</f>
        <v>0.01</v>
      </c>
      <c r="I3" s="17">
        <v>-20</v>
      </c>
      <c r="J3" s="17">
        <v>0</v>
      </c>
      <c r="K3" s="17">
        <v>100</v>
      </c>
      <c r="L3" s="48">
        <v>-1.18E-2</v>
      </c>
      <c r="M3" s="48">
        <v>8.9999999999999998E-4</v>
      </c>
      <c r="N3" s="48">
        <v>9.7999999999999997E-3</v>
      </c>
      <c r="O3" s="17">
        <v>-5.1999999999999998E-3</v>
      </c>
      <c r="P3" s="17">
        <v>8.6999999999999994E-3</v>
      </c>
      <c r="Q3" s="17">
        <v>5.7999999999999996E-3</v>
      </c>
      <c r="R3" s="48">
        <v>1.6000000000000001E-3</v>
      </c>
      <c r="S3" s="48">
        <v>-3.4700000000000002E-2</v>
      </c>
      <c r="T3" s="50">
        <v>5.5999999999999999E-3</v>
      </c>
      <c r="U3" s="6">
        <f>O3/(P3+Q3)</f>
        <v>-0.35862068965517241</v>
      </c>
      <c r="W3">
        <f>O3/(P3+Q3)</f>
        <v>-0.35862068965517241</v>
      </c>
    </row>
    <row r="4" spans="1:23" x14ac:dyDescent="0.25">
      <c r="A4" s="5">
        <v>-8</v>
      </c>
      <c r="B4" s="17">
        <v>5.1999999999999998E-3</v>
      </c>
      <c r="C4" s="17"/>
      <c r="D4" s="6">
        <v>-2.0000000000000001E-4</v>
      </c>
      <c r="E4" s="16">
        <v>4.4999999999999997E-3</v>
      </c>
      <c r="F4" s="5">
        <v>-1.4200000000000001E-2</v>
      </c>
      <c r="G4" s="17">
        <f t="shared" si="0"/>
        <v>9.7000000000000003E-3</v>
      </c>
      <c r="I4" s="6">
        <v>-20</v>
      </c>
      <c r="J4" s="6">
        <v>5</v>
      </c>
      <c r="K4" s="6">
        <v>100</v>
      </c>
      <c r="L4" s="48">
        <v>-1.2800000000000001E-2</v>
      </c>
      <c r="M4" s="48">
        <v>1E-3</v>
      </c>
      <c r="N4" s="48">
        <v>1.35E-2</v>
      </c>
      <c r="O4" s="6">
        <v>-8.3000000000000001E-3</v>
      </c>
      <c r="P4" s="17">
        <v>9.7999999999999997E-3</v>
      </c>
      <c r="Q4" s="6">
        <v>6.7000000000000002E-3</v>
      </c>
      <c r="R4" s="31">
        <v>3.5000000000000001E-3</v>
      </c>
      <c r="S4" s="31">
        <v>-3.39E-2</v>
      </c>
      <c r="T4" s="51">
        <v>1.1999999999999999E-3</v>
      </c>
      <c r="U4" s="6">
        <f t="shared" ref="U4:U67" si="1">O4/(P4+Q4)</f>
        <v>-0.50303030303030305</v>
      </c>
      <c r="W4">
        <f t="shared" ref="W4:W67" si="2">O4/(P4+Q4)</f>
        <v>-0.50303030303030305</v>
      </c>
    </row>
    <row r="5" spans="1:23" x14ac:dyDescent="0.25">
      <c r="A5" s="5">
        <v>-6</v>
      </c>
      <c r="B5" s="17">
        <v>4.4000000000000003E-3</v>
      </c>
      <c r="C5" s="17"/>
      <c r="D5" s="6">
        <v>-1.8E-3</v>
      </c>
      <c r="E5" s="16">
        <v>4.7999999999999996E-3</v>
      </c>
      <c r="F5" s="5">
        <v>-1.04E-2</v>
      </c>
      <c r="G5" s="17">
        <f t="shared" si="0"/>
        <v>9.1999999999999998E-3</v>
      </c>
      <c r="I5" s="6">
        <v>-20</v>
      </c>
      <c r="J5" s="6">
        <v>10</v>
      </c>
      <c r="K5" s="6">
        <v>100</v>
      </c>
      <c r="L5" s="48">
        <v>-1.2999999999999999E-2</v>
      </c>
      <c r="M5" s="48">
        <v>-5.3E-3</v>
      </c>
      <c r="N5" s="48">
        <v>3.1099999999999999E-2</v>
      </c>
      <c r="O5" s="6">
        <v>-2.47E-2</v>
      </c>
      <c r="P5" s="17">
        <v>1.7000000000000001E-2</v>
      </c>
      <c r="Q5" s="6">
        <v>6.4999999999999997E-3</v>
      </c>
      <c r="R5" s="31">
        <v>5.1000000000000004E-3</v>
      </c>
      <c r="S5" s="31">
        <v>-3.2899999999999999E-2</v>
      </c>
      <c r="T5" s="51">
        <v>-3.8E-3</v>
      </c>
      <c r="U5" s="6">
        <f t="shared" si="1"/>
        <v>-1.0510638297872341</v>
      </c>
      <c r="W5">
        <f t="shared" si="2"/>
        <v>-1.0510638297872341</v>
      </c>
    </row>
    <row r="6" spans="1:23" x14ac:dyDescent="0.25">
      <c r="A6" s="5">
        <v>-4</v>
      </c>
      <c r="B6" s="17">
        <v>5.5999999999999999E-3</v>
      </c>
      <c r="C6" s="17"/>
      <c r="D6" s="6">
        <v>-2.0000000000000001E-4</v>
      </c>
      <c r="E6" s="16">
        <v>5.1000000000000004E-3</v>
      </c>
      <c r="F6" s="5">
        <v>-6.4999999999999997E-3</v>
      </c>
      <c r="G6" s="17">
        <f t="shared" si="0"/>
        <v>1.0700000000000001E-2</v>
      </c>
      <c r="I6" s="6">
        <v>-20</v>
      </c>
      <c r="J6" s="6">
        <v>15</v>
      </c>
      <c r="K6" s="6">
        <v>100</v>
      </c>
      <c r="L6" s="48">
        <v>-1.23E-2</v>
      </c>
      <c r="M6" s="48">
        <v>-7.4000000000000003E-3</v>
      </c>
      <c r="N6" s="48">
        <v>2.5899999999999999E-2</v>
      </c>
      <c r="O6" s="6">
        <v>-1.9900000000000001E-2</v>
      </c>
      <c r="P6" s="17">
        <v>1.5800000000000002E-2</v>
      </c>
      <c r="Q6" s="6">
        <v>5.8999999999999999E-3</v>
      </c>
      <c r="R6" s="31">
        <v>6.4000000000000003E-3</v>
      </c>
      <c r="S6" s="31">
        <v>-3.1699999999999999E-2</v>
      </c>
      <c r="T6" s="51">
        <v>-9.1000000000000004E-3</v>
      </c>
      <c r="U6" s="6">
        <f t="shared" si="1"/>
        <v>-0.91705069124423966</v>
      </c>
      <c r="W6">
        <f t="shared" si="2"/>
        <v>-0.91705069124423966</v>
      </c>
    </row>
    <row r="7" spans="1:23" x14ac:dyDescent="0.25">
      <c r="A7" s="5">
        <v>-2</v>
      </c>
      <c r="B7" s="17">
        <v>5.5999999999999999E-3</v>
      </c>
      <c r="C7" s="17"/>
      <c r="D7" s="6">
        <v>0</v>
      </c>
      <c r="E7" s="16">
        <v>4.7999999999999996E-3</v>
      </c>
      <c r="F7" s="5">
        <v>-2.7000000000000001E-3</v>
      </c>
      <c r="G7" s="17">
        <f t="shared" si="0"/>
        <v>1.04E-2</v>
      </c>
      <c r="I7" s="6">
        <v>-20</v>
      </c>
      <c r="J7" s="6">
        <v>20</v>
      </c>
      <c r="K7" s="6">
        <v>100</v>
      </c>
      <c r="L7" s="48">
        <v>-1.47E-2</v>
      </c>
      <c r="M7" s="48">
        <v>-1.14E-2</v>
      </c>
      <c r="N7" s="48">
        <v>3.0599999999999999E-2</v>
      </c>
      <c r="O7" s="6">
        <v>-2.3300000000000001E-2</v>
      </c>
      <c r="P7" s="17">
        <v>1.9900000000000001E-2</v>
      </c>
      <c r="Q7" s="6">
        <v>7.3000000000000001E-3</v>
      </c>
      <c r="R7" s="31">
        <v>8.3000000000000001E-3</v>
      </c>
      <c r="S7" s="31">
        <v>-3.0200000000000001E-2</v>
      </c>
      <c r="T7" s="51">
        <v>-1.2500000000000001E-2</v>
      </c>
      <c r="U7" s="6">
        <f t="shared" si="1"/>
        <v>-0.85661764705882348</v>
      </c>
      <c r="W7">
        <f t="shared" si="2"/>
        <v>-0.85661764705882348</v>
      </c>
    </row>
    <row r="8" spans="1:23" x14ac:dyDescent="0.25">
      <c r="A8" s="5">
        <v>0</v>
      </c>
      <c r="B8" s="17">
        <v>5.7000000000000002E-3</v>
      </c>
      <c r="C8" s="17"/>
      <c r="D8" s="6">
        <v>-1E-4</v>
      </c>
      <c r="E8" s="16">
        <v>4.7999999999999996E-3</v>
      </c>
      <c r="F8" s="5">
        <v>1.1999999999999999E-3</v>
      </c>
      <c r="G8" s="17">
        <f t="shared" si="0"/>
        <v>1.0499999999999999E-2</v>
      </c>
      <c r="I8" s="6">
        <v>-20</v>
      </c>
      <c r="J8" s="6">
        <v>25</v>
      </c>
      <c r="K8" s="6">
        <v>100</v>
      </c>
      <c r="L8" s="48">
        <v>-1.3599999999999999E-2</v>
      </c>
      <c r="M8" s="48">
        <v>-2.2100000000000002E-2</v>
      </c>
      <c r="N8" s="48">
        <v>4.9200000000000001E-2</v>
      </c>
      <c r="O8" s="6">
        <v>-4.0599999999999997E-2</v>
      </c>
      <c r="P8" s="17">
        <v>3.1099999999999999E-2</v>
      </c>
      <c r="Q8" s="6">
        <v>6.1000000000000004E-3</v>
      </c>
      <c r="R8" s="31">
        <v>9.4999999999999998E-3</v>
      </c>
      <c r="S8" s="31">
        <v>-2.8799999999999999E-2</v>
      </c>
      <c r="T8" s="51">
        <v>-1.7399999999999999E-2</v>
      </c>
      <c r="U8" s="6">
        <f t="shared" si="1"/>
        <v>-1.0913978494623655</v>
      </c>
      <c r="W8">
        <f t="shared" si="2"/>
        <v>-1.0913978494623655</v>
      </c>
    </row>
    <row r="9" spans="1:23" x14ac:dyDescent="0.25">
      <c r="A9" s="5">
        <v>2</v>
      </c>
      <c r="B9" s="17">
        <v>5.5999999999999999E-3</v>
      </c>
      <c r="C9" s="17"/>
      <c r="D9" s="6">
        <v>-4.0000000000000002E-4</v>
      </c>
      <c r="E9" s="16">
        <v>4.7999999999999996E-3</v>
      </c>
      <c r="F9" s="5">
        <v>5.0000000000000001E-3</v>
      </c>
      <c r="G9" s="17">
        <f t="shared" si="0"/>
        <v>1.04E-2</v>
      </c>
      <c r="I9" s="6">
        <v>-20</v>
      </c>
      <c r="J9" s="6">
        <v>30</v>
      </c>
      <c r="K9" s="6">
        <v>100</v>
      </c>
      <c r="L9" s="48">
        <v>-1.3100000000000001E-2</v>
      </c>
      <c r="M9" s="48">
        <v>-5.3800000000000001E-2</v>
      </c>
      <c r="N9" s="48">
        <v>3.78E-2</v>
      </c>
      <c r="O9" s="6">
        <v>-2.98E-2</v>
      </c>
      <c r="P9" s="17">
        <v>4.3200000000000002E-2</v>
      </c>
      <c r="Q9" s="6">
        <v>5.7000000000000002E-3</v>
      </c>
      <c r="R9" s="31">
        <v>1.0800000000000001E-2</v>
      </c>
      <c r="S9" s="31">
        <v>-2.7099999999999999E-2</v>
      </c>
      <c r="T9" s="51">
        <v>-2.12E-2</v>
      </c>
      <c r="U9" s="6">
        <f t="shared" si="1"/>
        <v>-0.60940695296523517</v>
      </c>
      <c r="W9">
        <f t="shared" si="2"/>
        <v>-0.60940695296523517</v>
      </c>
    </row>
    <row r="10" spans="1:23" x14ac:dyDescent="0.25">
      <c r="A10" s="5">
        <v>4</v>
      </c>
      <c r="B10" s="17">
        <v>5.5999999999999999E-3</v>
      </c>
      <c r="C10" s="17"/>
      <c r="D10" s="6">
        <v>0</v>
      </c>
      <c r="E10" s="16">
        <v>5.1000000000000004E-3</v>
      </c>
      <c r="F10" s="5">
        <v>8.8999999999999999E-3</v>
      </c>
      <c r="G10" s="17">
        <f t="shared" si="0"/>
        <v>1.0700000000000001E-2</v>
      </c>
      <c r="I10" s="6">
        <v>-18</v>
      </c>
      <c r="J10" s="6">
        <v>0</v>
      </c>
      <c r="K10" s="6">
        <v>100</v>
      </c>
      <c r="L10" s="48">
        <v>-1.0800000000000001E-2</v>
      </c>
      <c r="M10" s="48">
        <v>8.0000000000000004E-4</v>
      </c>
      <c r="N10" s="48">
        <v>9.1999999999999998E-3</v>
      </c>
      <c r="O10" s="6">
        <v>-5.4000000000000003E-3</v>
      </c>
      <c r="P10" s="17">
        <v>7.9000000000000008E-3</v>
      </c>
      <c r="Q10" s="6">
        <v>5.3E-3</v>
      </c>
      <c r="R10" s="31">
        <v>1.2999999999999999E-3</v>
      </c>
      <c r="S10" s="31">
        <v>-3.1699999999999999E-2</v>
      </c>
      <c r="T10" s="51">
        <v>5.7000000000000002E-3</v>
      </c>
      <c r="U10" s="6">
        <f t="shared" si="1"/>
        <v>-0.40909090909090912</v>
      </c>
      <c r="W10">
        <f t="shared" si="2"/>
        <v>-0.40909090909090912</v>
      </c>
    </row>
    <row r="11" spans="1:23" x14ac:dyDescent="0.25">
      <c r="A11" s="5">
        <v>6</v>
      </c>
      <c r="B11" s="17">
        <v>4.4999999999999997E-3</v>
      </c>
      <c r="C11" s="17"/>
      <c r="D11" s="6">
        <v>1.1999999999999999E-3</v>
      </c>
      <c r="E11" s="16">
        <v>5.1999999999999998E-3</v>
      </c>
      <c r="F11" s="5">
        <v>1.2699999999999999E-2</v>
      </c>
      <c r="G11" s="17">
        <f t="shared" si="0"/>
        <v>9.7000000000000003E-3</v>
      </c>
      <c r="I11" s="6">
        <v>-18</v>
      </c>
      <c r="J11" s="6">
        <v>5</v>
      </c>
      <c r="K11" s="6">
        <v>100</v>
      </c>
      <c r="L11" s="48">
        <v>-1.2E-2</v>
      </c>
      <c r="M11" s="48">
        <v>4.0000000000000002E-4</v>
      </c>
      <c r="N11" s="48">
        <v>9.4999999999999998E-3</v>
      </c>
      <c r="O11" s="6">
        <v>-5.3E-3</v>
      </c>
      <c r="P11" s="17">
        <v>8.3999999999999995E-3</v>
      </c>
      <c r="Q11" s="6">
        <v>5.8999999999999999E-3</v>
      </c>
      <c r="R11" s="31">
        <v>3.0000000000000001E-3</v>
      </c>
      <c r="S11" s="31">
        <v>-3.09E-2</v>
      </c>
      <c r="T11" s="51">
        <v>1E-3</v>
      </c>
      <c r="U11" s="6">
        <f t="shared" si="1"/>
        <v>-0.37062937062937062</v>
      </c>
      <c r="W11">
        <f t="shared" si="2"/>
        <v>-0.37062937062937062</v>
      </c>
    </row>
    <row r="12" spans="1:23" x14ac:dyDescent="0.25">
      <c r="A12" s="5">
        <v>8</v>
      </c>
      <c r="B12" s="17">
        <v>5.3E-3</v>
      </c>
      <c r="C12" s="17"/>
      <c r="D12" s="6">
        <v>-2.0000000000000001E-4</v>
      </c>
      <c r="E12" s="16">
        <v>4.5999999999999999E-3</v>
      </c>
      <c r="F12" s="5">
        <v>1.6400000000000001E-2</v>
      </c>
      <c r="G12" s="17">
        <f t="shared" si="0"/>
        <v>9.8999999999999991E-3</v>
      </c>
      <c r="I12" s="6">
        <v>-18</v>
      </c>
      <c r="J12" s="6">
        <v>10</v>
      </c>
      <c r="K12" s="6">
        <v>100</v>
      </c>
      <c r="L12" s="48">
        <v>-1.2800000000000001E-2</v>
      </c>
      <c r="M12" s="48">
        <v>-3.3E-3</v>
      </c>
      <c r="N12" s="48">
        <v>2.2599999999999999E-2</v>
      </c>
      <c r="O12" s="6">
        <v>-1.7500000000000002E-2</v>
      </c>
      <c r="P12" s="17">
        <v>1.34E-2</v>
      </c>
      <c r="Q12" s="6">
        <v>6.1999999999999998E-3</v>
      </c>
      <c r="R12" s="31">
        <v>4.4999999999999997E-3</v>
      </c>
      <c r="S12" s="31">
        <v>-2.9899999999999999E-2</v>
      </c>
      <c r="T12" s="51">
        <v>-3.8999999999999998E-3</v>
      </c>
      <c r="U12" s="6">
        <f t="shared" si="1"/>
        <v>-0.89285714285714302</v>
      </c>
      <c r="W12">
        <f t="shared" si="2"/>
        <v>-0.89285714285714302</v>
      </c>
    </row>
    <row r="13" spans="1:23" x14ac:dyDescent="0.25">
      <c r="A13" s="5">
        <v>10</v>
      </c>
      <c r="B13" s="17">
        <v>5.4000000000000003E-3</v>
      </c>
      <c r="C13" s="17"/>
      <c r="D13" s="6">
        <v>-2.0000000000000001E-4</v>
      </c>
      <c r="E13" s="16">
        <v>4.5999999999999999E-3</v>
      </c>
      <c r="F13" s="5">
        <v>2.01E-2</v>
      </c>
      <c r="G13" s="17">
        <f t="shared" si="0"/>
        <v>0.01</v>
      </c>
      <c r="I13" s="6">
        <v>-18</v>
      </c>
      <c r="J13" s="6">
        <v>15</v>
      </c>
      <c r="K13" s="6">
        <v>100</v>
      </c>
      <c r="L13" s="48">
        <v>-1.3299999999999999E-2</v>
      </c>
      <c r="M13" s="48">
        <v>-5.4999999999999997E-3</v>
      </c>
      <c r="N13" s="48">
        <v>1.7299999999999999E-2</v>
      </c>
      <c r="O13" s="6">
        <v>-1.2200000000000001E-2</v>
      </c>
      <c r="P13" s="17">
        <v>1.2200000000000001E-2</v>
      </c>
      <c r="Q13" s="6">
        <v>6.7000000000000002E-3</v>
      </c>
      <c r="R13" s="31">
        <v>6.1000000000000004E-3</v>
      </c>
      <c r="S13" s="31">
        <v>-2.87E-2</v>
      </c>
      <c r="T13" s="51">
        <v>-8.3999999999999995E-3</v>
      </c>
      <c r="U13" s="6">
        <f t="shared" si="1"/>
        <v>-0.64550264550264558</v>
      </c>
      <c r="W13">
        <f t="shared" si="2"/>
        <v>-0.64550264550264558</v>
      </c>
    </row>
    <row r="14" spans="1:23" x14ac:dyDescent="0.25">
      <c r="A14" s="5">
        <v>12</v>
      </c>
      <c r="B14" s="17">
        <v>5.1999999999999998E-3</v>
      </c>
      <c r="C14" s="17"/>
      <c r="D14" s="6">
        <v>0</v>
      </c>
      <c r="E14" s="16">
        <v>4.7000000000000002E-3</v>
      </c>
      <c r="F14" s="5">
        <v>2.3599999999999999E-2</v>
      </c>
      <c r="G14" s="17">
        <f t="shared" si="0"/>
        <v>9.8999999999999991E-3</v>
      </c>
      <c r="I14" s="6">
        <v>-18</v>
      </c>
      <c r="J14" s="6">
        <v>20</v>
      </c>
      <c r="K14" s="6">
        <v>100</v>
      </c>
      <c r="L14" s="48">
        <v>-1.5900000000000001E-2</v>
      </c>
      <c r="M14" s="48">
        <v>-1.24E-2</v>
      </c>
      <c r="N14" s="48">
        <v>2.9899999999999999E-2</v>
      </c>
      <c r="O14" s="6">
        <v>-2.3E-2</v>
      </c>
      <c r="P14" s="17">
        <v>1.8599999999999998E-2</v>
      </c>
      <c r="Q14" s="6">
        <v>8.8999999999999999E-3</v>
      </c>
      <c r="R14" s="31">
        <v>8.0000000000000002E-3</v>
      </c>
      <c r="S14" s="31">
        <v>-2.7400000000000001E-2</v>
      </c>
      <c r="T14" s="51">
        <v>-1.1599999999999999E-2</v>
      </c>
      <c r="U14" s="6">
        <f t="shared" si="1"/>
        <v>-0.83636363636363642</v>
      </c>
      <c r="W14">
        <f t="shared" si="2"/>
        <v>-0.83636363636363642</v>
      </c>
    </row>
    <row r="15" spans="1:23" x14ac:dyDescent="0.25">
      <c r="A15" s="5">
        <v>14</v>
      </c>
      <c r="B15" s="17">
        <v>5.4000000000000003E-3</v>
      </c>
      <c r="C15" s="17"/>
      <c r="D15" s="6">
        <v>5.9999999999999995E-4</v>
      </c>
      <c r="E15" s="16">
        <v>4.7999999999999996E-3</v>
      </c>
      <c r="F15" s="5">
        <v>2.7099999999999999E-2</v>
      </c>
      <c r="G15" s="17">
        <f t="shared" si="0"/>
        <v>1.0200000000000001E-2</v>
      </c>
      <c r="I15" s="6">
        <v>-18</v>
      </c>
      <c r="J15" s="6">
        <v>25</v>
      </c>
      <c r="K15" s="6">
        <v>100</v>
      </c>
      <c r="L15" s="48">
        <v>-1.3100000000000001E-2</v>
      </c>
      <c r="M15" s="48">
        <v>-2.8199999999999999E-2</v>
      </c>
      <c r="N15" s="48">
        <v>3.0599999999999999E-2</v>
      </c>
      <c r="O15" s="6">
        <v>-2.4299999999999999E-2</v>
      </c>
      <c r="P15" s="17">
        <v>2.6200000000000001E-2</v>
      </c>
      <c r="Q15" s="6">
        <v>5.8999999999999999E-3</v>
      </c>
      <c r="R15" s="31">
        <v>8.6E-3</v>
      </c>
      <c r="S15" s="31">
        <v>-2.5899999999999999E-2</v>
      </c>
      <c r="T15" s="51">
        <v>-1.7600000000000001E-2</v>
      </c>
      <c r="U15" s="6">
        <f t="shared" si="1"/>
        <v>-0.75700934579439239</v>
      </c>
      <c r="W15">
        <f t="shared" si="2"/>
        <v>-0.75700934579439239</v>
      </c>
    </row>
    <row r="16" spans="1:23" x14ac:dyDescent="0.25">
      <c r="A16" s="5">
        <v>16</v>
      </c>
      <c r="B16" s="17">
        <v>5.3E-3</v>
      </c>
      <c r="C16" s="17"/>
      <c r="D16" s="6">
        <v>5.9999999999999995E-4</v>
      </c>
      <c r="E16" s="16">
        <v>5.0000000000000001E-3</v>
      </c>
      <c r="F16" s="5">
        <v>3.04E-2</v>
      </c>
      <c r="G16" s="17">
        <f t="shared" si="0"/>
        <v>1.03E-2</v>
      </c>
      <c r="I16" s="6">
        <v>-18</v>
      </c>
      <c r="J16" s="6">
        <v>30</v>
      </c>
      <c r="K16" s="6">
        <v>100</v>
      </c>
      <c r="L16" s="48">
        <v>-1.2999999999999999E-2</v>
      </c>
      <c r="M16" s="48">
        <v>-5.7099999999999998E-2</v>
      </c>
      <c r="N16" s="48">
        <v>3.7499999999999999E-2</v>
      </c>
      <c r="O16" s="6">
        <v>-3.0499999999999999E-2</v>
      </c>
      <c r="P16" s="17">
        <v>4.36E-2</v>
      </c>
      <c r="Q16" s="6">
        <v>5.8999999999999999E-3</v>
      </c>
      <c r="R16" s="31">
        <v>9.9000000000000008E-3</v>
      </c>
      <c r="S16" s="31">
        <v>-2.4400000000000002E-2</v>
      </c>
      <c r="T16" s="51">
        <v>-2.1299999999999999E-2</v>
      </c>
      <c r="U16" s="6">
        <f t="shared" si="1"/>
        <v>-0.61616161616161613</v>
      </c>
      <c r="W16">
        <f t="shared" si="2"/>
        <v>-0.61616161616161613</v>
      </c>
    </row>
    <row r="17" spans="1:23" x14ac:dyDescent="0.25">
      <c r="A17" s="5">
        <v>18</v>
      </c>
      <c r="B17" s="17">
        <v>6.6E-3</v>
      </c>
      <c r="C17" s="17"/>
      <c r="D17" s="6">
        <v>3.8E-3</v>
      </c>
      <c r="E17" s="16">
        <v>5.3E-3</v>
      </c>
      <c r="F17" s="5">
        <v>3.3599999999999998E-2</v>
      </c>
      <c r="G17" s="17">
        <f t="shared" si="0"/>
        <v>1.1900000000000001E-2</v>
      </c>
      <c r="I17" s="6">
        <v>-16</v>
      </c>
      <c r="J17" s="6">
        <v>0</v>
      </c>
      <c r="K17" s="6">
        <v>100</v>
      </c>
      <c r="L17" s="48">
        <v>-1.06E-2</v>
      </c>
      <c r="M17" s="48">
        <v>8.0000000000000004E-4</v>
      </c>
      <c r="N17" s="48">
        <v>3.2000000000000002E-3</v>
      </c>
      <c r="O17" s="6">
        <v>-2.0000000000000001E-4</v>
      </c>
      <c r="P17" s="17">
        <v>6.1000000000000004E-3</v>
      </c>
      <c r="Q17" s="6">
        <v>5.0000000000000001E-3</v>
      </c>
      <c r="R17" s="31">
        <v>1.1000000000000001E-3</v>
      </c>
      <c r="S17" s="31">
        <v>-2.8500000000000001E-2</v>
      </c>
      <c r="T17" s="51">
        <v>5.8999999999999999E-3</v>
      </c>
      <c r="U17" s="6">
        <f t="shared" si="1"/>
        <v>-1.8018018018018018E-2</v>
      </c>
      <c r="W17">
        <f t="shared" si="2"/>
        <v>-1.8018018018018018E-2</v>
      </c>
    </row>
    <row r="18" spans="1:23" x14ac:dyDescent="0.25">
      <c r="A18" s="5">
        <v>20</v>
      </c>
      <c r="B18" s="17">
        <v>7.7000000000000002E-3</v>
      </c>
      <c r="C18" s="17"/>
      <c r="D18" s="6">
        <v>4.1999999999999997E-3</v>
      </c>
      <c r="E18" s="16">
        <v>5.8999999999999999E-3</v>
      </c>
      <c r="F18" s="5">
        <v>3.6700000000000003E-2</v>
      </c>
      <c r="G18" s="17">
        <f t="shared" si="0"/>
        <v>1.3600000000000001E-2</v>
      </c>
      <c r="I18" s="6">
        <v>-16</v>
      </c>
      <c r="J18" s="6">
        <v>5</v>
      </c>
      <c r="K18" s="6">
        <v>100</v>
      </c>
      <c r="L18" s="48">
        <v>-1.1299999999999999E-2</v>
      </c>
      <c r="M18" s="48">
        <v>1E-4</v>
      </c>
      <c r="N18" s="48">
        <v>7.3000000000000001E-3</v>
      </c>
      <c r="O18" s="6">
        <v>-3.8999999999999998E-3</v>
      </c>
      <c r="P18" s="17">
        <v>7.3000000000000001E-3</v>
      </c>
      <c r="Q18" s="6">
        <v>5.4999999999999997E-3</v>
      </c>
      <c r="R18" s="31">
        <v>2.5999999999999999E-3</v>
      </c>
      <c r="S18" s="31">
        <v>-2.7699999999999999E-2</v>
      </c>
      <c r="T18" s="51">
        <v>1.1000000000000001E-3</v>
      </c>
      <c r="U18" s="6">
        <f t="shared" si="1"/>
        <v>-0.3046875</v>
      </c>
      <c r="W18">
        <f t="shared" si="2"/>
        <v>-0.3046875</v>
      </c>
    </row>
    <row r="19" spans="1:23" x14ac:dyDescent="0.25">
      <c r="A19" s="5">
        <v>22</v>
      </c>
      <c r="B19" s="17">
        <v>1.2200000000000001E-2</v>
      </c>
      <c r="C19" s="17"/>
      <c r="D19" s="6">
        <v>1.54E-2</v>
      </c>
      <c r="E19" s="16">
        <v>6.1999999999999998E-3</v>
      </c>
      <c r="F19" s="5">
        <v>3.95E-2</v>
      </c>
      <c r="G19" s="17">
        <f t="shared" si="0"/>
        <v>1.84E-2</v>
      </c>
      <c r="I19" s="6">
        <v>-16</v>
      </c>
      <c r="J19" s="6">
        <v>10</v>
      </c>
      <c r="K19" s="6">
        <v>100</v>
      </c>
      <c r="L19" s="48">
        <v>-1.24E-2</v>
      </c>
      <c r="M19" s="48">
        <v>-1.1999999999999999E-3</v>
      </c>
      <c r="N19" s="48">
        <v>1.1299999999999999E-2</v>
      </c>
      <c r="O19" s="6">
        <v>-7.4000000000000003E-3</v>
      </c>
      <c r="P19" s="17">
        <v>8.8000000000000005E-3</v>
      </c>
      <c r="Q19" s="6">
        <v>6.1999999999999998E-3</v>
      </c>
      <c r="R19" s="31">
        <v>4.1000000000000003E-3</v>
      </c>
      <c r="S19" s="31">
        <v>-2.6700000000000002E-2</v>
      </c>
      <c r="T19" s="51">
        <v>-3.5999999999999999E-3</v>
      </c>
      <c r="U19" s="6">
        <f t="shared" si="1"/>
        <v>-0.49333333333333335</v>
      </c>
      <c r="W19">
        <f t="shared" si="2"/>
        <v>-0.49333333333333335</v>
      </c>
    </row>
    <row r="20" spans="1:23" x14ac:dyDescent="0.25">
      <c r="A20" s="5">
        <v>24</v>
      </c>
      <c r="B20" s="17">
        <v>2.0799999999999999E-2</v>
      </c>
      <c r="C20" s="17"/>
      <c r="D20" s="6">
        <v>0.03</v>
      </c>
      <c r="E20" s="16">
        <v>7.7999999999999996E-3</v>
      </c>
      <c r="F20" s="5">
        <v>4.2500000000000003E-2</v>
      </c>
      <c r="G20" s="17">
        <f t="shared" si="0"/>
        <v>2.86E-2</v>
      </c>
      <c r="I20" s="6">
        <v>-16</v>
      </c>
      <c r="J20" s="6">
        <v>15</v>
      </c>
      <c r="K20" s="6">
        <v>100</v>
      </c>
      <c r="L20" s="48">
        <v>-1.3299999999999999E-2</v>
      </c>
      <c r="M20" s="48">
        <v>-6.4999999999999997E-3</v>
      </c>
      <c r="N20" s="48">
        <v>1.18E-2</v>
      </c>
      <c r="O20" s="6">
        <v>-7.6E-3</v>
      </c>
      <c r="P20" s="17">
        <v>1.0500000000000001E-2</v>
      </c>
      <c r="Q20" s="6">
        <v>6.7000000000000002E-3</v>
      </c>
      <c r="R20" s="31">
        <v>5.4999999999999997E-3</v>
      </c>
      <c r="S20" s="31">
        <v>-2.5600000000000001E-2</v>
      </c>
      <c r="T20" s="51">
        <v>-8.3000000000000001E-3</v>
      </c>
      <c r="U20" s="6">
        <f t="shared" si="1"/>
        <v>-0.44186046511627908</v>
      </c>
      <c r="W20">
        <f t="shared" si="2"/>
        <v>-0.44186046511627908</v>
      </c>
    </row>
    <row r="21" spans="1:23" x14ac:dyDescent="0.25">
      <c r="A21" s="5">
        <v>26</v>
      </c>
      <c r="B21" s="17">
        <v>2.1899999999999999E-2</v>
      </c>
      <c r="C21" s="17"/>
      <c r="D21" s="6">
        <v>2.9499999999999998E-2</v>
      </c>
      <c r="E21" s="16">
        <v>8.0999999999999996E-3</v>
      </c>
      <c r="F21" s="5">
        <v>4.4900000000000002E-2</v>
      </c>
      <c r="G21" s="17">
        <f t="shared" si="0"/>
        <v>0.03</v>
      </c>
      <c r="I21" s="6">
        <v>-16</v>
      </c>
      <c r="J21" s="6">
        <v>20</v>
      </c>
      <c r="K21" s="6">
        <v>100</v>
      </c>
      <c r="L21" s="48">
        <v>-1.37E-2</v>
      </c>
      <c r="M21" s="48">
        <v>-1.2800000000000001E-2</v>
      </c>
      <c r="N21" s="48">
        <v>2.5000000000000001E-2</v>
      </c>
      <c r="O21" s="6">
        <v>-1.9900000000000001E-2</v>
      </c>
      <c r="P21" s="17">
        <v>1.67E-2</v>
      </c>
      <c r="Q21" s="6">
        <v>6.7999999999999996E-3</v>
      </c>
      <c r="R21" s="31">
        <v>6.7999999999999996E-3</v>
      </c>
      <c r="S21" s="31">
        <v>-2.4299999999999999E-2</v>
      </c>
      <c r="T21" s="51">
        <v>-1.29E-2</v>
      </c>
      <c r="U21" s="6">
        <f t="shared" si="1"/>
        <v>-0.84680851063829787</v>
      </c>
      <c r="W21">
        <f t="shared" si="2"/>
        <v>-0.84680851063829787</v>
      </c>
    </row>
    <row r="22" spans="1:23" x14ac:dyDescent="0.25">
      <c r="A22" s="5">
        <v>28</v>
      </c>
      <c r="B22" s="17">
        <v>4.1599999999999998E-2</v>
      </c>
      <c r="C22" s="17"/>
      <c r="D22" s="6">
        <v>6.25E-2</v>
      </c>
      <c r="E22" s="16">
        <v>8.6999999999999994E-3</v>
      </c>
      <c r="F22" s="5">
        <v>4.7199999999999999E-2</v>
      </c>
      <c r="G22" s="17">
        <f t="shared" si="0"/>
        <v>5.0299999999999997E-2</v>
      </c>
      <c r="I22" s="6">
        <v>-16</v>
      </c>
      <c r="J22" s="6">
        <v>25</v>
      </c>
      <c r="K22" s="6">
        <v>100</v>
      </c>
      <c r="L22" s="48">
        <v>-1.3100000000000001E-2</v>
      </c>
      <c r="M22" s="48">
        <v>-3.1099999999999999E-2</v>
      </c>
      <c r="N22" s="48">
        <v>2.8899999999999999E-2</v>
      </c>
      <c r="O22" s="6">
        <v>-2.3599999999999999E-2</v>
      </c>
      <c r="P22" s="17">
        <v>2.6100000000000002E-2</v>
      </c>
      <c r="Q22" s="6">
        <v>6.0000000000000001E-3</v>
      </c>
      <c r="R22" s="31">
        <v>7.7999999999999996E-3</v>
      </c>
      <c r="S22" s="31">
        <v>-2.3E-2</v>
      </c>
      <c r="T22" s="51">
        <v>-1.77E-2</v>
      </c>
      <c r="U22" s="6">
        <f t="shared" si="1"/>
        <v>-0.73520249221183787</v>
      </c>
      <c r="W22">
        <f t="shared" si="2"/>
        <v>-0.73520249221183787</v>
      </c>
    </row>
    <row r="23" spans="1:23" x14ac:dyDescent="0.25">
      <c r="I23" s="6">
        <v>-16</v>
      </c>
      <c r="J23" s="6">
        <v>30</v>
      </c>
      <c r="K23" s="6">
        <v>100</v>
      </c>
      <c r="L23" s="48">
        <v>-1.3599999999999999E-2</v>
      </c>
      <c r="M23" s="48">
        <v>-4.3200000000000002E-2</v>
      </c>
      <c r="N23" s="48">
        <v>2.86E-2</v>
      </c>
      <c r="O23" s="6">
        <v>-2.29E-2</v>
      </c>
      <c r="P23" s="17">
        <v>3.2800000000000003E-2</v>
      </c>
      <c r="Q23" s="6">
        <v>7.1999999999999998E-3</v>
      </c>
      <c r="R23" s="31">
        <v>9.1999999999999998E-3</v>
      </c>
      <c r="S23" s="31">
        <v>-2.1499999999999998E-2</v>
      </c>
      <c r="T23" s="51">
        <v>-2.0500000000000001E-2</v>
      </c>
      <c r="U23" s="6">
        <f t="shared" si="1"/>
        <v>-0.57250000000000001</v>
      </c>
      <c r="W23">
        <f t="shared" si="2"/>
        <v>-0.57250000000000001</v>
      </c>
    </row>
    <row r="24" spans="1:23" x14ac:dyDescent="0.25">
      <c r="I24" s="6">
        <v>-14</v>
      </c>
      <c r="J24" s="6">
        <v>0</v>
      </c>
      <c r="K24" s="6">
        <v>100</v>
      </c>
      <c r="L24" s="48">
        <v>-1.04E-2</v>
      </c>
      <c r="M24" s="48">
        <v>6.9999999999999999E-4</v>
      </c>
      <c r="N24" s="48">
        <v>2.5000000000000001E-3</v>
      </c>
      <c r="O24" s="6">
        <v>1E-4</v>
      </c>
      <c r="P24" s="17">
        <v>5.8999999999999999E-3</v>
      </c>
      <c r="Q24" s="6">
        <v>4.7999999999999996E-3</v>
      </c>
      <c r="R24" s="31">
        <v>1E-3</v>
      </c>
      <c r="S24" s="31">
        <v>-2.5100000000000001E-2</v>
      </c>
      <c r="T24" s="51">
        <v>6.1999999999999998E-3</v>
      </c>
      <c r="U24" s="6">
        <f t="shared" si="1"/>
        <v>9.3457943925233655E-3</v>
      </c>
      <c r="W24">
        <f t="shared" si="2"/>
        <v>9.3457943925233655E-3</v>
      </c>
    </row>
    <row r="25" spans="1:23" x14ac:dyDescent="0.25">
      <c r="I25" s="6">
        <v>-14</v>
      </c>
      <c r="J25" s="6">
        <v>5</v>
      </c>
      <c r="K25" s="6">
        <v>100</v>
      </c>
      <c r="L25" s="48">
        <v>-1.0800000000000001E-2</v>
      </c>
      <c r="M25" s="48">
        <v>-5.9999999999999995E-4</v>
      </c>
      <c r="N25" s="48">
        <v>3.7000000000000002E-3</v>
      </c>
      <c r="O25" s="6">
        <v>-1E-3</v>
      </c>
      <c r="P25" s="17">
        <v>6.1000000000000004E-3</v>
      </c>
      <c r="Q25" s="6">
        <v>5.3E-3</v>
      </c>
      <c r="R25" s="31">
        <v>2.3E-3</v>
      </c>
      <c r="S25" s="31">
        <v>-2.4400000000000002E-2</v>
      </c>
      <c r="T25" s="51">
        <v>1.1999999999999999E-3</v>
      </c>
      <c r="U25" s="6">
        <f t="shared" si="1"/>
        <v>-8.771929824561403E-2</v>
      </c>
      <c r="W25">
        <f t="shared" si="2"/>
        <v>-8.771929824561403E-2</v>
      </c>
    </row>
    <row r="26" spans="1:23" x14ac:dyDescent="0.25">
      <c r="I26" s="6">
        <v>-14</v>
      </c>
      <c r="J26" s="6">
        <v>10</v>
      </c>
      <c r="K26" s="6">
        <v>100</v>
      </c>
      <c r="L26" s="48">
        <v>-1.0699999999999999E-2</v>
      </c>
      <c r="M26" s="48">
        <v>-8.9999999999999998E-4</v>
      </c>
      <c r="N26" s="48">
        <v>8.8999999999999999E-3</v>
      </c>
      <c r="O26" s="6">
        <v>-6.0000000000000001E-3</v>
      </c>
      <c r="P26" s="17">
        <v>6.1000000000000004E-3</v>
      </c>
      <c r="Q26" s="6">
        <v>6.4000000000000003E-3</v>
      </c>
      <c r="R26" s="31">
        <v>3.7000000000000002E-3</v>
      </c>
      <c r="S26" s="31">
        <v>-2.3300000000000001E-2</v>
      </c>
      <c r="T26" s="51">
        <v>-3.2000000000000002E-3</v>
      </c>
      <c r="U26" s="6">
        <f t="shared" si="1"/>
        <v>-0.48</v>
      </c>
      <c r="W26">
        <f t="shared" si="2"/>
        <v>-0.48</v>
      </c>
    </row>
    <row r="27" spans="1:23" x14ac:dyDescent="0.25">
      <c r="I27" s="6">
        <v>-14</v>
      </c>
      <c r="J27" s="6">
        <v>15</v>
      </c>
      <c r="K27" s="6">
        <v>100</v>
      </c>
      <c r="L27" s="48">
        <v>-1.21E-2</v>
      </c>
      <c r="M27" s="48">
        <v>-4.7000000000000002E-3</v>
      </c>
      <c r="N27" s="48">
        <v>9.1999999999999998E-3</v>
      </c>
      <c r="O27" s="6">
        <v>-5.8999999999999999E-3</v>
      </c>
      <c r="P27" s="17">
        <v>8.3999999999999995E-3</v>
      </c>
      <c r="Q27" s="6">
        <v>6.4000000000000003E-3</v>
      </c>
      <c r="R27" s="31">
        <v>4.7999999999999996E-3</v>
      </c>
      <c r="S27" s="31">
        <v>-2.23E-2</v>
      </c>
      <c r="T27" s="51">
        <v>-8.3000000000000001E-3</v>
      </c>
      <c r="U27" s="6">
        <f t="shared" si="1"/>
        <v>-0.39864864864864863</v>
      </c>
      <c r="W27">
        <f t="shared" si="2"/>
        <v>-0.39864864864864863</v>
      </c>
    </row>
    <row r="28" spans="1:23" x14ac:dyDescent="0.25">
      <c r="I28" s="6">
        <v>-14</v>
      </c>
      <c r="J28" s="6">
        <v>20</v>
      </c>
      <c r="K28" s="6">
        <v>100</v>
      </c>
      <c r="L28" s="48">
        <v>-1.44E-2</v>
      </c>
      <c r="M28" s="48">
        <v>-1.77E-2</v>
      </c>
      <c r="N28" s="48">
        <v>1.4200000000000001E-2</v>
      </c>
      <c r="O28" s="6">
        <v>-0.01</v>
      </c>
      <c r="P28" s="17">
        <v>1.4500000000000001E-2</v>
      </c>
      <c r="Q28" s="6">
        <v>8.0000000000000002E-3</v>
      </c>
      <c r="R28" s="31">
        <v>6.1999999999999998E-3</v>
      </c>
      <c r="S28" s="31">
        <v>-2.12E-2</v>
      </c>
      <c r="T28" s="51">
        <v>-1.21E-2</v>
      </c>
      <c r="U28" s="6">
        <f t="shared" si="1"/>
        <v>-0.44444444444444448</v>
      </c>
      <c r="W28">
        <f t="shared" si="2"/>
        <v>-0.44444444444444448</v>
      </c>
    </row>
    <row r="29" spans="1:23" x14ac:dyDescent="0.25">
      <c r="I29" s="6">
        <v>-14</v>
      </c>
      <c r="J29" s="6">
        <v>25</v>
      </c>
      <c r="K29" s="6">
        <v>100</v>
      </c>
      <c r="L29" s="48">
        <v>-1.4200000000000001E-2</v>
      </c>
      <c r="M29" s="48">
        <v>-1.5900000000000001E-2</v>
      </c>
      <c r="N29" s="48">
        <v>1.6500000000000001E-2</v>
      </c>
      <c r="O29" s="6">
        <v>-1.21E-2</v>
      </c>
      <c r="P29" s="17">
        <v>1.5699999999999999E-2</v>
      </c>
      <c r="Q29" s="6">
        <v>7.3000000000000001E-3</v>
      </c>
      <c r="R29" s="31">
        <v>7.1999999999999998E-3</v>
      </c>
      <c r="S29" s="31">
        <v>-1.9800000000000002E-2</v>
      </c>
      <c r="T29" s="51">
        <v>-1.67E-2</v>
      </c>
      <c r="U29" s="6">
        <f t="shared" si="1"/>
        <v>-0.52608695652173909</v>
      </c>
      <c r="W29">
        <f t="shared" si="2"/>
        <v>-0.52608695652173909</v>
      </c>
    </row>
    <row r="30" spans="1:23" x14ac:dyDescent="0.25">
      <c r="I30" s="6">
        <v>-14</v>
      </c>
      <c r="J30" s="6">
        <v>30</v>
      </c>
      <c r="K30" s="6">
        <v>100</v>
      </c>
      <c r="L30" s="48">
        <v>-1.35E-2</v>
      </c>
      <c r="M30" s="48">
        <v>-2.4400000000000002E-2</v>
      </c>
      <c r="N30" s="48">
        <v>1.84E-2</v>
      </c>
      <c r="O30" s="6">
        <v>-1.4E-2</v>
      </c>
      <c r="P30" s="17">
        <v>2.1100000000000001E-2</v>
      </c>
      <c r="Q30" s="6">
        <v>6.4999999999999997E-3</v>
      </c>
      <c r="R30" s="31">
        <v>8.0999999999999996E-3</v>
      </c>
      <c r="S30" s="31">
        <v>-1.8599999999999998E-2</v>
      </c>
      <c r="T30" s="51">
        <v>-2.1000000000000001E-2</v>
      </c>
      <c r="U30" s="6">
        <f t="shared" si="1"/>
        <v>-0.50724637681159424</v>
      </c>
      <c r="W30">
        <f t="shared" si="2"/>
        <v>-0.50724637681159424</v>
      </c>
    </row>
    <row r="31" spans="1:23" x14ac:dyDescent="0.25">
      <c r="I31" s="6">
        <v>-12</v>
      </c>
      <c r="J31" s="6">
        <v>0</v>
      </c>
      <c r="K31" s="6">
        <v>100</v>
      </c>
      <c r="L31" s="48">
        <v>-1.0200000000000001E-2</v>
      </c>
      <c r="M31" s="48">
        <v>-2.9999999999999997E-4</v>
      </c>
      <c r="N31" s="48">
        <v>1.5E-3</v>
      </c>
      <c r="O31" s="6">
        <v>6.9999999999999999E-4</v>
      </c>
      <c r="P31" s="17">
        <v>5.5999999999999999E-3</v>
      </c>
      <c r="Q31" s="6">
        <v>4.7000000000000002E-3</v>
      </c>
      <c r="R31" s="31">
        <v>8.0000000000000004E-4</v>
      </c>
      <c r="S31" s="31">
        <v>-2.1600000000000001E-2</v>
      </c>
      <c r="T31" s="51">
        <v>6.6E-3</v>
      </c>
      <c r="U31" s="6">
        <f t="shared" si="1"/>
        <v>6.7961165048543687E-2</v>
      </c>
      <c r="W31">
        <f t="shared" si="2"/>
        <v>6.7961165048543687E-2</v>
      </c>
    </row>
    <row r="32" spans="1:23" x14ac:dyDescent="0.25">
      <c r="I32" s="6">
        <v>-12</v>
      </c>
      <c r="J32" s="6">
        <v>5</v>
      </c>
      <c r="K32" s="6">
        <v>100</v>
      </c>
      <c r="L32" s="48">
        <v>-1.0800000000000001E-2</v>
      </c>
      <c r="M32" s="48">
        <v>2.0000000000000001E-4</v>
      </c>
      <c r="N32" s="48">
        <v>1.9E-3</v>
      </c>
      <c r="O32" s="6">
        <v>4.0000000000000002E-4</v>
      </c>
      <c r="P32" s="17">
        <v>5.7000000000000002E-3</v>
      </c>
      <c r="Q32" s="6">
        <v>5.1999999999999998E-3</v>
      </c>
      <c r="R32" s="31">
        <v>2E-3</v>
      </c>
      <c r="S32" s="31">
        <v>-2.0899999999999998E-2</v>
      </c>
      <c r="T32" s="51">
        <v>1.6000000000000001E-3</v>
      </c>
      <c r="U32" s="6">
        <f t="shared" si="1"/>
        <v>3.669724770642202E-2</v>
      </c>
      <c r="W32">
        <f t="shared" si="2"/>
        <v>3.669724770642202E-2</v>
      </c>
    </row>
    <row r="33" spans="9:23" x14ac:dyDescent="0.25">
      <c r="I33" s="6">
        <v>-12</v>
      </c>
      <c r="J33" s="6">
        <v>10</v>
      </c>
      <c r="K33" s="6">
        <v>100</v>
      </c>
      <c r="L33" s="48">
        <v>-1.23E-2</v>
      </c>
      <c r="M33" s="48">
        <v>-1.4E-3</v>
      </c>
      <c r="N33" s="48">
        <v>5.7999999999999996E-3</v>
      </c>
      <c r="O33" s="6">
        <v>-3.0999999999999999E-3</v>
      </c>
      <c r="P33" s="17">
        <v>6.4000000000000003E-3</v>
      </c>
      <c r="Q33" s="6">
        <v>7.0000000000000001E-3</v>
      </c>
      <c r="R33" s="31">
        <v>3.3E-3</v>
      </c>
      <c r="S33" s="31">
        <v>-1.9900000000000001E-2</v>
      </c>
      <c r="T33" s="51">
        <v>-2.5000000000000001E-3</v>
      </c>
      <c r="U33" s="6">
        <f t="shared" si="1"/>
        <v>-0.23134328358208953</v>
      </c>
      <c r="W33">
        <f t="shared" si="2"/>
        <v>-0.23134328358208953</v>
      </c>
    </row>
    <row r="34" spans="9:23" x14ac:dyDescent="0.25">
      <c r="I34" s="6">
        <v>-12</v>
      </c>
      <c r="J34" s="6">
        <v>15</v>
      </c>
      <c r="K34" s="6">
        <v>100</v>
      </c>
      <c r="L34" s="48">
        <v>-1.26E-2</v>
      </c>
      <c r="M34" s="48">
        <v>-4.4000000000000003E-3</v>
      </c>
      <c r="N34" s="48">
        <v>5.7999999999999996E-3</v>
      </c>
      <c r="O34" s="6">
        <v>-3.0000000000000001E-3</v>
      </c>
      <c r="P34" s="17">
        <v>7.4999999999999997E-3</v>
      </c>
      <c r="Q34" s="6">
        <v>6.7000000000000002E-3</v>
      </c>
      <c r="R34" s="31">
        <v>4.3E-3</v>
      </c>
      <c r="S34" s="31">
        <v>-1.89E-2</v>
      </c>
      <c r="T34" s="51">
        <v>-7.9000000000000008E-3</v>
      </c>
      <c r="U34" s="6">
        <f t="shared" si="1"/>
        <v>-0.21126760563380281</v>
      </c>
      <c r="W34">
        <f t="shared" si="2"/>
        <v>-0.21126760563380281</v>
      </c>
    </row>
    <row r="35" spans="9:23" x14ac:dyDescent="0.25">
      <c r="I35" s="6">
        <v>-12</v>
      </c>
      <c r="J35" s="6">
        <v>20</v>
      </c>
      <c r="K35" s="6">
        <v>100</v>
      </c>
      <c r="L35" s="48">
        <v>-1.3299999999999999E-2</v>
      </c>
      <c r="M35" s="48">
        <v>-1.2E-2</v>
      </c>
      <c r="N35" s="48">
        <v>5.3E-3</v>
      </c>
      <c r="O35" s="6">
        <v>-2.2000000000000001E-3</v>
      </c>
      <c r="P35" s="17">
        <v>1.0500000000000001E-2</v>
      </c>
      <c r="Q35" s="6">
        <v>6.7999999999999996E-3</v>
      </c>
      <c r="R35" s="31">
        <v>5.3E-3</v>
      </c>
      <c r="S35" s="31">
        <v>-1.7899999999999999E-2</v>
      </c>
      <c r="T35" s="51">
        <v>-1.2699999999999999E-2</v>
      </c>
      <c r="U35" s="6">
        <f t="shared" si="1"/>
        <v>-0.12716763005780349</v>
      </c>
      <c r="W35">
        <f t="shared" si="2"/>
        <v>-0.12716763005780349</v>
      </c>
    </row>
    <row r="36" spans="9:23" x14ac:dyDescent="0.25">
      <c r="I36" s="6">
        <v>-12</v>
      </c>
      <c r="J36" s="6">
        <v>25</v>
      </c>
      <c r="K36" s="6">
        <v>100</v>
      </c>
      <c r="L36" s="48">
        <v>-1.3100000000000001E-2</v>
      </c>
      <c r="M36" s="48">
        <v>-3.0099999999999998E-2</v>
      </c>
      <c r="N36" s="48">
        <v>1.26E-2</v>
      </c>
      <c r="O36" s="6">
        <v>-9.1999999999999998E-3</v>
      </c>
      <c r="P36" s="17">
        <v>2.01E-2</v>
      </c>
      <c r="Q36" s="6">
        <v>6.6E-3</v>
      </c>
      <c r="R36" s="31">
        <v>6.1999999999999998E-3</v>
      </c>
      <c r="S36" s="31">
        <v>-1.6799999999999999E-2</v>
      </c>
      <c r="T36" s="51">
        <v>-1.7299999999999999E-2</v>
      </c>
      <c r="U36" s="6">
        <f t="shared" si="1"/>
        <v>-0.34456928838951306</v>
      </c>
      <c r="W36">
        <f t="shared" si="2"/>
        <v>-0.34456928838951306</v>
      </c>
    </row>
    <row r="37" spans="9:23" x14ac:dyDescent="0.25">
      <c r="I37" s="6">
        <v>-12</v>
      </c>
      <c r="J37" s="6">
        <v>30</v>
      </c>
      <c r="K37" s="6">
        <v>100</v>
      </c>
      <c r="L37" s="48">
        <v>-1.24E-2</v>
      </c>
      <c r="M37" s="48">
        <v>-4.8599999999999997E-2</v>
      </c>
      <c r="N37" s="48">
        <v>1.66E-2</v>
      </c>
      <c r="O37" s="6">
        <v>-1.32E-2</v>
      </c>
      <c r="P37" s="17">
        <v>3.2300000000000002E-2</v>
      </c>
      <c r="Q37" s="6">
        <v>5.4000000000000003E-3</v>
      </c>
      <c r="R37" s="31">
        <v>6.8999999999999999E-3</v>
      </c>
      <c r="S37" s="31">
        <v>-1.5699999999999999E-2</v>
      </c>
      <c r="T37" s="51">
        <v>-2.18E-2</v>
      </c>
      <c r="U37" s="6">
        <f t="shared" si="1"/>
        <v>-0.35013262599469491</v>
      </c>
      <c r="W37">
        <f t="shared" si="2"/>
        <v>-0.35013262599469491</v>
      </c>
    </row>
    <row r="38" spans="9:23" x14ac:dyDescent="0.25">
      <c r="I38" s="6">
        <v>-10</v>
      </c>
      <c r="J38" s="6">
        <v>0</v>
      </c>
      <c r="K38" s="6">
        <v>100</v>
      </c>
      <c r="L38" s="48">
        <v>-1.06E-2</v>
      </c>
      <c r="M38" s="48">
        <v>5.0000000000000001E-4</v>
      </c>
      <c r="N38" s="48">
        <v>1E-3</v>
      </c>
      <c r="O38" s="6">
        <v>8.0000000000000004E-4</v>
      </c>
      <c r="P38" s="17">
        <v>6.1000000000000004E-3</v>
      </c>
      <c r="Q38" s="6">
        <v>4.5999999999999999E-3</v>
      </c>
      <c r="R38" s="31">
        <v>6.9999999999999999E-4</v>
      </c>
      <c r="S38" s="31">
        <v>-1.8100000000000002E-2</v>
      </c>
      <c r="T38" s="51">
        <v>6.8999999999999999E-3</v>
      </c>
      <c r="U38" s="6">
        <f t="shared" si="1"/>
        <v>7.476635514018691E-2</v>
      </c>
      <c r="W38">
        <f t="shared" si="2"/>
        <v>7.476635514018691E-2</v>
      </c>
    </row>
    <row r="39" spans="9:23" x14ac:dyDescent="0.25">
      <c r="I39" s="6">
        <v>-10</v>
      </c>
      <c r="J39" s="6">
        <v>5</v>
      </c>
      <c r="K39" s="6">
        <v>100</v>
      </c>
      <c r="L39" s="48">
        <v>-1.14E-2</v>
      </c>
      <c r="M39" s="48">
        <v>1E-4</v>
      </c>
      <c r="N39" s="48">
        <v>1.6999999999999999E-3</v>
      </c>
      <c r="O39" s="6">
        <v>2.9999999999999997E-4</v>
      </c>
      <c r="P39" s="17">
        <v>6.0000000000000001E-3</v>
      </c>
      <c r="Q39" s="6">
        <v>5.4000000000000003E-3</v>
      </c>
      <c r="R39" s="31">
        <v>1.6999999999999999E-3</v>
      </c>
      <c r="S39" s="31">
        <v>-1.7299999999999999E-2</v>
      </c>
      <c r="T39" s="51">
        <v>2E-3</v>
      </c>
      <c r="U39" s="6">
        <f t="shared" si="1"/>
        <v>2.6315789473684206E-2</v>
      </c>
      <c r="W39">
        <f t="shared" si="2"/>
        <v>2.6315789473684206E-2</v>
      </c>
    </row>
    <row r="40" spans="9:23" x14ac:dyDescent="0.25">
      <c r="I40" s="6">
        <v>-10</v>
      </c>
      <c r="J40" s="6">
        <v>10</v>
      </c>
      <c r="K40" s="6">
        <v>100</v>
      </c>
      <c r="L40" s="48">
        <v>-1.12E-2</v>
      </c>
      <c r="M40" s="48">
        <v>-6.9999999999999999E-4</v>
      </c>
      <c r="N40" s="48">
        <v>3.5000000000000001E-3</v>
      </c>
      <c r="O40" s="6">
        <v>-1.4E-3</v>
      </c>
      <c r="P40" s="17">
        <v>6.1000000000000004E-3</v>
      </c>
      <c r="Q40" s="6">
        <v>5.4999999999999997E-3</v>
      </c>
      <c r="R40" s="31">
        <v>2.5999999999999999E-3</v>
      </c>
      <c r="S40" s="31">
        <v>-1.6400000000000001E-2</v>
      </c>
      <c r="T40" s="51">
        <v>-3.3E-3</v>
      </c>
      <c r="U40" s="6">
        <f t="shared" si="1"/>
        <v>-0.1206896551724138</v>
      </c>
      <c r="W40">
        <f t="shared" si="2"/>
        <v>-0.1206896551724138</v>
      </c>
    </row>
    <row r="41" spans="9:23" x14ac:dyDescent="0.25">
      <c r="I41" s="6">
        <v>-10</v>
      </c>
      <c r="J41" s="6">
        <v>15</v>
      </c>
      <c r="K41" s="6">
        <v>100</v>
      </c>
      <c r="L41" s="48">
        <v>-1.1900000000000001E-2</v>
      </c>
      <c r="M41" s="48">
        <v>-3.7000000000000002E-3</v>
      </c>
      <c r="N41" s="48">
        <v>3.0999999999999999E-3</v>
      </c>
      <c r="O41" s="6">
        <v>-8.9999999999999998E-4</v>
      </c>
      <c r="P41" s="17">
        <v>6.7000000000000002E-3</v>
      </c>
      <c r="Q41" s="6">
        <v>6.1000000000000004E-3</v>
      </c>
      <c r="R41" s="31">
        <v>3.5000000000000001E-3</v>
      </c>
      <c r="S41" s="31">
        <v>-1.55E-2</v>
      </c>
      <c r="T41" s="51">
        <v>-8.2000000000000007E-3</v>
      </c>
      <c r="U41" s="6">
        <f t="shared" si="1"/>
        <v>-7.03125E-2</v>
      </c>
      <c r="W41">
        <f t="shared" si="2"/>
        <v>-7.03125E-2</v>
      </c>
    </row>
    <row r="42" spans="9:23" x14ac:dyDescent="0.25">
      <c r="I42" s="6">
        <v>-10</v>
      </c>
      <c r="J42" s="6">
        <v>20</v>
      </c>
      <c r="K42" s="6">
        <v>100</v>
      </c>
      <c r="L42" s="48">
        <v>-1.21E-2</v>
      </c>
      <c r="M42" s="48">
        <v>-8.5000000000000006E-3</v>
      </c>
      <c r="N42" s="48">
        <v>3.5999999999999999E-3</v>
      </c>
      <c r="O42" s="6">
        <v>-1.2999999999999999E-3</v>
      </c>
      <c r="P42" s="17">
        <v>8.5000000000000006E-3</v>
      </c>
      <c r="Q42" s="6">
        <v>6.1000000000000004E-3</v>
      </c>
      <c r="R42" s="31">
        <v>4.4000000000000003E-3</v>
      </c>
      <c r="S42" s="31">
        <v>-1.4500000000000001E-2</v>
      </c>
      <c r="T42" s="51">
        <v>-1.3100000000000001E-2</v>
      </c>
      <c r="U42" s="6">
        <f t="shared" si="1"/>
        <v>-8.904109589041094E-2</v>
      </c>
      <c r="W42">
        <f t="shared" si="2"/>
        <v>-8.904109589041094E-2</v>
      </c>
    </row>
    <row r="43" spans="9:23" x14ac:dyDescent="0.25">
      <c r="I43" s="6">
        <v>-10</v>
      </c>
      <c r="J43" s="6">
        <v>25</v>
      </c>
      <c r="K43" s="6">
        <v>100</v>
      </c>
      <c r="L43" s="48">
        <v>-1.2E-2</v>
      </c>
      <c r="M43" s="48">
        <v>-2.3199999999999998E-2</v>
      </c>
      <c r="N43" s="48">
        <v>1.0999999999999999E-2</v>
      </c>
      <c r="O43" s="6">
        <v>-8.5000000000000006E-3</v>
      </c>
      <c r="P43" s="17">
        <v>1.67E-2</v>
      </c>
      <c r="Q43" s="6">
        <v>5.5999999999999999E-3</v>
      </c>
      <c r="R43" s="31">
        <v>5.1000000000000004E-3</v>
      </c>
      <c r="S43" s="31">
        <v>-1.3599999999999999E-2</v>
      </c>
      <c r="T43" s="51">
        <v>-1.7899999999999999E-2</v>
      </c>
      <c r="U43" s="6">
        <f t="shared" si="1"/>
        <v>-0.38116591928251126</v>
      </c>
      <c r="W43">
        <f t="shared" si="2"/>
        <v>-0.38116591928251126</v>
      </c>
    </row>
    <row r="44" spans="9:23" x14ac:dyDescent="0.25">
      <c r="I44" s="6">
        <v>-10</v>
      </c>
      <c r="J44" s="6">
        <v>30</v>
      </c>
      <c r="K44" s="6">
        <v>100</v>
      </c>
      <c r="L44" s="48">
        <v>-1.29E-2</v>
      </c>
      <c r="M44" s="48">
        <v>-3.73E-2</v>
      </c>
      <c r="N44" s="48">
        <v>9.7000000000000003E-3</v>
      </c>
      <c r="O44" s="6">
        <v>-6.8999999999999999E-3</v>
      </c>
      <c r="P44" s="17">
        <v>2.4199999999999999E-2</v>
      </c>
      <c r="Q44" s="6">
        <v>6.7999999999999996E-3</v>
      </c>
      <c r="R44" s="31">
        <v>6.0000000000000001E-3</v>
      </c>
      <c r="S44" s="31">
        <v>-1.24E-2</v>
      </c>
      <c r="T44" s="51">
        <v>-2.0799999999999999E-2</v>
      </c>
      <c r="U44" s="6">
        <f t="shared" si="1"/>
        <v>-0.22258064516129031</v>
      </c>
      <c r="W44">
        <f t="shared" si="2"/>
        <v>-0.22258064516129031</v>
      </c>
    </row>
    <row r="45" spans="9:23" x14ac:dyDescent="0.25">
      <c r="I45" s="6">
        <v>-8</v>
      </c>
      <c r="J45" s="6">
        <v>0</v>
      </c>
      <c r="K45" s="6">
        <v>100</v>
      </c>
      <c r="L45" s="48">
        <v>-1.04E-2</v>
      </c>
      <c r="M45" s="48">
        <v>1E-3</v>
      </c>
      <c r="N45" s="48">
        <v>1.1000000000000001E-3</v>
      </c>
      <c r="O45" s="6">
        <v>2.9999999999999997E-4</v>
      </c>
      <c r="P45" s="17">
        <v>5.8999999999999999E-3</v>
      </c>
      <c r="Q45" s="6">
        <v>4.4999999999999997E-3</v>
      </c>
      <c r="R45" s="31">
        <v>5.0000000000000001E-4</v>
      </c>
      <c r="S45" s="31">
        <v>-1.44E-2</v>
      </c>
      <c r="T45" s="51">
        <v>7.3000000000000001E-3</v>
      </c>
      <c r="U45" s="6">
        <f t="shared" si="1"/>
        <v>2.8846153846153844E-2</v>
      </c>
      <c r="W45">
        <f t="shared" si="2"/>
        <v>2.8846153846153844E-2</v>
      </c>
    </row>
    <row r="46" spans="9:23" x14ac:dyDescent="0.25">
      <c r="I46" s="6">
        <v>-8</v>
      </c>
      <c r="J46" s="6">
        <v>5</v>
      </c>
      <c r="K46" s="6">
        <v>100</v>
      </c>
      <c r="L46" s="48">
        <v>-1.1299999999999999E-2</v>
      </c>
      <c r="M46" s="48">
        <v>0</v>
      </c>
      <c r="N46" s="48">
        <v>1.1999999999999999E-3</v>
      </c>
      <c r="O46" s="6">
        <v>4.0000000000000002E-4</v>
      </c>
      <c r="P46" s="17">
        <v>6.1999999999999998E-3</v>
      </c>
      <c r="Q46" s="6">
        <v>5.1000000000000004E-3</v>
      </c>
      <c r="R46" s="31">
        <v>1.4E-3</v>
      </c>
      <c r="S46" s="31">
        <v>-1.3599999999999999E-2</v>
      </c>
      <c r="T46" s="51">
        <v>2.2000000000000001E-3</v>
      </c>
      <c r="U46" s="6">
        <f t="shared" si="1"/>
        <v>3.5398230088495575E-2</v>
      </c>
      <c r="W46">
        <f t="shared" si="2"/>
        <v>3.5398230088495575E-2</v>
      </c>
    </row>
    <row r="47" spans="9:23" x14ac:dyDescent="0.25">
      <c r="I47" s="6">
        <v>-8</v>
      </c>
      <c r="J47" s="6">
        <v>10</v>
      </c>
      <c r="K47" s="6">
        <v>100</v>
      </c>
      <c r="L47" s="48">
        <v>-1.0999999999999999E-2</v>
      </c>
      <c r="M47" s="48">
        <v>-1.1999999999999999E-3</v>
      </c>
      <c r="N47" s="48">
        <v>2.5999999999999999E-3</v>
      </c>
      <c r="O47" s="6">
        <v>-1E-3</v>
      </c>
      <c r="P47" s="17">
        <v>5.7000000000000002E-3</v>
      </c>
      <c r="Q47" s="6">
        <v>5.4999999999999997E-3</v>
      </c>
      <c r="R47" s="31">
        <v>2.0999999999999999E-3</v>
      </c>
      <c r="S47" s="31">
        <v>-1.2800000000000001E-2</v>
      </c>
      <c r="T47" s="51">
        <v>-3.0000000000000001E-3</v>
      </c>
      <c r="U47" s="6">
        <f t="shared" si="1"/>
        <v>-8.9285714285714288E-2</v>
      </c>
      <c r="W47">
        <f t="shared" si="2"/>
        <v>-8.9285714285714288E-2</v>
      </c>
    </row>
    <row r="48" spans="9:23" x14ac:dyDescent="0.25">
      <c r="I48" s="6">
        <v>-8</v>
      </c>
      <c r="J48" s="6">
        <v>15</v>
      </c>
      <c r="K48" s="6">
        <v>100</v>
      </c>
      <c r="L48" s="48">
        <v>-1.11E-2</v>
      </c>
      <c r="M48" s="48">
        <v>-1.4E-3</v>
      </c>
      <c r="N48" s="48">
        <v>2.0999999999999999E-3</v>
      </c>
      <c r="O48" s="6">
        <v>-5.0000000000000001E-4</v>
      </c>
      <c r="P48" s="17">
        <v>5.7000000000000002E-3</v>
      </c>
      <c r="Q48" s="6">
        <v>5.4999999999999997E-3</v>
      </c>
      <c r="R48" s="31">
        <v>2.8E-3</v>
      </c>
      <c r="S48" s="31">
        <v>-1.2E-2</v>
      </c>
      <c r="T48" s="51">
        <v>-8.3999999999999995E-3</v>
      </c>
      <c r="U48" s="6">
        <f t="shared" si="1"/>
        <v>-4.4642857142857144E-2</v>
      </c>
      <c r="W48">
        <f t="shared" si="2"/>
        <v>-4.4642857142857144E-2</v>
      </c>
    </row>
    <row r="49" spans="9:23" x14ac:dyDescent="0.25">
      <c r="I49" s="6">
        <v>-8</v>
      </c>
      <c r="J49" s="6">
        <v>20</v>
      </c>
      <c r="K49" s="6">
        <v>100</v>
      </c>
      <c r="L49" s="48">
        <v>-1.1599999999999999E-2</v>
      </c>
      <c r="M49" s="48">
        <v>-9.4999999999999998E-3</v>
      </c>
      <c r="N49" s="48">
        <v>1.6999999999999999E-3</v>
      </c>
      <c r="O49" s="6">
        <v>0</v>
      </c>
      <c r="P49" s="17">
        <v>8.3000000000000001E-3</v>
      </c>
      <c r="Q49" s="6">
        <v>6.0000000000000001E-3</v>
      </c>
      <c r="R49" s="31">
        <v>3.5999999999999999E-3</v>
      </c>
      <c r="S49" s="31">
        <v>-1.11E-2</v>
      </c>
      <c r="T49" s="51">
        <v>-1.3100000000000001E-2</v>
      </c>
      <c r="U49" s="6">
        <f t="shared" si="1"/>
        <v>0</v>
      </c>
      <c r="W49">
        <f t="shared" si="2"/>
        <v>0</v>
      </c>
    </row>
    <row r="50" spans="9:23" x14ac:dyDescent="0.25">
      <c r="I50" s="6">
        <v>-8</v>
      </c>
      <c r="J50" s="6">
        <v>25</v>
      </c>
      <c r="K50" s="6">
        <v>100</v>
      </c>
      <c r="L50" s="48">
        <v>-1.4200000000000001E-2</v>
      </c>
      <c r="M50" s="48">
        <v>-1.8100000000000002E-2</v>
      </c>
      <c r="N50" s="48">
        <v>7.7999999999999996E-3</v>
      </c>
      <c r="O50" s="6">
        <v>-5.4999999999999997E-3</v>
      </c>
      <c r="P50" s="17">
        <v>1.34E-2</v>
      </c>
      <c r="Q50" s="6">
        <v>7.9000000000000008E-3</v>
      </c>
      <c r="R50" s="31">
        <v>4.4000000000000003E-3</v>
      </c>
      <c r="S50" s="31">
        <v>-1.01E-2</v>
      </c>
      <c r="T50" s="51">
        <v>-1.6299999999999999E-2</v>
      </c>
      <c r="U50" s="6">
        <f t="shared" si="1"/>
        <v>-0.25821596244131456</v>
      </c>
      <c r="W50">
        <f t="shared" si="2"/>
        <v>-0.25821596244131456</v>
      </c>
    </row>
    <row r="51" spans="9:23" x14ac:dyDescent="0.25">
      <c r="I51" s="6">
        <v>-8</v>
      </c>
      <c r="J51" s="6">
        <v>30</v>
      </c>
      <c r="K51" s="6">
        <v>100</v>
      </c>
      <c r="L51" s="48">
        <v>-1.4800000000000001E-2</v>
      </c>
      <c r="M51" s="48">
        <v>-3.6600000000000001E-2</v>
      </c>
      <c r="N51" s="48">
        <v>4.7999999999999996E-3</v>
      </c>
      <c r="O51" s="6">
        <v>-2.3999999999999998E-3</v>
      </c>
      <c r="P51" s="17">
        <v>2.3199999999999998E-2</v>
      </c>
      <c r="Q51" s="6">
        <v>8.3000000000000001E-3</v>
      </c>
      <c r="R51" s="31">
        <v>5.0000000000000001E-3</v>
      </c>
      <c r="S51" s="31">
        <v>-9.1000000000000004E-3</v>
      </c>
      <c r="T51" s="51">
        <v>-1.9900000000000001E-2</v>
      </c>
      <c r="U51" s="6">
        <f t="shared" si="1"/>
        <v>-7.6190476190476183E-2</v>
      </c>
      <c r="W51">
        <f t="shared" si="2"/>
        <v>-7.6190476190476183E-2</v>
      </c>
    </row>
    <row r="52" spans="9:23" x14ac:dyDescent="0.25">
      <c r="I52" s="6">
        <v>-6</v>
      </c>
      <c r="J52" s="6">
        <v>0</v>
      </c>
      <c r="K52" s="6">
        <v>100</v>
      </c>
      <c r="L52" s="48">
        <v>-1.06E-2</v>
      </c>
      <c r="M52" s="48">
        <v>1.6999999999999999E-3</v>
      </c>
      <c r="N52" s="48">
        <v>6.9999999999999999E-4</v>
      </c>
      <c r="O52" s="6">
        <v>4.0000000000000002E-4</v>
      </c>
      <c r="P52" s="17">
        <v>5.7999999999999996E-3</v>
      </c>
      <c r="Q52" s="6">
        <v>4.7999999999999996E-3</v>
      </c>
      <c r="R52" s="31">
        <v>4.0000000000000002E-4</v>
      </c>
      <c r="S52" s="31">
        <v>-1.06E-2</v>
      </c>
      <c r="T52" s="51">
        <v>7.9000000000000008E-3</v>
      </c>
      <c r="U52" s="6">
        <f t="shared" si="1"/>
        <v>3.7735849056603779E-2</v>
      </c>
      <c r="W52">
        <f t="shared" si="2"/>
        <v>3.7735849056603779E-2</v>
      </c>
    </row>
    <row r="53" spans="9:23" x14ac:dyDescent="0.25">
      <c r="I53" s="6">
        <v>-6</v>
      </c>
      <c r="J53" s="6">
        <v>5</v>
      </c>
      <c r="K53" s="6">
        <v>100</v>
      </c>
      <c r="L53" s="48">
        <v>-1.11E-2</v>
      </c>
      <c r="M53" s="48">
        <v>-1E-4</v>
      </c>
      <c r="N53" s="48">
        <v>1E-3</v>
      </c>
      <c r="O53" s="6">
        <v>2.0000000000000001E-4</v>
      </c>
      <c r="P53" s="17">
        <v>5.8999999999999999E-3</v>
      </c>
      <c r="Q53" s="6">
        <v>5.1999999999999998E-3</v>
      </c>
      <c r="R53" s="31">
        <v>1.1000000000000001E-3</v>
      </c>
      <c r="S53" s="31">
        <v>-9.9000000000000008E-3</v>
      </c>
      <c r="T53" s="51">
        <v>2.5999999999999999E-3</v>
      </c>
      <c r="U53" s="6">
        <f t="shared" si="1"/>
        <v>1.8018018018018021E-2</v>
      </c>
      <c r="W53">
        <f t="shared" si="2"/>
        <v>1.8018018018018021E-2</v>
      </c>
    </row>
    <row r="54" spans="9:23" x14ac:dyDescent="0.25">
      <c r="I54" s="6">
        <v>-6</v>
      </c>
      <c r="J54" s="6">
        <v>10</v>
      </c>
      <c r="K54" s="6">
        <v>100</v>
      </c>
      <c r="L54" s="48">
        <v>-1.14E-2</v>
      </c>
      <c r="M54" s="48">
        <v>-6.9999999999999999E-4</v>
      </c>
      <c r="N54" s="48">
        <v>1.2999999999999999E-3</v>
      </c>
      <c r="O54" s="6">
        <v>-1E-4</v>
      </c>
      <c r="P54" s="17">
        <v>6.0000000000000001E-3</v>
      </c>
      <c r="Q54" s="6">
        <v>5.4000000000000003E-3</v>
      </c>
      <c r="R54" s="31">
        <v>1.6000000000000001E-3</v>
      </c>
      <c r="S54" s="31">
        <v>-9.1000000000000004E-3</v>
      </c>
      <c r="T54" s="51">
        <v>-2.8999999999999998E-3</v>
      </c>
      <c r="U54" s="6">
        <f t="shared" si="1"/>
        <v>-8.771929824561403E-3</v>
      </c>
      <c r="W54">
        <f t="shared" si="2"/>
        <v>-8.771929824561403E-3</v>
      </c>
    </row>
    <row r="55" spans="9:23" x14ac:dyDescent="0.25">
      <c r="I55" s="6">
        <v>-6</v>
      </c>
      <c r="J55" s="6">
        <v>15</v>
      </c>
      <c r="K55" s="6">
        <v>100</v>
      </c>
      <c r="L55" s="48">
        <v>-1.0999999999999999E-2</v>
      </c>
      <c r="M55" s="48">
        <v>-2.5000000000000001E-3</v>
      </c>
      <c r="N55" s="48">
        <v>8.0000000000000004E-4</v>
      </c>
      <c r="O55" s="6">
        <v>4.0000000000000002E-4</v>
      </c>
      <c r="P55" s="17">
        <v>5.5999999999999999E-3</v>
      </c>
      <c r="Q55" s="6">
        <v>5.5999999999999999E-3</v>
      </c>
      <c r="R55" s="31">
        <v>2.2000000000000001E-3</v>
      </c>
      <c r="S55" s="31">
        <v>-8.3000000000000001E-3</v>
      </c>
      <c r="T55" s="51">
        <v>-8.0999999999999996E-3</v>
      </c>
      <c r="U55" s="6">
        <f t="shared" si="1"/>
        <v>3.5714285714285719E-2</v>
      </c>
      <c r="W55">
        <f t="shared" si="2"/>
        <v>3.5714285714285719E-2</v>
      </c>
    </row>
    <row r="56" spans="9:23" x14ac:dyDescent="0.25">
      <c r="I56" s="6">
        <v>-6</v>
      </c>
      <c r="J56" s="6">
        <v>20</v>
      </c>
      <c r="K56" s="6">
        <v>100</v>
      </c>
      <c r="L56" s="48">
        <v>-1.18E-2</v>
      </c>
      <c r="M56" s="48">
        <v>-4.8999999999999998E-3</v>
      </c>
      <c r="N56" s="48">
        <v>1.9E-3</v>
      </c>
      <c r="O56" s="6">
        <v>-5.9999999999999995E-4</v>
      </c>
      <c r="P56" s="17">
        <v>7.1999999999999998E-3</v>
      </c>
      <c r="Q56" s="6">
        <v>5.7000000000000002E-3</v>
      </c>
      <c r="R56" s="31">
        <v>2.7000000000000001E-3</v>
      </c>
      <c r="S56" s="31">
        <v>-7.4999999999999997E-3</v>
      </c>
      <c r="T56" s="51">
        <v>-1.3100000000000001E-2</v>
      </c>
      <c r="U56" s="6">
        <f t="shared" si="1"/>
        <v>-4.6511627906976744E-2</v>
      </c>
      <c r="W56">
        <f t="shared" si="2"/>
        <v>-4.6511627906976744E-2</v>
      </c>
    </row>
    <row r="57" spans="9:23" x14ac:dyDescent="0.25">
      <c r="I57" s="6">
        <v>-6</v>
      </c>
      <c r="J57" s="6">
        <v>25</v>
      </c>
      <c r="K57" s="6">
        <v>100</v>
      </c>
      <c r="L57" s="48">
        <v>-1.26E-2</v>
      </c>
      <c r="M57" s="48">
        <v>-2.6599999999999999E-2</v>
      </c>
      <c r="N57" s="48">
        <v>2.5000000000000001E-3</v>
      </c>
      <c r="O57" s="6">
        <v>-1E-3</v>
      </c>
      <c r="P57" s="17">
        <v>1.6799999999999999E-2</v>
      </c>
      <c r="Q57" s="6">
        <v>6.0000000000000001E-3</v>
      </c>
      <c r="R57" s="31">
        <v>3.3E-3</v>
      </c>
      <c r="S57" s="31">
        <v>-6.7000000000000002E-3</v>
      </c>
      <c r="T57" s="51">
        <v>-1.7299999999999999E-2</v>
      </c>
      <c r="U57" s="6">
        <f t="shared" si="1"/>
        <v>-4.3859649122807015E-2</v>
      </c>
      <c r="W57">
        <f t="shared" si="2"/>
        <v>-4.3859649122807015E-2</v>
      </c>
    </row>
    <row r="58" spans="9:23" x14ac:dyDescent="0.25">
      <c r="I58" s="6">
        <v>-6</v>
      </c>
      <c r="J58" s="6">
        <v>30</v>
      </c>
      <c r="K58" s="6">
        <v>100</v>
      </c>
      <c r="L58" s="48">
        <v>-1.24E-2</v>
      </c>
      <c r="M58" s="48">
        <v>-5.1499999999999997E-2</v>
      </c>
      <c r="N58" s="48">
        <v>4.0000000000000001E-3</v>
      </c>
      <c r="O58" s="6">
        <v>-2.3999999999999998E-3</v>
      </c>
      <c r="P58" s="17">
        <v>3.0300000000000001E-2</v>
      </c>
      <c r="Q58" s="6">
        <v>6.4000000000000003E-3</v>
      </c>
      <c r="R58" s="31">
        <v>3.8E-3</v>
      </c>
      <c r="S58" s="31">
        <v>-6.0000000000000001E-3</v>
      </c>
      <c r="T58" s="51">
        <v>-2.1100000000000001E-2</v>
      </c>
      <c r="U58" s="6">
        <f t="shared" si="1"/>
        <v>-6.5395095367847406E-2</v>
      </c>
      <c r="W58">
        <f t="shared" si="2"/>
        <v>-6.5395095367847406E-2</v>
      </c>
    </row>
    <row r="59" spans="9:23" x14ac:dyDescent="0.25">
      <c r="I59" s="6">
        <v>-4</v>
      </c>
      <c r="J59" s="6">
        <v>0</v>
      </c>
      <c r="K59" s="6">
        <v>100</v>
      </c>
      <c r="L59" s="48">
        <v>-1.18E-2</v>
      </c>
      <c r="M59" s="48">
        <v>4.0000000000000002E-4</v>
      </c>
      <c r="N59" s="48">
        <v>8.0000000000000004E-4</v>
      </c>
      <c r="O59" s="6">
        <v>0</v>
      </c>
      <c r="P59" s="17">
        <v>6.4000000000000003E-3</v>
      </c>
      <c r="Q59" s="6">
        <v>5.4000000000000003E-3</v>
      </c>
      <c r="R59" s="31">
        <v>2.9999999999999997E-4</v>
      </c>
      <c r="S59" s="31">
        <v>-6.7000000000000002E-3</v>
      </c>
      <c r="T59" s="51">
        <v>8.6999999999999994E-3</v>
      </c>
      <c r="U59" s="6">
        <f t="shared" si="1"/>
        <v>0</v>
      </c>
      <c r="W59">
        <f t="shared" si="2"/>
        <v>0</v>
      </c>
    </row>
    <row r="60" spans="9:23" x14ac:dyDescent="0.25">
      <c r="I60" s="6">
        <v>-4</v>
      </c>
      <c r="J60" s="6">
        <v>5</v>
      </c>
      <c r="K60" s="6">
        <v>100</v>
      </c>
      <c r="L60" s="48">
        <v>-1.09E-2</v>
      </c>
      <c r="M60" s="48">
        <v>-4.0000000000000002E-4</v>
      </c>
      <c r="N60" s="48">
        <v>1E-4</v>
      </c>
      <c r="O60" s="6">
        <v>6.9999999999999999E-4</v>
      </c>
      <c r="P60" s="17">
        <v>5.8999999999999999E-3</v>
      </c>
      <c r="Q60" s="6">
        <v>4.8999999999999998E-3</v>
      </c>
      <c r="R60" s="31">
        <v>6.9999999999999999E-4</v>
      </c>
      <c r="S60" s="31">
        <v>-6.1000000000000004E-3</v>
      </c>
      <c r="T60" s="51">
        <v>2.7000000000000001E-3</v>
      </c>
      <c r="U60" s="6">
        <f t="shared" si="1"/>
        <v>6.4814814814814811E-2</v>
      </c>
      <c r="W60">
        <f t="shared" si="2"/>
        <v>6.4814814814814811E-2</v>
      </c>
    </row>
    <row r="61" spans="9:23" x14ac:dyDescent="0.25">
      <c r="I61" s="6">
        <v>-4</v>
      </c>
      <c r="J61" s="6">
        <v>10</v>
      </c>
      <c r="K61" s="6">
        <v>100</v>
      </c>
      <c r="L61" s="48">
        <v>-1.0800000000000001E-2</v>
      </c>
      <c r="M61" s="48">
        <v>-1.1999999999999999E-3</v>
      </c>
      <c r="N61" s="48">
        <v>5.0000000000000001E-4</v>
      </c>
      <c r="O61" s="6">
        <v>2.9999999999999997E-4</v>
      </c>
      <c r="P61" s="17">
        <v>5.7999999999999996E-3</v>
      </c>
      <c r="Q61" s="6">
        <v>5.0000000000000001E-3</v>
      </c>
      <c r="R61" s="31">
        <v>1.1000000000000001E-3</v>
      </c>
      <c r="S61" s="31">
        <v>-5.4000000000000003E-3</v>
      </c>
      <c r="T61" s="51">
        <v>-2.8999999999999998E-3</v>
      </c>
      <c r="U61" s="6">
        <f t="shared" si="1"/>
        <v>2.7777777777777773E-2</v>
      </c>
      <c r="W61">
        <f t="shared" si="2"/>
        <v>2.7777777777777773E-2</v>
      </c>
    </row>
    <row r="62" spans="9:23" x14ac:dyDescent="0.25">
      <c r="I62" s="6">
        <v>-4</v>
      </c>
      <c r="J62" s="6">
        <v>15</v>
      </c>
      <c r="K62" s="6">
        <v>100</v>
      </c>
      <c r="L62" s="48">
        <v>-1.0500000000000001E-2</v>
      </c>
      <c r="M62" s="48">
        <v>-1.1999999999999999E-3</v>
      </c>
      <c r="N62" s="48">
        <v>1.2999999999999999E-3</v>
      </c>
      <c r="O62" s="6">
        <v>-5.9999999999999995E-4</v>
      </c>
      <c r="P62" s="17">
        <v>5.4000000000000003E-3</v>
      </c>
      <c r="Q62" s="6">
        <v>5.1000000000000004E-3</v>
      </c>
      <c r="R62" s="31">
        <v>1.5E-3</v>
      </c>
      <c r="S62" s="31">
        <v>-4.7000000000000002E-3</v>
      </c>
      <c r="T62" s="51">
        <v>-8.2000000000000007E-3</v>
      </c>
      <c r="U62" s="6">
        <f t="shared" si="1"/>
        <v>-5.7142857142857134E-2</v>
      </c>
      <c r="W62">
        <f t="shared" si="2"/>
        <v>-5.7142857142857134E-2</v>
      </c>
    </row>
    <row r="63" spans="9:23" x14ac:dyDescent="0.25">
      <c r="I63" s="6">
        <v>-4</v>
      </c>
      <c r="J63" s="6">
        <v>20</v>
      </c>
      <c r="K63" s="6">
        <v>100</v>
      </c>
      <c r="L63" s="48">
        <v>-1.1299999999999999E-2</v>
      </c>
      <c r="M63" s="48">
        <v>-4.0000000000000001E-3</v>
      </c>
      <c r="N63" s="48">
        <v>6.9999999999999999E-4</v>
      </c>
      <c r="O63" s="6">
        <v>1E-4</v>
      </c>
      <c r="P63" s="17">
        <v>6.6E-3</v>
      </c>
      <c r="Q63" s="6">
        <v>5.4000000000000003E-3</v>
      </c>
      <c r="R63" s="31">
        <v>1.9E-3</v>
      </c>
      <c r="S63" s="31">
        <v>-4.0000000000000001E-3</v>
      </c>
      <c r="T63" s="51">
        <v>-1.3100000000000001E-2</v>
      </c>
      <c r="U63" s="6">
        <f t="shared" si="1"/>
        <v>8.3333333333333332E-3</v>
      </c>
      <c r="W63">
        <f t="shared" si="2"/>
        <v>8.3333333333333332E-3</v>
      </c>
    </row>
    <row r="64" spans="9:23" x14ac:dyDescent="0.25">
      <c r="I64" s="6">
        <v>-4</v>
      </c>
      <c r="J64" s="6">
        <v>25</v>
      </c>
      <c r="K64" s="6">
        <v>100</v>
      </c>
      <c r="L64" s="48">
        <v>-1.18E-2</v>
      </c>
      <c r="M64" s="48">
        <v>-8.5000000000000006E-3</v>
      </c>
      <c r="N64" s="48">
        <v>1.4E-3</v>
      </c>
      <c r="O64" s="6">
        <v>-5.0000000000000001E-4</v>
      </c>
      <c r="P64" s="17">
        <v>9.1000000000000004E-3</v>
      </c>
      <c r="Q64" s="6">
        <v>5.3E-3</v>
      </c>
      <c r="R64" s="31">
        <v>2.3E-3</v>
      </c>
      <c r="S64" s="31">
        <v>-3.3E-3</v>
      </c>
      <c r="T64" s="51">
        <v>-1.77E-2</v>
      </c>
      <c r="U64" s="6">
        <f t="shared" si="1"/>
        <v>-3.4722222222222224E-2</v>
      </c>
      <c r="W64">
        <f t="shared" si="2"/>
        <v>-3.4722222222222224E-2</v>
      </c>
    </row>
    <row r="65" spans="9:23" x14ac:dyDescent="0.25">
      <c r="I65" s="6">
        <v>-4</v>
      </c>
      <c r="J65" s="6">
        <v>30</v>
      </c>
      <c r="K65" s="6">
        <v>100</v>
      </c>
      <c r="L65" s="48">
        <v>-1.14E-2</v>
      </c>
      <c r="M65" s="48">
        <v>-3.4299999999999997E-2</v>
      </c>
      <c r="N65" s="48">
        <v>-3.8999999999999998E-3</v>
      </c>
      <c r="O65" s="6">
        <v>4.7999999999999996E-3</v>
      </c>
      <c r="P65" s="17">
        <v>2.18E-2</v>
      </c>
      <c r="Q65" s="6">
        <v>4.8999999999999998E-3</v>
      </c>
      <c r="R65" s="31">
        <v>2.5999999999999999E-3</v>
      </c>
      <c r="S65" s="31">
        <v>-2.8E-3</v>
      </c>
      <c r="T65" s="51">
        <v>-2.18E-2</v>
      </c>
      <c r="U65" s="6">
        <f t="shared" si="1"/>
        <v>0.17977528089887637</v>
      </c>
      <c r="W65">
        <f t="shared" si="2"/>
        <v>0.17977528089887637</v>
      </c>
    </row>
    <row r="66" spans="9:23" x14ac:dyDescent="0.25">
      <c r="I66" s="6">
        <v>-2</v>
      </c>
      <c r="J66" s="6">
        <v>0</v>
      </c>
      <c r="K66" s="6">
        <v>100</v>
      </c>
      <c r="L66" s="48">
        <v>-1.12E-2</v>
      </c>
      <c r="M66" s="48">
        <v>4.0000000000000002E-4</v>
      </c>
      <c r="N66" s="48">
        <v>2.0000000000000001E-4</v>
      </c>
      <c r="O66" s="6">
        <v>2.0000000000000001E-4</v>
      </c>
      <c r="P66" s="17">
        <v>6.4000000000000003E-3</v>
      </c>
      <c r="Q66" s="6">
        <v>4.7999999999999996E-3</v>
      </c>
      <c r="R66" s="31">
        <v>1E-4</v>
      </c>
      <c r="S66" s="31">
        <v>-2.8999999999999998E-3</v>
      </c>
      <c r="T66" s="51">
        <v>8.6E-3</v>
      </c>
      <c r="U66" s="6">
        <f t="shared" si="1"/>
        <v>1.785714285714286E-2</v>
      </c>
      <c r="W66">
        <f t="shared" si="2"/>
        <v>1.785714285714286E-2</v>
      </c>
    </row>
    <row r="67" spans="9:23" x14ac:dyDescent="0.25">
      <c r="I67" s="6">
        <v>-2</v>
      </c>
      <c r="J67" s="6">
        <v>5</v>
      </c>
      <c r="K67" s="6">
        <v>100</v>
      </c>
      <c r="L67" s="48">
        <v>-1.14E-2</v>
      </c>
      <c r="M67" s="48">
        <v>-2.9999999999999997E-4</v>
      </c>
      <c r="N67" s="48">
        <v>-4.0000000000000002E-4</v>
      </c>
      <c r="O67" s="6">
        <v>8.0000000000000004E-4</v>
      </c>
      <c r="P67" s="17">
        <v>5.8999999999999999E-3</v>
      </c>
      <c r="Q67" s="6">
        <v>5.4999999999999997E-3</v>
      </c>
      <c r="R67" s="31">
        <v>4.0000000000000002E-4</v>
      </c>
      <c r="S67" s="31">
        <v>-2.2000000000000001E-3</v>
      </c>
      <c r="T67" s="51">
        <v>3.3999999999999998E-3</v>
      </c>
      <c r="U67" s="6">
        <f t="shared" si="1"/>
        <v>7.0175438596491224E-2</v>
      </c>
      <c r="W67">
        <f t="shared" si="2"/>
        <v>7.0175438596491224E-2</v>
      </c>
    </row>
    <row r="68" spans="9:23" x14ac:dyDescent="0.25">
      <c r="I68" s="6">
        <v>-2</v>
      </c>
      <c r="J68" s="6">
        <v>10</v>
      </c>
      <c r="K68" s="6">
        <v>100</v>
      </c>
      <c r="L68" s="48">
        <v>-1.0999999999999999E-2</v>
      </c>
      <c r="M68" s="48">
        <v>-8.9999999999999998E-4</v>
      </c>
      <c r="N68" s="48">
        <v>8.9999999999999998E-4</v>
      </c>
      <c r="O68" s="6">
        <v>-5.9999999999999995E-4</v>
      </c>
      <c r="P68" s="17">
        <v>6.1000000000000004E-3</v>
      </c>
      <c r="Q68" s="6">
        <v>4.8999999999999998E-3</v>
      </c>
      <c r="R68" s="31">
        <v>6.9999999999999999E-4</v>
      </c>
      <c r="S68" s="31">
        <v>-1.6000000000000001E-3</v>
      </c>
      <c r="T68" s="51">
        <v>-2.5999999999999999E-3</v>
      </c>
      <c r="U68" s="6">
        <f t="shared" ref="U68:U131" si="3">O68/(P68+Q68)</f>
        <v>-5.4545454545454543E-2</v>
      </c>
      <c r="W68">
        <f t="shared" ref="W68:W131" si="4">O68/(P68+Q68)</f>
        <v>-5.4545454545454543E-2</v>
      </c>
    </row>
    <row r="69" spans="9:23" x14ac:dyDescent="0.25">
      <c r="I69" s="6">
        <v>-2</v>
      </c>
      <c r="J69" s="6">
        <v>15</v>
      </c>
      <c r="K69" s="6">
        <v>100</v>
      </c>
      <c r="L69" s="48">
        <v>-1.0999999999999999E-2</v>
      </c>
      <c r="M69" s="48">
        <v>-2.5000000000000001E-3</v>
      </c>
      <c r="N69" s="48">
        <v>-1E-4</v>
      </c>
      <c r="O69" s="6">
        <v>5.0000000000000001E-4</v>
      </c>
      <c r="P69" s="17">
        <v>5.7999999999999996E-3</v>
      </c>
      <c r="Q69" s="6">
        <v>5.4999999999999997E-3</v>
      </c>
      <c r="R69" s="31">
        <v>8.9999999999999998E-4</v>
      </c>
      <c r="S69" s="31">
        <v>-8.9999999999999998E-4</v>
      </c>
      <c r="T69" s="51">
        <v>-7.7000000000000002E-3</v>
      </c>
      <c r="U69" s="6">
        <f t="shared" si="3"/>
        <v>4.4247787610619475E-2</v>
      </c>
      <c r="W69">
        <f t="shared" si="4"/>
        <v>4.4247787610619475E-2</v>
      </c>
    </row>
    <row r="70" spans="9:23" x14ac:dyDescent="0.25">
      <c r="I70" s="6">
        <v>-2</v>
      </c>
      <c r="J70" s="6">
        <v>20</v>
      </c>
      <c r="K70" s="6">
        <v>100</v>
      </c>
      <c r="L70" s="48">
        <v>-1.14E-2</v>
      </c>
      <c r="M70" s="48">
        <v>-3.8E-3</v>
      </c>
      <c r="N70" s="48">
        <v>1.5E-3</v>
      </c>
      <c r="O70" s="6">
        <v>-1.1000000000000001E-3</v>
      </c>
      <c r="P70" s="17">
        <v>6.0000000000000001E-3</v>
      </c>
      <c r="Q70" s="6">
        <v>6.0000000000000001E-3</v>
      </c>
      <c r="R70" s="31">
        <v>1.1000000000000001E-3</v>
      </c>
      <c r="S70" s="31">
        <v>-2.9999999999999997E-4</v>
      </c>
      <c r="T70" s="51">
        <v>-1.2500000000000001E-2</v>
      </c>
      <c r="U70" s="6">
        <f t="shared" si="3"/>
        <v>-9.1666666666666674E-2</v>
      </c>
      <c r="W70">
        <f t="shared" si="4"/>
        <v>-9.1666666666666674E-2</v>
      </c>
    </row>
    <row r="71" spans="9:23" x14ac:dyDescent="0.25">
      <c r="I71" s="6">
        <v>-2</v>
      </c>
      <c r="J71" s="6">
        <v>25</v>
      </c>
      <c r="K71" s="6">
        <v>100</v>
      </c>
      <c r="L71" s="48">
        <v>-1.3100000000000001E-2</v>
      </c>
      <c r="M71" s="48">
        <v>-1.2200000000000001E-2</v>
      </c>
      <c r="N71" s="48">
        <v>1.4E-3</v>
      </c>
      <c r="O71" s="6">
        <v>-8.9999999999999998E-4</v>
      </c>
      <c r="P71" s="17">
        <v>1.09E-2</v>
      </c>
      <c r="Q71" s="6">
        <v>6.1000000000000004E-3</v>
      </c>
      <c r="R71" s="31">
        <v>1.2999999999999999E-3</v>
      </c>
      <c r="S71" s="31">
        <v>2.0000000000000001E-4</v>
      </c>
      <c r="T71" s="51">
        <v>-1.6899999999999998E-2</v>
      </c>
      <c r="U71" s="6">
        <f t="shared" si="3"/>
        <v>-5.2941176470588228E-2</v>
      </c>
      <c r="W71">
        <f t="shared" si="4"/>
        <v>-5.2941176470588228E-2</v>
      </c>
    </row>
    <row r="72" spans="9:23" x14ac:dyDescent="0.25">
      <c r="I72" s="6">
        <v>-2</v>
      </c>
      <c r="J72" s="6">
        <v>30</v>
      </c>
      <c r="K72" s="6">
        <v>100</v>
      </c>
      <c r="L72" s="48">
        <v>-1.2800000000000001E-2</v>
      </c>
      <c r="M72" s="48">
        <v>-3.9699999999999999E-2</v>
      </c>
      <c r="N72" s="48">
        <v>5.0000000000000001E-4</v>
      </c>
      <c r="O72" s="6">
        <v>1E-4</v>
      </c>
      <c r="P72" s="17">
        <v>2.47E-2</v>
      </c>
      <c r="Q72" s="6">
        <v>6.1999999999999998E-3</v>
      </c>
      <c r="R72" s="31">
        <v>1.5E-3</v>
      </c>
      <c r="S72" s="31">
        <v>6.9999999999999999E-4</v>
      </c>
      <c r="T72" s="51">
        <v>-2.07E-2</v>
      </c>
      <c r="U72" s="6">
        <f t="shared" si="3"/>
        <v>3.2362459546925568E-3</v>
      </c>
      <c r="W72">
        <f t="shared" si="4"/>
        <v>3.2362459546925568E-3</v>
      </c>
    </row>
    <row r="73" spans="9:23" x14ac:dyDescent="0.25">
      <c r="I73" s="6">
        <v>0</v>
      </c>
      <c r="J73" s="6">
        <v>0</v>
      </c>
      <c r="K73" s="6">
        <v>100</v>
      </c>
      <c r="L73" s="54">
        <v>-1.1299999999999999E-2</v>
      </c>
      <c r="M73" s="48">
        <v>0</v>
      </c>
      <c r="N73" s="48">
        <v>0</v>
      </c>
      <c r="O73" s="6">
        <v>0</v>
      </c>
      <c r="P73" s="17">
        <v>6.4999999999999997E-3</v>
      </c>
      <c r="Q73" s="6">
        <v>4.7999999999999996E-3</v>
      </c>
      <c r="R73" s="31">
        <v>0</v>
      </c>
      <c r="S73" s="31">
        <v>1E-3</v>
      </c>
      <c r="T73" s="51">
        <v>8.8999999999999999E-3</v>
      </c>
      <c r="U73" s="6">
        <f t="shared" si="3"/>
        <v>0</v>
      </c>
      <c r="W73">
        <f t="shared" si="4"/>
        <v>0</v>
      </c>
    </row>
    <row r="74" spans="9:23" x14ac:dyDescent="0.25">
      <c r="I74" s="6">
        <v>0</v>
      </c>
      <c r="J74" s="6">
        <v>5</v>
      </c>
      <c r="K74" s="6">
        <v>100</v>
      </c>
      <c r="L74" s="48">
        <v>-1.12E-2</v>
      </c>
      <c r="M74" s="48">
        <v>-4.0000000000000002E-4</v>
      </c>
      <c r="N74" s="48">
        <v>1E-3</v>
      </c>
      <c r="O74" s="6">
        <v>-1E-3</v>
      </c>
      <c r="P74" s="17">
        <v>6.1000000000000004E-3</v>
      </c>
      <c r="Q74" s="6">
        <v>5.1000000000000004E-3</v>
      </c>
      <c r="R74" s="31">
        <v>1E-4</v>
      </c>
      <c r="S74" s="31">
        <v>1.6999999999999999E-3</v>
      </c>
      <c r="T74" s="51">
        <v>3.3999999999999998E-3</v>
      </c>
      <c r="U74" s="6">
        <f t="shared" si="3"/>
        <v>-8.9285714285714274E-2</v>
      </c>
      <c r="W74">
        <f t="shared" si="4"/>
        <v>-8.9285714285714274E-2</v>
      </c>
    </row>
    <row r="75" spans="9:23" x14ac:dyDescent="0.25">
      <c r="I75" s="6">
        <v>0</v>
      </c>
      <c r="J75" s="6">
        <v>10</v>
      </c>
      <c r="K75" s="6">
        <v>100</v>
      </c>
      <c r="L75" s="48">
        <v>-1.14E-2</v>
      </c>
      <c r="M75" s="48">
        <v>-1.1000000000000001E-3</v>
      </c>
      <c r="N75" s="48">
        <v>4.0000000000000002E-4</v>
      </c>
      <c r="O75" s="6">
        <v>-4.0000000000000002E-4</v>
      </c>
      <c r="P75" s="17">
        <v>5.7999999999999996E-3</v>
      </c>
      <c r="Q75" s="6">
        <v>5.5999999999999999E-3</v>
      </c>
      <c r="R75" s="31">
        <v>2.0000000000000001E-4</v>
      </c>
      <c r="S75" s="31">
        <v>2.3E-3</v>
      </c>
      <c r="T75" s="51">
        <v>-1.9E-3</v>
      </c>
      <c r="U75" s="6">
        <f t="shared" si="3"/>
        <v>-3.5087719298245612E-2</v>
      </c>
      <c r="W75">
        <f t="shared" si="4"/>
        <v>-3.5087719298245612E-2</v>
      </c>
    </row>
    <row r="76" spans="9:23" x14ac:dyDescent="0.25">
      <c r="I76" s="6">
        <v>0</v>
      </c>
      <c r="J76" s="6">
        <v>15</v>
      </c>
      <c r="K76" s="6">
        <v>100</v>
      </c>
      <c r="L76" s="48">
        <v>-1.0999999999999999E-2</v>
      </c>
      <c r="M76" s="48">
        <v>-2.8999999999999998E-3</v>
      </c>
      <c r="N76" s="48">
        <v>5.0000000000000001E-4</v>
      </c>
      <c r="O76" s="6">
        <v>-5.0000000000000001E-4</v>
      </c>
      <c r="P76" s="17">
        <v>6.1000000000000004E-3</v>
      </c>
      <c r="Q76" s="6">
        <v>5.3E-3</v>
      </c>
      <c r="R76" s="31">
        <v>2.9999999999999997E-4</v>
      </c>
      <c r="S76" s="31">
        <v>2.8E-3</v>
      </c>
      <c r="T76" s="51">
        <v>-7.6E-3</v>
      </c>
      <c r="U76" s="6">
        <f t="shared" si="3"/>
        <v>-4.3859649122807015E-2</v>
      </c>
      <c r="W76">
        <f t="shared" si="4"/>
        <v>-4.3859649122807015E-2</v>
      </c>
    </row>
    <row r="77" spans="9:23" x14ac:dyDescent="0.25">
      <c r="I77" s="6">
        <v>0</v>
      </c>
      <c r="J77" s="6">
        <v>20</v>
      </c>
      <c r="K77" s="6">
        <v>100</v>
      </c>
      <c r="L77" s="48">
        <v>-1.0699999999999999E-2</v>
      </c>
      <c r="M77" s="48">
        <v>-9.5999999999999992E-3</v>
      </c>
      <c r="N77" s="48">
        <v>5.9999999999999995E-4</v>
      </c>
      <c r="O77" s="6">
        <v>-5.9999999999999995E-4</v>
      </c>
      <c r="P77" s="17">
        <v>8.3000000000000001E-3</v>
      </c>
      <c r="Q77" s="6">
        <v>5.0000000000000001E-3</v>
      </c>
      <c r="R77" s="31">
        <v>2.9999999999999997E-4</v>
      </c>
      <c r="S77" s="31">
        <v>3.2000000000000002E-3</v>
      </c>
      <c r="T77" s="51">
        <v>-1.2800000000000001E-2</v>
      </c>
      <c r="U77" s="6">
        <f t="shared" si="3"/>
        <v>-4.5112781954887216E-2</v>
      </c>
      <c r="W77">
        <f t="shared" si="4"/>
        <v>-4.5112781954887216E-2</v>
      </c>
    </row>
    <row r="78" spans="9:23" x14ac:dyDescent="0.25">
      <c r="I78" s="6">
        <v>0</v>
      </c>
      <c r="J78" s="6">
        <v>25</v>
      </c>
      <c r="K78" s="6">
        <v>100</v>
      </c>
      <c r="L78" s="48">
        <v>-1.17E-2</v>
      </c>
      <c r="M78" s="48">
        <v>-5.8999999999999999E-3</v>
      </c>
      <c r="N78" s="48">
        <v>6.9999999999999999E-4</v>
      </c>
      <c r="O78" s="6">
        <v>-6.9999999999999999E-4</v>
      </c>
      <c r="P78" s="17">
        <v>7.7000000000000002E-3</v>
      </c>
      <c r="Q78" s="6">
        <v>5.4000000000000003E-3</v>
      </c>
      <c r="R78" s="31">
        <v>4.0000000000000002E-4</v>
      </c>
      <c r="S78" s="31">
        <v>3.5999999999999999E-3</v>
      </c>
      <c r="T78" s="51">
        <v>-1.7100000000000001E-2</v>
      </c>
      <c r="U78" s="6">
        <f t="shared" si="3"/>
        <v>-5.3435114503816793E-2</v>
      </c>
      <c r="W78">
        <f t="shared" si="4"/>
        <v>-5.3435114503816793E-2</v>
      </c>
    </row>
    <row r="79" spans="9:23" x14ac:dyDescent="0.25">
      <c r="I79" s="6">
        <v>0</v>
      </c>
      <c r="J79" s="6">
        <v>30</v>
      </c>
      <c r="K79" s="6">
        <v>100</v>
      </c>
      <c r="L79" s="48">
        <v>-1.3599999999999999E-2</v>
      </c>
      <c r="M79" s="48">
        <v>-4.9200000000000001E-2</v>
      </c>
      <c r="N79" s="48">
        <v>-8.0000000000000004E-4</v>
      </c>
      <c r="O79" s="6">
        <v>8.0000000000000004E-4</v>
      </c>
      <c r="P79" s="17">
        <v>2.9499999999999998E-2</v>
      </c>
      <c r="Q79" s="6">
        <v>6.8999999999999999E-3</v>
      </c>
      <c r="R79" s="31">
        <v>2.9999999999999997E-4</v>
      </c>
      <c r="S79" s="31">
        <v>4.0000000000000001E-3</v>
      </c>
      <c r="T79" s="51">
        <v>-2.01E-2</v>
      </c>
      <c r="U79" s="6">
        <f t="shared" si="3"/>
        <v>2.1978021978021976E-2</v>
      </c>
      <c r="W79">
        <f t="shared" si="4"/>
        <v>2.1978021978021976E-2</v>
      </c>
    </row>
    <row r="80" spans="9:23" x14ac:dyDescent="0.25">
      <c r="I80" s="6">
        <v>2</v>
      </c>
      <c r="J80" s="6">
        <v>0</v>
      </c>
      <c r="K80" s="6">
        <v>100</v>
      </c>
      <c r="L80" s="48">
        <v>-1.12E-2</v>
      </c>
      <c r="M80" s="48">
        <v>-4.0000000000000002E-4</v>
      </c>
      <c r="N80" s="48">
        <v>-1E-4</v>
      </c>
      <c r="O80" s="6">
        <v>-2.0000000000000001E-4</v>
      </c>
      <c r="P80" s="17">
        <v>6.4000000000000003E-3</v>
      </c>
      <c r="Q80" s="6">
        <v>4.7999999999999996E-3</v>
      </c>
      <c r="R80" s="31">
        <v>-1E-4</v>
      </c>
      <c r="S80" s="31">
        <v>4.8999999999999998E-3</v>
      </c>
      <c r="T80" s="51">
        <v>9.1999999999999998E-3</v>
      </c>
      <c r="U80" s="6">
        <f t="shared" si="3"/>
        <v>-1.785714285714286E-2</v>
      </c>
      <c r="W80">
        <f t="shared" si="4"/>
        <v>-1.785714285714286E-2</v>
      </c>
    </row>
    <row r="81" spans="9:23" x14ac:dyDescent="0.25">
      <c r="I81" s="6">
        <v>2</v>
      </c>
      <c r="J81" s="6">
        <v>5</v>
      </c>
      <c r="K81" s="6">
        <v>100</v>
      </c>
      <c r="L81" s="48">
        <v>-1.12E-2</v>
      </c>
      <c r="M81" s="48">
        <v>-5.0000000000000001E-4</v>
      </c>
      <c r="N81" s="48">
        <v>6.9999999999999999E-4</v>
      </c>
      <c r="O81" s="6">
        <v>-1E-3</v>
      </c>
      <c r="P81" s="17">
        <v>6.3E-3</v>
      </c>
      <c r="Q81" s="6">
        <v>4.8999999999999998E-3</v>
      </c>
      <c r="R81" s="31">
        <v>-2.0000000000000001E-4</v>
      </c>
      <c r="S81" s="31">
        <v>5.4999999999999997E-3</v>
      </c>
      <c r="T81" s="51">
        <v>3.5999999999999999E-3</v>
      </c>
      <c r="U81" s="6">
        <f t="shared" si="3"/>
        <v>-8.9285714285714288E-2</v>
      </c>
      <c r="W81">
        <f t="shared" si="4"/>
        <v>-8.9285714285714288E-2</v>
      </c>
    </row>
    <row r="82" spans="9:23" x14ac:dyDescent="0.25">
      <c r="I82" s="6">
        <v>2</v>
      </c>
      <c r="J82" s="6">
        <v>10</v>
      </c>
      <c r="K82" s="6">
        <v>100</v>
      </c>
      <c r="L82" s="48">
        <v>-1.1599999999999999E-2</v>
      </c>
      <c r="M82" s="48">
        <v>-1.5E-3</v>
      </c>
      <c r="N82" s="48">
        <v>2.9999999999999997E-4</v>
      </c>
      <c r="O82" s="6">
        <v>-6.9999999999999999E-4</v>
      </c>
      <c r="P82" s="17">
        <v>6.0000000000000001E-3</v>
      </c>
      <c r="Q82" s="6">
        <v>5.7000000000000002E-3</v>
      </c>
      <c r="R82" s="31">
        <v>-2.9999999999999997E-4</v>
      </c>
      <c r="S82" s="31">
        <v>6.1000000000000004E-3</v>
      </c>
      <c r="T82" s="51">
        <v>-1.5E-3</v>
      </c>
      <c r="U82" s="6">
        <f t="shared" si="3"/>
        <v>-5.9829059829059825E-2</v>
      </c>
      <c r="W82">
        <f t="shared" si="4"/>
        <v>-5.9829059829059825E-2</v>
      </c>
    </row>
    <row r="83" spans="9:23" x14ac:dyDescent="0.25">
      <c r="I83" s="6">
        <v>2</v>
      </c>
      <c r="J83" s="6">
        <v>15</v>
      </c>
      <c r="K83" s="6">
        <v>100</v>
      </c>
      <c r="L83" s="48">
        <v>-1.0699999999999999E-2</v>
      </c>
      <c r="M83" s="48">
        <v>-1.9E-3</v>
      </c>
      <c r="N83" s="48">
        <v>5.9999999999999995E-4</v>
      </c>
      <c r="O83" s="6">
        <v>-8.9999999999999998E-4</v>
      </c>
      <c r="P83" s="17">
        <v>5.7999999999999996E-3</v>
      </c>
      <c r="Q83" s="6">
        <v>5.0000000000000001E-3</v>
      </c>
      <c r="R83" s="31">
        <v>-4.0000000000000002E-4</v>
      </c>
      <c r="S83" s="31">
        <v>6.4999999999999997E-3</v>
      </c>
      <c r="T83" s="51">
        <v>-7.4999999999999997E-3</v>
      </c>
      <c r="U83" s="6">
        <f t="shared" si="3"/>
        <v>-8.3333333333333329E-2</v>
      </c>
      <c r="W83">
        <f t="shared" si="4"/>
        <v>-8.3333333333333329E-2</v>
      </c>
    </row>
    <row r="84" spans="9:23" x14ac:dyDescent="0.25">
      <c r="I84" s="6">
        <v>2</v>
      </c>
      <c r="J84" s="6">
        <v>20</v>
      </c>
      <c r="K84" s="6">
        <v>100</v>
      </c>
      <c r="L84" s="48">
        <v>-1.0800000000000001E-2</v>
      </c>
      <c r="M84" s="48">
        <v>-2.7000000000000001E-3</v>
      </c>
      <c r="N84" s="48">
        <v>-5.0000000000000001E-4</v>
      </c>
      <c r="O84" s="6">
        <v>1E-4</v>
      </c>
      <c r="P84" s="17">
        <v>5.5999999999999999E-3</v>
      </c>
      <c r="Q84" s="6">
        <v>5.4999999999999997E-3</v>
      </c>
      <c r="R84" s="31">
        <v>-5.0000000000000001E-4</v>
      </c>
      <c r="S84" s="31">
        <v>6.8999999999999999E-3</v>
      </c>
      <c r="T84" s="51">
        <v>-1.2200000000000001E-2</v>
      </c>
      <c r="U84" s="6">
        <f t="shared" si="3"/>
        <v>9.0090090090090107E-3</v>
      </c>
      <c r="W84">
        <f t="shared" si="4"/>
        <v>9.0090090090090107E-3</v>
      </c>
    </row>
    <row r="85" spans="9:23" x14ac:dyDescent="0.25">
      <c r="I85" s="6">
        <v>2</v>
      </c>
      <c r="J85" s="6">
        <v>25</v>
      </c>
      <c r="K85" s="6">
        <v>100</v>
      </c>
      <c r="L85" s="48">
        <v>-1.2699999999999999E-2</v>
      </c>
      <c r="M85" s="48">
        <v>-1.12E-2</v>
      </c>
      <c r="N85" s="48">
        <v>4.0000000000000002E-4</v>
      </c>
      <c r="O85" s="6">
        <v>-8.9999999999999998E-4</v>
      </c>
      <c r="P85" s="17">
        <v>1.01E-2</v>
      </c>
      <c r="Q85" s="6">
        <v>6.1000000000000004E-3</v>
      </c>
      <c r="R85" s="31">
        <v>-5.9999999999999995E-4</v>
      </c>
      <c r="S85" s="31">
        <v>7.1999999999999998E-3</v>
      </c>
      <c r="T85" s="51">
        <v>-1.6400000000000001E-2</v>
      </c>
      <c r="U85" s="6">
        <f t="shared" si="3"/>
        <v>-5.5555555555555559E-2</v>
      </c>
      <c r="W85">
        <f t="shared" si="4"/>
        <v>-5.5555555555555559E-2</v>
      </c>
    </row>
    <row r="86" spans="9:23" x14ac:dyDescent="0.25">
      <c r="I86" s="6">
        <v>2</v>
      </c>
      <c r="J86" s="6">
        <v>30</v>
      </c>
      <c r="K86" s="6">
        <v>100</v>
      </c>
      <c r="L86" s="48">
        <v>-1.2999999999999999E-2</v>
      </c>
      <c r="M86" s="48">
        <v>-4.0899999999999999E-2</v>
      </c>
      <c r="N86" s="48">
        <v>-1.8E-3</v>
      </c>
      <c r="O86" s="6">
        <v>1.2999999999999999E-3</v>
      </c>
      <c r="P86" s="17">
        <v>2.5499999999999998E-2</v>
      </c>
      <c r="Q86" s="6">
        <v>6.3E-3</v>
      </c>
      <c r="R86" s="31">
        <v>-8.0000000000000004E-4</v>
      </c>
      <c r="S86" s="31">
        <v>7.3000000000000001E-3</v>
      </c>
      <c r="T86" s="51">
        <v>-2.01E-2</v>
      </c>
      <c r="U86" s="6">
        <f t="shared" si="3"/>
        <v>4.0880503144654093E-2</v>
      </c>
      <c r="W86">
        <f t="shared" si="4"/>
        <v>4.0880503144654093E-2</v>
      </c>
    </row>
    <row r="87" spans="9:23" x14ac:dyDescent="0.25">
      <c r="I87" s="6">
        <v>4</v>
      </c>
      <c r="J87" s="6">
        <v>0</v>
      </c>
      <c r="K87" s="6">
        <v>100</v>
      </c>
      <c r="L87" s="54">
        <v>-1.17E-2</v>
      </c>
      <c r="M87" s="48">
        <v>-2.9999999999999997E-4</v>
      </c>
      <c r="N87" s="48">
        <v>-5.9999999999999995E-4</v>
      </c>
      <c r="O87" s="6">
        <v>-2.0000000000000001E-4</v>
      </c>
      <c r="P87" s="17">
        <v>6.3E-3</v>
      </c>
      <c r="Q87" s="6">
        <v>5.4000000000000003E-3</v>
      </c>
      <c r="R87" s="31">
        <v>-2.9999999999999997E-4</v>
      </c>
      <c r="S87" s="31">
        <v>8.8000000000000005E-3</v>
      </c>
      <c r="T87" s="51">
        <v>9.9000000000000008E-3</v>
      </c>
      <c r="U87" s="6">
        <f t="shared" si="3"/>
        <v>-1.7094017094017096E-2</v>
      </c>
      <c r="W87">
        <f t="shared" si="4"/>
        <v>-1.7094017094017096E-2</v>
      </c>
    </row>
    <row r="88" spans="9:23" x14ac:dyDescent="0.25">
      <c r="I88" s="6">
        <v>4</v>
      </c>
      <c r="J88" s="6">
        <v>5</v>
      </c>
      <c r="K88" s="6">
        <v>100</v>
      </c>
      <c r="L88" s="48">
        <v>-1.12E-2</v>
      </c>
      <c r="M88" s="48">
        <v>-5.0000000000000001E-4</v>
      </c>
      <c r="N88" s="48">
        <v>1E-4</v>
      </c>
      <c r="O88" s="6">
        <v>-8.9999999999999998E-4</v>
      </c>
      <c r="P88" s="17">
        <v>6.1999999999999998E-3</v>
      </c>
      <c r="Q88" s="6">
        <v>4.8999999999999998E-3</v>
      </c>
      <c r="R88" s="31">
        <v>-5.0000000000000001E-4</v>
      </c>
      <c r="S88" s="31">
        <v>9.2999999999999992E-3</v>
      </c>
      <c r="T88" s="51">
        <v>3.8999999999999998E-3</v>
      </c>
      <c r="U88" s="6">
        <f t="shared" si="3"/>
        <v>-8.1081081081081086E-2</v>
      </c>
      <c r="W88">
        <f t="shared" si="4"/>
        <v>-8.1081081081081086E-2</v>
      </c>
    </row>
    <row r="89" spans="9:23" x14ac:dyDescent="0.25">
      <c r="I89" s="6">
        <v>4</v>
      </c>
      <c r="J89" s="6">
        <v>10</v>
      </c>
      <c r="K89" s="6">
        <v>100</v>
      </c>
      <c r="L89" s="48">
        <v>-1.06E-2</v>
      </c>
      <c r="M89" s="48">
        <v>-2.0999999999999999E-3</v>
      </c>
      <c r="N89" s="48">
        <v>-1E-4</v>
      </c>
      <c r="O89" s="6">
        <v>-6.9999999999999999E-4</v>
      </c>
      <c r="P89" s="17">
        <v>5.7999999999999996E-3</v>
      </c>
      <c r="Q89" s="6">
        <v>5.0000000000000001E-3</v>
      </c>
      <c r="R89" s="31">
        <v>-8.0000000000000004E-4</v>
      </c>
      <c r="S89" s="31">
        <v>9.7999999999999997E-3</v>
      </c>
      <c r="T89" s="51">
        <v>-1.6999999999999999E-3</v>
      </c>
      <c r="U89" s="6">
        <f t="shared" si="3"/>
        <v>-6.4814814814814811E-2</v>
      </c>
      <c r="W89">
        <f t="shared" si="4"/>
        <v>-6.4814814814814811E-2</v>
      </c>
    </row>
    <row r="90" spans="9:23" x14ac:dyDescent="0.25">
      <c r="I90" s="6">
        <v>4</v>
      </c>
      <c r="J90" s="6">
        <v>15</v>
      </c>
      <c r="K90" s="6">
        <v>100</v>
      </c>
      <c r="L90" s="48">
        <v>-1.06E-2</v>
      </c>
      <c r="M90" s="48">
        <v>-1.5E-3</v>
      </c>
      <c r="N90" s="48">
        <v>-1E-4</v>
      </c>
      <c r="O90" s="6">
        <v>-6.9999999999999999E-4</v>
      </c>
      <c r="P90" s="17">
        <v>5.4999999999999997E-3</v>
      </c>
      <c r="Q90" s="6">
        <v>5.1999999999999998E-3</v>
      </c>
      <c r="R90" s="31">
        <v>-1E-3</v>
      </c>
      <c r="S90" s="31">
        <v>1.0200000000000001E-2</v>
      </c>
      <c r="T90" s="51">
        <v>-7.0000000000000001E-3</v>
      </c>
      <c r="U90" s="6">
        <f t="shared" si="3"/>
        <v>-6.5420560747663559E-2</v>
      </c>
      <c r="W90">
        <f t="shared" si="4"/>
        <v>-6.5420560747663559E-2</v>
      </c>
    </row>
    <row r="91" spans="9:23" x14ac:dyDescent="0.25">
      <c r="I91" s="6">
        <v>4</v>
      </c>
      <c r="J91" s="6">
        <v>20</v>
      </c>
      <c r="K91" s="6">
        <v>100</v>
      </c>
      <c r="L91" s="48">
        <v>-1.14E-2</v>
      </c>
      <c r="M91" s="48">
        <v>-4.3E-3</v>
      </c>
      <c r="N91" s="48">
        <v>2.0000000000000001E-4</v>
      </c>
      <c r="O91" s="6">
        <v>-1E-3</v>
      </c>
      <c r="P91" s="17">
        <v>6.1000000000000004E-3</v>
      </c>
      <c r="Q91" s="6">
        <v>6.0000000000000001E-3</v>
      </c>
      <c r="R91" s="31">
        <v>-1.2999999999999999E-3</v>
      </c>
      <c r="S91" s="31">
        <v>1.0500000000000001E-2</v>
      </c>
      <c r="T91" s="51">
        <v>-1.1599999999999999E-2</v>
      </c>
      <c r="U91" s="6">
        <f t="shared" si="3"/>
        <v>-8.2644628099173556E-2</v>
      </c>
      <c r="W91">
        <f t="shared" si="4"/>
        <v>-8.2644628099173556E-2</v>
      </c>
    </row>
    <row r="92" spans="9:23" x14ac:dyDescent="0.25">
      <c r="I92" s="6">
        <v>4</v>
      </c>
      <c r="J92" s="6">
        <v>25</v>
      </c>
      <c r="K92" s="6">
        <v>100</v>
      </c>
      <c r="L92" s="48">
        <v>-1.2200000000000001E-2</v>
      </c>
      <c r="M92" s="48">
        <v>-9.7000000000000003E-3</v>
      </c>
      <c r="N92" s="48">
        <v>-8.0000000000000004E-4</v>
      </c>
      <c r="O92" s="6">
        <v>-1E-4</v>
      </c>
      <c r="P92" s="17">
        <v>9.7000000000000003E-3</v>
      </c>
      <c r="Q92" s="6">
        <v>5.4000000000000003E-3</v>
      </c>
      <c r="R92" s="31">
        <v>-1.6000000000000001E-3</v>
      </c>
      <c r="S92" s="31">
        <v>1.06E-2</v>
      </c>
      <c r="T92" s="51">
        <v>-1.6500000000000001E-2</v>
      </c>
      <c r="U92" s="6">
        <f t="shared" si="3"/>
        <v>-6.6225165562913907E-3</v>
      </c>
      <c r="W92">
        <f t="shared" si="4"/>
        <v>-6.6225165562913907E-3</v>
      </c>
    </row>
    <row r="93" spans="9:23" x14ac:dyDescent="0.25">
      <c r="I93" s="6">
        <v>4</v>
      </c>
      <c r="J93" s="6">
        <v>30</v>
      </c>
      <c r="K93" s="6">
        <v>100</v>
      </c>
      <c r="L93" s="48">
        <v>-1.1900000000000001E-2</v>
      </c>
      <c r="M93" s="48">
        <v>-3.6200000000000003E-2</v>
      </c>
      <c r="N93" s="48">
        <v>2.8E-3</v>
      </c>
      <c r="O93" s="6">
        <v>-3.7000000000000002E-3</v>
      </c>
      <c r="P93" s="17">
        <v>2.3099999999999999E-2</v>
      </c>
      <c r="Q93" s="6">
        <v>5.0000000000000001E-3</v>
      </c>
      <c r="R93" s="31">
        <v>-1.8E-3</v>
      </c>
      <c r="S93" s="31">
        <v>1.0500000000000001E-2</v>
      </c>
      <c r="T93" s="51">
        <v>-2.07E-2</v>
      </c>
      <c r="U93" s="6">
        <f t="shared" si="3"/>
        <v>-0.13167259786476868</v>
      </c>
      <c r="W93">
        <f t="shared" si="4"/>
        <v>-0.13167259786476868</v>
      </c>
    </row>
    <row r="94" spans="9:23" x14ac:dyDescent="0.25">
      <c r="I94" s="6">
        <v>6</v>
      </c>
      <c r="J94" s="6">
        <v>0</v>
      </c>
      <c r="K94" s="6">
        <v>100</v>
      </c>
      <c r="L94" s="54">
        <v>-1.09E-2</v>
      </c>
      <c r="M94" s="48">
        <v>-1.1999999999999999E-3</v>
      </c>
      <c r="N94" s="48">
        <v>-6.9999999999999999E-4</v>
      </c>
      <c r="O94" s="6">
        <v>-5.0000000000000001E-4</v>
      </c>
      <c r="P94" s="17">
        <v>6.1000000000000004E-3</v>
      </c>
      <c r="Q94" s="6">
        <v>4.7999999999999996E-3</v>
      </c>
      <c r="R94" s="31">
        <v>-4.0000000000000002E-4</v>
      </c>
      <c r="S94" s="31">
        <v>1.26E-2</v>
      </c>
      <c r="T94" s="51">
        <v>9.7000000000000003E-3</v>
      </c>
      <c r="U94" s="6">
        <f t="shared" si="3"/>
        <v>-4.5871559633027525E-2</v>
      </c>
      <c r="W94">
        <f t="shared" si="4"/>
        <v>-4.5871559633027525E-2</v>
      </c>
    </row>
    <row r="95" spans="9:23" x14ac:dyDescent="0.25">
      <c r="I95" s="6">
        <v>6</v>
      </c>
      <c r="J95" s="6">
        <v>5</v>
      </c>
      <c r="K95" s="6">
        <v>100</v>
      </c>
      <c r="L95" s="48">
        <v>-1.0800000000000001E-2</v>
      </c>
      <c r="M95" s="48">
        <v>-6.9999999999999999E-4</v>
      </c>
      <c r="N95" s="48">
        <v>-6.9999999999999999E-4</v>
      </c>
      <c r="O95" s="6">
        <v>-5.0000000000000001E-4</v>
      </c>
      <c r="P95" s="17">
        <v>6.0000000000000001E-3</v>
      </c>
      <c r="Q95" s="6">
        <v>4.8999999999999998E-3</v>
      </c>
      <c r="R95" s="31">
        <v>-8.0000000000000004E-4</v>
      </c>
      <c r="S95" s="31">
        <v>1.3100000000000001E-2</v>
      </c>
      <c r="T95" s="51">
        <v>4.1000000000000003E-3</v>
      </c>
      <c r="U95" s="6">
        <f t="shared" si="3"/>
        <v>-4.5871559633027525E-2</v>
      </c>
      <c r="W95">
        <f t="shared" si="4"/>
        <v>-4.5871559633027525E-2</v>
      </c>
    </row>
    <row r="96" spans="9:23" x14ac:dyDescent="0.25">
      <c r="I96" s="6">
        <v>6</v>
      </c>
      <c r="J96" s="6">
        <v>10</v>
      </c>
      <c r="K96" s="6">
        <v>100</v>
      </c>
      <c r="L96" s="48">
        <v>-1.12E-2</v>
      </c>
      <c r="M96" s="48">
        <v>-1.1999999999999999E-3</v>
      </c>
      <c r="N96" s="48">
        <v>-1.1000000000000001E-3</v>
      </c>
      <c r="O96" s="6">
        <v>-1E-4</v>
      </c>
      <c r="P96" s="17">
        <v>6.0000000000000001E-3</v>
      </c>
      <c r="Q96" s="6">
        <v>5.3E-3</v>
      </c>
      <c r="R96" s="31">
        <v>-1.1999999999999999E-3</v>
      </c>
      <c r="S96" s="31">
        <v>1.3599999999999999E-2</v>
      </c>
      <c r="T96" s="51">
        <v>-1.1999999999999999E-3</v>
      </c>
      <c r="U96" s="6">
        <f t="shared" si="3"/>
        <v>-8.8495575221238937E-3</v>
      </c>
      <c r="W96">
        <f t="shared" si="4"/>
        <v>-8.8495575221238937E-3</v>
      </c>
    </row>
    <row r="97" spans="9:23" x14ac:dyDescent="0.25">
      <c r="I97" s="6">
        <v>6</v>
      </c>
      <c r="J97" s="6">
        <v>15</v>
      </c>
      <c r="K97" s="6">
        <v>100</v>
      </c>
      <c r="L97" s="48">
        <v>-1.0699999999999999E-2</v>
      </c>
      <c r="M97" s="48">
        <v>-3.2000000000000002E-3</v>
      </c>
      <c r="N97" s="48">
        <v>1E-4</v>
      </c>
      <c r="O97" s="6">
        <v>-1.2999999999999999E-3</v>
      </c>
      <c r="P97" s="17">
        <v>5.4000000000000003E-3</v>
      </c>
      <c r="Q97" s="6">
        <v>5.5999999999999999E-3</v>
      </c>
      <c r="R97" s="31">
        <v>-1.6999999999999999E-3</v>
      </c>
      <c r="S97" s="31">
        <v>1.3899999999999999E-2</v>
      </c>
      <c r="T97" s="51">
        <v>-6.3E-3</v>
      </c>
      <c r="U97" s="6">
        <f t="shared" si="3"/>
        <v>-0.11818181818181818</v>
      </c>
      <c r="W97">
        <f t="shared" si="4"/>
        <v>-0.11818181818181818</v>
      </c>
    </row>
    <row r="98" spans="9:23" x14ac:dyDescent="0.25">
      <c r="I98" s="6">
        <v>6</v>
      </c>
      <c r="J98" s="6">
        <v>20</v>
      </c>
      <c r="K98" s="6">
        <v>100</v>
      </c>
      <c r="L98" s="48">
        <v>-1.1299999999999999E-2</v>
      </c>
      <c r="M98" s="48">
        <v>-5.3E-3</v>
      </c>
      <c r="N98" s="48">
        <v>-1.6000000000000001E-3</v>
      </c>
      <c r="O98" s="6">
        <v>2.9999999999999997E-4</v>
      </c>
      <c r="P98" s="17">
        <v>6.8999999999999999E-3</v>
      </c>
      <c r="Q98" s="6">
        <v>5.7000000000000002E-3</v>
      </c>
      <c r="R98" s="31">
        <v>-2.0999999999999999E-3</v>
      </c>
      <c r="S98" s="31">
        <v>1.41E-2</v>
      </c>
      <c r="T98" s="51">
        <v>-1.14E-2</v>
      </c>
      <c r="U98" s="6">
        <f t="shared" si="3"/>
        <v>2.3809523809523808E-2</v>
      </c>
      <c r="W98">
        <f t="shared" si="4"/>
        <v>2.3809523809523808E-2</v>
      </c>
    </row>
    <row r="99" spans="9:23" x14ac:dyDescent="0.25">
      <c r="I99" s="6">
        <v>6</v>
      </c>
      <c r="J99" s="6">
        <v>25</v>
      </c>
      <c r="K99" s="6">
        <v>100</v>
      </c>
      <c r="L99" s="48">
        <v>-1.2500000000000001E-2</v>
      </c>
      <c r="M99" s="48">
        <v>-2.6200000000000001E-2</v>
      </c>
      <c r="N99" s="48">
        <v>-1.6999999999999999E-3</v>
      </c>
      <c r="O99" s="6">
        <v>2.9999999999999997E-4</v>
      </c>
      <c r="P99" s="17">
        <v>1.6400000000000001E-2</v>
      </c>
      <c r="Q99" s="6">
        <v>6.1000000000000004E-3</v>
      </c>
      <c r="R99" s="31">
        <v>-2.5999999999999999E-3</v>
      </c>
      <c r="S99" s="31">
        <v>1.4E-2</v>
      </c>
      <c r="T99" s="51">
        <v>-1.5699999999999999E-2</v>
      </c>
      <c r="U99" s="6">
        <f t="shared" si="3"/>
        <v>1.3333333333333331E-2</v>
      </c>
      <c r="W99">
        <f t="shared" si="4"/>
        <v>1.3333333333333331E-2</v>
      </c>
    </row>
    <row r="100" spans="9:23" x14ac:dyDescent="0.25">
      <c r="I100" s="6">
        <v>6</v>
      </c>
      <c r="J100" s="6">
        <v>30</v>
      </c>
      <c r="K100" s="6">
        <v>100</v>
      </c>
      <c r="L100" s="48">
        <v>-1.3100000000000001E-2</v>
      </c>
      <c r="M100" s="48">
        <v>-5.3699999999999998E-2</v>
      </c>
      <c r="N100" s="48">
        <v>-4.7999999999999996E-3</v>
      </c>
      <c r="O100" s="6">
        <v>3.2000000000000002E-3</v>
      </c>
      <c r="P100" s="17">
        <v>3.1699999999999999E-2</v>
      </c>
      <c r="Q100" s="6">
        <v>6.7000000000000002E-3</v>
      </c>
      <c r="R100" s="31">
        <v>-3.0999999999999999E-3</v>
      </c>
      <c r="S100" s="31">
        <v>1.3899999999999999E-2</v>
      </c>
      <c r="T100" s="51">
        <v>-1.9300000000000001E-2</v>
      </c>
      <c r="U100" s="6">
        <f t="shared" si="3"/>
        <v>8.3333333333333343E-2</v>
      </c>
      <c r="W100">
        <f t="shared" si="4"/>
        <v>8.3333333333333343E-2</v>
      </c>
    </row>
    <row r="101" spans="9:23" x14ac:dyDescent="0.25">
      <c r="I101" s="6">
        <v>8</v>
      </c>
      <c r="J101" s="6">
        <v>0</v>
      </c>
      <c r="K101" s="6">
        <v>100</v>
      </c>
      <c r="L101" s="54">
        <v>-1.04E-2</v>
      </c>
      <c r="M101" s="48">
        <v>-8.9999999999999998E-4</v>
      </c>
      <c r="N101" s="48">
        <v>-1E-3</v>
      </c>
      <c r="O101" s="6">
        <v>-4.0000000000000002E-4</v>
      </c>
      <c r="P101" s="17">
        <v>5.8999999999999999E-3</v>
      </c>
      <c r="Q101" s="6">
        <v>4.4999999999999997E-3</v>
      </c>
      <c r="R101" s="31">
        <v>-5.0000000000000001E-4</v>
      </c>
      <c r="S101" s="31">
        <v>1.6299999999999999E-2</v>
      </c>
      <c r="T101" s="51">
        <v>9.7000000000000003E-3</v>
      </c>
      <c r="U101" s="6">
        <f t="shared" si="3"/>
        <v>-3.8461538461538464E-2</v>
      </c>
      <c r="W101">
        <f t="shared" si="4"/>
        <v>-3.8461538461538464E-2</v>
      </c>
    </row>
    <row r="102" spans="9:23" x14ac:dyDescent="0.25">
      <c r="I102" s="6">
        <v>8</v>
      </c>
      <c r="J102" s="6">
        <v>5</v>
      </c>
      <c r="K102" s="6">
        <v>100</v>
      </c>
      <c r="L102" s="48">
        <v>-1.09E-2</v>
      </c>
      <c r="M102" s="48">
        <v>-1.4E-3</v>
      </c>
      <c r="N102" s="48">
        <v>-1E-3</v>
      </c>
      <c r="O102" s="6">
        <v>-5.0000000000000001E-4</v>
      </c>
      <c r="P102" s="17">
        <v>5.7999999999999996E-3</v>
      </c>
      <c r="Q102" s="6">
        <v>5.1000000000000004E-3</v>
      </c>
      <c r="R102" s="31">
        <v>-1.1000000000000001E-3</v>
      </c>
      <c r="S102" s="31">
        <v>1.6899999999999998E-2</v>
      </c>
      <c r="T102" s="51">
        <v>4.5999999999999999E-3</v>
      </c>
      <c r="U102" s="6">
        <f t="shared" si="3"/>
        <v>-4.5871559633027525E-2</v>
      </c>
      <c r="W102">
        <f t="shared" si="4"/>
        <v>-4.5871559633027525E-2</v>
      </c>
    </row>
    <row r="103" spans="9:23" x14ac:dyDescent="0.25">
      <c r="I103" s="6">
        <v>8</v>
      </c>
      <c r="J103" s="6">
        <v>10</v>
      </c>
      <c r="K103" s="6">
        <v>100</v>
      </c>
      <c r="L103" s="48">
        <v>-1.11E-2</v>
      </c>
      <c r="M103" s="48">
        <v>-1.9E-3</v>
      </c>
      <c r="N103" s="48">
        <v>-1.1999999999999999E-3</v>
      </c>
      <c r="O103" s="6">
        <v>-4.0000000000000002E-4</v>
      </c>
      <c r="P103" s="17">
        <v>5.7999999999999996E-3</v>
      </c>
      <c r="Q103" s="6">
        <v>5.4999999999999997E-3</v>
      </c>
      <c r="R103" s="31">
        <v>-1.6999999999999999E-3</v>
      </c>
      <c r="S103" s="31">
        <v>1.7299999999999999E-2</v>
      </c>
      <c r="T103" s="51">
        <v>-6.9999999999999999E-4</v>
      </c>
      <c r="U103" s="6">
        <f t="shared" si="3"/>
        <v>-3.5398230088495582E-2</v>
      </c>
      <c r="W103">
        <f t="shared" si="4"/>
        <v>-3.5398230088495582E-2</v>
      </c>
    </row>
    <row r="104" spans="9:23" x14ac:dyDescent="0.25">
      <c r="I104" s="6">
        <v>8</v>
      </c>
      <c r="J104" s="6">
        <v>15</v>
      </c>
      <c r="K104" s="6">
        <v>100</v>
      </c>
      <c r="L104" s="48">
        <v>-1.11E-2</v>
      </c>
      <c r="M104" s="48">
        <v>-2.2000000000000001E-3</v>
      </c>
      <c r="N104" s="48">
        <v>-8.9999999999999998E-4</v>
      </c>
      <c r="O104" s="6">
        <v>-6.9999999999999999E-4</v>
      </c>
      <c r="P104" s="17">
        <v>5.7000000000000002E-3</v>
      </c>
      <c r="Q104" s="6">
        <v>5.5999999999999999E-3</v>
      </c>
      <c r="R104" s="31">
        <v>-2.3E-3</v>
      </c>
      <c r="S104" s="31">
        <v>1.7500000000000002E-2</v>
      </c>
      <c r="T104" s="51">
        <v>-6.1000000000000004E-3</v>
      </c>
      <c r="U104" s="6">
        <f t="shared" si="3"/>
        <v>-6.1946902654867249E-2</v>
      </c>
      <c r="W104">
        <f t="shared" si="4"/>
        <v>-6.1946902654867249E-2</v>
      </c>
    </row>
    <row r="105" spans="9:23" x14ac:dyDescent="0.25">
      <c r="I105" s="6">
        <v>8</v>
      </c>
      <c r="J105" s="6">
        <v>20</v>
      </c>
      <c r="K105" s="6">
        <v>100</v>
      </c>
      <c r="L105" s="48">
        <v>-1.2200000000000001E-2</v>
      </c>
      <c r="M105" s="48">
        <v>-9.7000000000000003E-3</v>
      </c>
      <c r="N105" s="48">
        <v>-1.4E-3</v>
      </c>
      <c r="O105" s="6">
        <v>-5.0000000000000001E-4</v>
      </c>
      <c r="P105" s="17">
        <v>8.6E-3</v>
      </c>
      <c r="Q105" s="6">
        <v>6.3E-3</v>
      </c>
      <c r="R105" s="31">
        <v>-3.0000000000000001E-3</v>
      </c>
      <c r="S105" s="31">
        <v>1.7600000000000001E-2</v>
      </c>
      <c r="T105" s="51">
        <v>-1.06E-2</v>
      </c>
      <c r="U105" s="6">
        <f t="shared" si="3"/>
        <v>-3.3557046979865772E-2</v>
      </c>
      <c r="W105">
        <f t="shared" si="4"/>
        <v>-3.3557046979865772E-2</v>
      </c>
    </row>
    <row r="106" spans="9:23" x14ac:dyDescent="0.25">
      <c r="I106" s="6">
        <v>8</v>
      </c>
      <c r="J106" s="6">
        <v>25</v>
      </c>
      <c r="K106" s="6">
        <v>100</v>
      </c>
      <c r="L106" s="48">
        <v>-1.3599999999999999E-2</v>
      </c>
      <c r="M106" s="48">
        <v>-1.9300000000000001E-2</v>
      </c>
      <c r="N106" s="48">
        <v>-7.1000000000000004E-3</v>
      </c>
      <c r="O106" s="6">
        <v>4.8999999999999998E-3</v>
      </c>
      <c r="P106" s="17">
        <v>1.41E-2</v>
      </c>
      <c r="Q106" s="6">
        <v>7.1999999999999998E-3</v>
      </c>
      <c r="R106" s="31">
        <v>-3.7000000000000002E-3</v>
      </c>
      <c r="S106" s="31">
        <v>1.7500000000000002E-2</v>
      </c>
      <c r="T106" s="51">
        <v>-1.46E-2</v>
      </c>
      <c r="U106" s="6">
        <f t="shared" si="3"/>
        <v>0.2300469483568075</v>
      </c>
      <c r="W106">
        <f t="shared" si="4"/>
        <v>0.2300469483568075</v>
      </c>
    </row>
    <row r="107" spans="9:23" x14ac:dyDescent="0.25">
      <c r="I107" s="6">
        <v>8</v>
      </c>
      <c r="J107" s="6">
        <v>30</v>
      </c>
      <c r="K107" s="6">
        <v>100</v>
      </c>
      <c r="L107" s="48">
        <v>-1.38E-2</v>
      </c>
      <c r="M107" s="48">
        <v>-3.4799999999999998E-2</v>
      </c>
      <c r="N107" s="48">
        <v>-5.0000000000000001E-3</v>
      </c>
      <c r="O107" s="6">
        <v>2.7000000000000001E-3</v>
      </c>
      <c r="P107" s="17">
        <v>2.2599999999999999E-2</v>
      </c>
      <c r="Q107" s="6">
        <v>7.1000000000000004E-3</v>
      </c>
      <c r="R107" s="31">
        <v>-4.3E-3</v>
      </c>
      <c r="S107" s="31">
        <v>1.7100000000000001E-2</v>
      </c>
      <c r="T107" s="51">
        <v>-1.84E-2</v>
      </c>
      <c r="U107" s="6">
        <f t="shared" si="3"/>
        <v>9.0909090909090925E-2</v>
      </c>
      <c r="W107">
        <f t="shared" si="4"/>
        <v>9.0909090909090925E-2</v>
      </c>
    </row>
    <row r="108" spans="9:23" x14ac:dyDescent="0.25">
      <c r="I108" s="15">
        <v>10</v>
      </c>
      <c r="J108" s="15">
        <v>0</v>
      </c>
      <c r="K108" s="15">
        <v>100</v>
      </c>
      <c r="L108" s="48">
        <v>-1.0699999999999999E-2</v>
      </c>
      <c r="M108" s="48">
        <v>-5.0000000000000001E-4</v>
      </c>
      <c r="N108" s="48">
        <v>-1E-3</v>
      </c>
      <c r="O108" s="15">
        <v>-8.9999999999999998E-4</v>
      </c>
      <c r="P108" s="17">
        <v>6.1000000000000004E-3</v>
      </c>
      <c r="Q108" s="15">
        <v>4.5999999999999999E-3</v>
      </c>
      <c r="R108" s="52">
        <v>-5.9999999999999995E-4</v>
      </c>
      <c r="S108" s="52">
        <v>0.02</v>
      </c>
      <c r="T108" s="53">
        <v>9.9000000000000008E-3</v>
      </c>
      <c r="U108" s="6">
        <f t="shared" si="3"/>
        <v>-8.4112149532710262E-2</v>
      </c>
      <c r="W108">
        <f t="shared" si="4"/>
        <v>-8.4112149532710262E-2</v>
      </c>
    </row>
    <row r="109" spans="9:23" x14ac:dyDescent="0.25">
      <c r="I109" s="6">
        <v>10</v>
      </c>
      <c r="J109" s="6">
        <v>5</v>
      </c>
      <c r="K109" s="6">
        <v>100</v>
      </c>
      <c r="L109" s="48">
        <v>-1.1299999999999999E-2</v>
      </c>
      <c r="M109" s="48">
        <v>-8.0000000000000004E-4</v>
      </c>
      <c r="N109" s="48">
        <v>-1.1999999999999999E-3</v>
      </c>
      <c r="O109" s="6">
        <v>-8.0000000000000004E-4</v>
      </c>
      <c r="P109" s="17">
        <v>6.0000000000000001E-3</v>
      </c>
      <c r="Q109" s="6">
        <v>5.3E-3</v>
      </c>
      <c r="R109" s="31">
        <v>-1.4E-3</v>
      </c>
      <c r="S109" s="31">
        <v>2.0500000000000001E-2</v>
      </c>
      <c r="T109" s="51">
        <v>4.8999999999999998E-3</v>
      </c>
      <c r="U109" s="6">
        <f t="shared" si="3"/>
        <v>-7.0796460176991149E-2</v>
      </c>
      <c r="W109">
        <f t="shared" si="4"/>
        <v>-7.0796460176991149E-2</v>
      </c>
    </row>
    <row r="110" spans="9:23" x14ac:dyDescent="0.25">
      <c r="I110" s="6">
        <v>10</v>
      </c>
      <c r="J110" s="6">
        <v>10</v>
      </c>
      <c r="K110" s="6">
        <v>100</v>
      </c>
      <c r="L110" s="48">
        <v>-1.1299999999999999E-2</v>
      </c>
      <c r="M110" s="48">
        <v>-1.9E-3</v>
      </c>
      <c r="N110" s="48">
        <v>-2.2000000000000001E-3</v>
      </c>
      <c r="O110" s="6">
        <v>1E-4</v>
      </c>
      <c r="P110" s="17">
        <v>6.0000000000000001E-3</v>
      </c>
      <c r="Q110" s="6">
        <v>5.5999999999999999E-3</v>
      </c>
      <c r="R110" s="31">
        <v>-2.2000000000000001E-3</v>
      </c>
      <c r="S110" s="31">
        <v>2.0899999999999998E-2</v>
      </c>
      <c r="T110" s="51">
        <v>-4.0000000000000002E-4</v>
      </c>
      <c r="U110" s="6">
        <f t="shared" si="3"/>
        <v>8.6206896551724154E-3</v>
      </c>
      <c r="W110">
        <f t="shared" si="4"/>
        <v>8.6206896551724154E-3</v>
      </c>
    </row>
    <row r="111" spans="9:23" x14ac:dyDescent="0.25">
      <c r="I111" s="6">
        <v>10</v>
      </c>
      <c r="J111" s="6">
        <v>15</v>
      </c>
      <c r="K111" s="6">
        <v>100</v>
      </c>
      <c r="L111" s="48">
        <v>-1.15E-2</v>
      </c>
      <c r="M111" s="48">
        <v>-4.7000000000000002E-3</v>
      </c>
      <c r="N111" s="48">
        <v>-2.3E-3</v>
      </c>
      <c r="O111" s="6">
        <v>2.0000000000000001E-4</v>
      </c>
      <c r="P111" s="17">
        <v>6.4000000000000003E-3</v>
      </c>
      <c r="Q111" s="6">
        <v>6.1000000000000004E-3</v>
      </c>
      <c r="R111" s="31">
        <v>-3.0000000000000001E-3</v>
      </c>
      <c r="S111" s="31">
        <v>2.1100000000000001E-2</v>
      </c>
      <c r="T111" s="51">
        <v>-5.3E-3</v>
      </c>
      <c r="U111" s="6">
        <f t="shared" si="3"/>
        <v>1.6E-2</v>
      </c>
      <c r="W111">
        <f t="shared" si="4"/>
        <v>1.6E-2</v>
      </c>
    </row>
    <row r="112" spans="9:23" x14ac:dyDescent="0.25">
      <c r="I112" s="6">
        <v>10</v>
      </c>
      <c r="J112" s="6">
        <v>20</v>
      </c>
      <c r="K112" s="6">
        <v>100</v>
      </c>
      <c r="L112" s="48">
        <v>-1.2200000000000001E-2</v>
      </c>
      <c r="M112" s="48">
        <v>-0.01</v>
      </c>
      <c r="N112" s="48">
        <v>-2E-3</v>
      </c>
      <c r="O112" s="6">
        <v>-2.9999999999999997E-4</v>
      </c>
      <c r="P112" s="17">
        <v>8.8000000000000005E-3</v>
      </c>
      <c r="Q112" s="6">
        <v>6.1999999999999998E-3</v>
      </c>
      <c r="R112" s="31">
        <v>-3.8E-3</v>
      </c>
      <c r="S112" s="31">
        <v>2.1000000000000001E-2</v>
      </c>
      <c r="T112" s="51">
        <v>-1.03E-2</v>
      </c>
      <c r="U112" s="6">
        <f t="shared" si="3"/>
        <v>-0.02</v>
      </c>
      <c r="W112">
        <f t="shared" si="4"/>
        <v>-0.02</v>
      </c>
    </row>
    <row r="113" spans="9:23" x14ac:dyDescent="0.25">
      <c r="I113" s="6">
        <v>10</v>
      </c>
      <c r="J113" s="6">
        <v>25</v>
      </c>
      <c r="K113" s="6">
        <v>100</v>
      </c>
      <c r="L113" s="48">
        <v>-1.2500000000000001E-2</v>
      </c>
      <c r="M113" s="48">
        <v>-2.5499999999999998E-2</v>
      </c>
      <c r="N113" s="48">
        <v>-1.0200000000000001E-2</v>
      </c>
      <c r="O113" s="6">
        <v>7.6E-3</v>
      </c>
      <c r="P113" s="17">
        <v>1.78E-2</v>
      </c>
      <c r="Q113" s="6">
        <v>5.7000000000000002E-3</v>
      </c>
      <c r="R113" s="31">
        <v>-4.4000000000000003E-3</v>
      </c>
      <c r="S113" s="31">
        <v>2.07E-2</v>
      </c>
      <c r="T113" s="51">
        <v>-1.5100000000000001E-2</v>
      </c>
      <c r="U113" s="6">
        <f t="shared" si="3"/>
        <v>0.32340425531914896</v>
      </c>
      <c r="W113">
        <f t="shared" si="4"/>
        <v>0.32340425531914896</v>
      </c>
    </row>
    <row r="114" spans="9:23" x14ac:dyDescent="0.25">
      <c r="I114" s="6">
        <v>10</v>
      </c>
      <c r="J114" s="6">
        <v>30</v>
      </c>
      <c r="K114" s="6">
        <v>100</v>
      </c>
      <c r="L114" s="48">
        <v>-1.2E-2</v>
      </c>
      <c r="M114" s="48">
        <v>-3.5200000000000002E-2</v>
      </c>
      <c r="N114" s="48">
        <v>-9.4000000000000004E-3</v>
      </c>
      <c r="O114" s="6">
        <v>6.7999999999999996E-3</v>
      </c>
      <c r="P114" s="17">
        <v>2.24E-2</v>
      </c>
      <c r="Q114" s="6">
        <v>6.7999999999999996E-3</v>
      </c>
      <c r="R114" s="31">
        <v>-5.3E-3</v>
      </c>
      <c r="S114" s="31">
        <v>2.0199999999999999E-2</v>
      </c>
      <c r="T114" s="51">
        <v>-1.8200000000000001E-2</v>
      </c>
      <c r="U114" s="6">
        <f t="shared" si="3"/>
        <v>0.23287671232876711</v>
      </c>
      <c r="W114">
        <f t="shared" si="4"/>
        <v>0.23287671232876711</v>
      </c>
    </row>
    <row r="115" spans="9:23" x14ac:dyDescent="0.25">
      <c r="I115" s="6">
        <v>12</v>
      </c>
      <c r="J115" s="6">
        <v>0</v>
      </c>
      <c r="K115" s="6">
        <v>100</v>
      </c>
      <c r="L115" s="48">
        <v>-1.0200000000000001E-2</v>
      </c>
      <c r="M115" s="48">
        <v>2.9999999999999997E-4</v>
      </c>
      <c r="N115" s="48">
        <v>-1.4E-3</v>
      </c>
      <c r="O115" s="6">
        <v>-8.0000000000000004E-4</v>
      </c>
      <c r="P115" s="17">
        <v>5.5999999999999999E-3</v>
      </c>
      <c r="Q115" s="6">
        <v>4.7000000000000002E-3</v>
      </c>
      <c r="R115" s="31">
        <v>-6.9999999999999999E-4</v>
      </c>
      <c r="S115" s="31">
        <v>2.35E-2</v>
      </c>
      <c r="T115" s="51">
        <v>1.01E-2</v>
      </c>
      <c r="U115" s="6">
        <f t="shared" si="3"/>
        <v>-7.7669902912621366E-2</v>
      </c>
      <c r="W115">
        <f t="shared" si="4"/>
        <v>-7.7669902912621366E-2</v>
      </c>
    </row>
    <row r="116" spans="9:23" x14ac:dyDescent="0.25">
      <c r="I116" s="6">
        <v>12</v>
      </c>
      <c r="J116" s="6">
        <v>5</v>
      </c>
      <c r="K116" s="6">
        <v>100</v>
      </c>
      <c r="L116" s="48">
        <v>-9.2999999999999992E-3</v>
      </c>
      <c r="M116" s="48">
        <v>2.9999999999999997E-4</v>
      </c>
      <c r="N116" s="48">
        <v>-2.5999999999999999E-3</v>
      </c>
      <c r="O116" s="6">
        <v>5.9999999999999995E-4</v>
      </c>
      <c r="P116" s="17">
        <v>4.3E-3</v>
      </c>
      <c r="Q116" s="6">
        <v>5.3E-3</v>
      </c>
      <c r="R116" s="31">
        <v>-1.6999999999999999E-3</v>
      </c>
      <c r="S116" s="31">
        <v>2.41E-2</v>
      </c>
      <c r="T116" s="51">
        <v>5.1000000000000004E-3</v>
      </c>
      <c r="U116" s="6">
        <f t="shared" si="3"/>
        <v>6.2499999999999986E-2</v>
      </c>
      <c r="W116">
        <f t="shared" si="4"/>
        <v>6.2499999999999986E-2</v>
      </c>
    </row>
    <row r="117" spans="9:23" x14ac:dyDescent="0.25">
      <c r="I117" s="6">
        <v>12</v>
      </c>
      <c r="J117" s="6">
        <v>10</v>
      </c>
      <c r="K117" s="6">
        <v>100</v>
      </c>
      <c r="L117" s="48">
        <v>-1.1299999999999999E-2</v>
      </c>
      <c r="M117" s="48">
        <v>-2.7000000000000001E-3</v>
      </c>
      <c r="N117" s="48">
        <v>-4.1000000000000003E-3</v>
      </c>
      <c r="O117" s="6">
        <v>1.6000000000000001E-3</v>
      </c>
      <c r="P117" s="17">
        <v>6.1999999999999998E-3</v>
      </c>
      <c r="Q117" s="6">
        <v>6.0000000000000001E-3</v>
      </c>
      <c r="R117" s="31">
        <v>-2.7000000000000001E-3</v>
      </c>
      <c r="S117" s="31">
        <v>2.4400000000000002E-2</v>
      </c>
      <c r="T117" s="51">
        <v>2.0000000000000001E-4</v>
      </c>
      <c r="U117" s="6">
        <f t="shared" si="3"/>
        <v>0.13114754098360656</v>
      </c>
      <c r="W117">
        <f t="shared" si="4"/>
        <v>0.13114754098360656</v>
      </c>
    </row>
    <row r="118" spans="9:23" x14ac:dyDescent="0.25">
      <c r="I118" s="6">
        <v>12</v>
      </c>
      <c r="J118" s="6">
        <v>15</v>
      </c>
      <c r="K118" s="6">
        <v>100</v>
      </c>
      <c r="L118" s="48">
        <v>-1.29E-2</v>
      </c>
      <c r="M118" s="48">
        <v>-6.6E-3</v>
      </c>
      <c r="N118" s="48">
        <v>-4.7999999999999996E-3</v>
      </c>
      <c r="O118" s="6">
        <v>1.9E-3</v>
      </c>
      <c r="P118" s="17">
        <v>7.7999999999999996E-3</v>
      </c>
      <c r="Q118" s="6">
        <v>7.0000000000000001E-3</v>
      </c>
      <c r="R118" s="31">
        <v>-3.8E-3</v>
      </c>
      <c r="S118" s="31">
        <v>2.4500000000000001E-2</v>
      </c>
      <c r="T118" s="51">
        <v>-4.3E-3</v>
      </c>
      <c r="U118" s="6">
        <f t="shared" si="3"/>
        <v>0.12837837837837837</v>
      </c>
      <c r="W118">
        <f t="shared" si="4"/>
        <v>0.12837837837837837</v>
      </c>
    </row>
    <row r="119" spans="9:23" x14ac:dyDescent="0.25">
      <c r="I119" s="6">
        <v>12</v>
      </c>
      <c r="J119" s="6">
        <v>20</v>
      </c>
      <c r="K119" s="6">
        <v>100</v>
      </c>
      <c r="L119" s="48">
        <v>-1.3299999999999999E-2</v>
      </c>
      <c r="M119" s="48">
        <v>-1.3100000000000001E-2</v>
      </c>
      <c r="N119" s="48">
        <v>-5.1999999999999998E-3</v>
      </c>
      <c r="O119" s="6">
        <v>2.2000000000000001E-3</v>
      </c>
      <c r="P119" s="17">
        <v>1.0699999999999999E-2</v>
      </c>
      <c r="Q119" s="6">
        <v>7.0000000000000001E-3</v>
      </c>
      <c r="R119" s="31">
        <v>-4.7000000000000002E-3</v>
      </c>
      <c r="S119" s="31">
        <v>2.4400000000000002E-2</v>
      </c>
      <c r="T119" s="51">
        <v>-9.4000000000000004E-3</v>
      </c>
      <c r="U119" s="6">
        <f t="shared" si="3"/>
        <v>0.12429378531073447</v>
      </c>
      <c r="W119">
        <f t="shared" si="4"/>
        <v>0.12429378531073447</v>
      </c>
    </row>
    <row r="120" spans="9:23" x14ac:dyDescent="0.25">
      <c r="I120" s="6">
        <v>12</v>
      </c>
      <c r="J120" s="6">
        <v>25</v>
      </c>
      <c r="K120" s="6">
        <v>100</v>
      </c>
      <c r="L120" s="48">
        <v>-1.32E-2</v>
      </c>
      <c r="M120" s="48">
        <v>-3.1E-2</v>
      </c>
      <c r="N120" s="48">
        <v>-1.17E-2</v>
      </c>
      <c r="O120" s="6">
        <v>8.3000000000000001E-3</v>
      </c>
      <c r="P120" s="17">
        <v>0.02</v>
      </c>
      <c r="Q120" s="6">
        <v>7.0000000000000001E-3</v>
      </c>
      <c r="R120" s="31">
        <v>-5.5999999999999999E-3</v>
      </c>
      <c r="S120" s="31">
        <v>2.4E-2</v>
      </c>
      <c r="T120" s="51">
        <v>-1.3899999999999999E-2</v>
      </c>
      <c r="U120" s="6">
        <f t="shared" si="3"/>
        <v>0.30740740740740741</v>
      </c>
      <c r="W120">
        <f t="shared" si="4"/>
        <v>0.30740740740740741</v>
      </c>
    </row>
    <row r="121" spans="9:23" x14ac:dyDescent="0.25">
      <c r="I121" s="6">
        <v>12</v>
      </c>
      <c r="J121" s="6">
        <v>30</v>
      </c>
      <c r="K121" s="6">
        <v>100</v>
      </c>
      <c r="L121" s="48">
        <v>-1.23E-2</v>
      </c>
      <c r="M121" s="48">
        <v>-4.7699999999999999E-2</v>
      </c>
      <c r="N121" s="48">
        <v>-1.5900000000000001E-2</v>
      </c>
      <c r="O121" s="6">
        <v>1.2500000000000001E-2</v>
      </c>
      <c r="P121" s="17">
        <v>3.15E-2</v>
      </c>
      <c r="Q121" s="6">
        <v>5.5999999999999999E-3</v>
      </c>
      <c r="R121" s="31">
        <v>-6.1999999999999998E-3</v>
      </c>
      <c r="S121" s="31">
        <v>2.3199999999999998E-2</v>
      </c>
      <c r="T121" s="51">
        <v>-1.8700000000000001E-2</v>
      </c>
      <c r="U121" s="6">
        <f t="shared" si="3"/>
        <v>0.33692722371967654</v>
      </c>
      <c r="W121">
        <f t="shared" si="4"/>
        <v>0.33692722371967654</v>
      </c>
    </row>
    <row r="122" spans="9:23" x14ac:dyDescent="0.25">
      <c r="I122" s="6">
        <v>14</v>
      </c>
      <c r="J122" s="6">
        <v>0</v>
      </c>
      <c r="K122" s="6">
        <v>100</v>
      </c>
      <c r="L122" s="48">
        <v>-1.04E-2</v>
      </c>
      <c r="M122" s="48">
        <v>-6.9999999999999999E-4</v>
      </c>
      <c r="N122" s="48">
        <v>-2.2000000000000001E-3</v>
      </c>
      <c r="O122" s="6">
        <v>-4.0000000000000002E-4</v>
      </c>
      <c r="P122" s="17">
        <v>5.8999999999999999E-3</v>
      </c>
      <c r="Q122" s="6">
        <v>4.7999999999999996E-3</v>
      </c>
      <c r="R122" s="31">
        <v>-8.0000000000000004E-4</v>
      </c>
      <c r="S122" s="31">
        <v>2.7E-2</v>
      </c>
      <c r="T122" s="51">
        <v>1.0200000000000001E-2</v>
      </c>
      <c r="U122" s="6">
        <f t="shared" si="3"/>
        <v>-3.7383177570093462E-2</v>
      </c>
      <c r="W122">
        <f t="shared" si="4"/>
        <v>-3.7383177570093462E-2</v>
      </c>
    </row>
    <row r="123" spans="9:23" x14ac:dyDescent="0.25">
      <c r="I123" s="6">
        <v>14</v>
      </c>
      <c r="J123" s="6">
        <v>5</v>
      </c>
      <c r="K123" s="6">
        <v>100</v>
      </c>
      <c r="L123" s="48">
        <v>-1.09E-2</v>
      </c>
      <c r="M123" s="48">
        <v>-1.6000000000000001E-3</v>
      </c>
      <c r="N123" s="48">
        <v>-3.2000000000000002E-3</v>
      </c>
      <c r="O123" s="6">
        <v>5.0000000000000001E-4</v>
      </c>
      <c r="P123" s="17">
        <v>6.1999999999999998E-3</v>
      </c>
      <c r="Q123" s="6">
        <v>5.3E-3</v>
      </c>
      <c r="R123" s="31">
        <v>-2E-3</v>
      </c>
      <c r="S123" s="31">
        <v>2.75E-2</v>
      </c>
      <c r="T123" s="51">
        <v>5.1999999999999998E-3</v>
      </c>
      <c r="U123" s="6">
        <f t="shared" si="3"/>
        <v>4.3478260869565216E-2</v>
      </c>
      <c r="W123">
        <f t="shared" si="4"/>
        <v>4.3478260869565216E-2</v>
      </c>
    </row>
    <row r="124" spans="9:23" x14ac:dyDescent="0.25">
      <c r="I124" s="6">
        <v>14</v>
      </c>
      <c r="J124" s="6">
        <v>10</v>
      </c>
      <c r="K124" s="6">
        <v>100</v>
      </c>
      <c r="L124" s="48">
        <v>-9.4999999999999998E-3</v>
      </c>
      <c r="M124" s="48">
        <v>-1.6999999999999999E-3</v>
      </c>
      <c r="N124" s="48">
        <v>-6.7000000000000002E-3</v>
      </c>
      <c r="O124" s="6">
        <v>4.1999999999999997E-3</v>
      </c>
      <c r="P124" s="17">
        <v>4.3E-3</v>
      </c>
      <c r="Q124" s="6">
        <v>6.7000000000000002E-3</v>
      </c>
      <c r="R124" s="31">
        <v>-3.3E-3</v>
      </c>
      <c r="S124" s="31">
        <v>2.7799999999999998E-2</v>
      </c>
      <c r="T124" s="51">
        <v>1E-3</v>
      </c>
      <c r="U124" s="6">
        <f t="shared" si="3"/>
        <v>0.38181818181818183</v>
      </c>
      <c r="W124">
        <f t="shared" si="4"/>
        <v>0.38181818181818183</v>
      </c>
    </row>
    <row r="125" spans="9:23" x14ac:dyDescent="0.25">
      <c r="I125" s="6">
        <v>14</v>
      </c>
      <c r="J125" s="6">
        <v>15</v>
      </c>
      <c r="K125" s="6">
        <v>100</v>
      </c>
      <c r="L125" s="48">
        <v>-1.2E-2</v>
      </c>
      <c r="M125" s="48">
        <v>-6.4000000000000003E-3</v>
      </c>
      <c r="N125" s="48">
        <v>-8.3000000000000001E-3</v>
      </c>
      <c r="O125" s="6">
        <v>5.1000000000000004E-3</v>
      </c>
      <c r="P125" s="17">
        <v>8.6E-3</v>
      </c>
      <c r="Q125" s="6">
        <v>6.1999999999999998E-3</v>
      </c>
      <c r="R125" s="31">
        <v>-4.3E-3</v>
      </c>
      <c r="S125" s="31">
        <v>2.7799999999999998E-2</v>
      </c>
      <c r="T125" s="51">
        <v>-4.5999999999999999E-3</v>
      </c>
      <c r="U125" s="6">
        <f t="shared" si="3"/>
        <v>0.34459459459459463</v>
      </c>
      <c r="W125">
        <f t="shared" si="4"/>
        <v>0.34459459459459463</v>
      </c>
    </row>
    <row r="126" spans="9:23" x14ac:dyDescent="0.25">
      <c r="I126" s="6">
        <v>14</v>
      </c>
      <c r="J126" s="6">
        <v>20</v>
      </c>
      <c r="K126" s="6">
        <v>100</v>
      </c>
      <c r="L126" s="48">
        <v>-1.2999999999999999E-2</v>
      </c>
      <c r="M126" s="48">
        <v>-1.6299999999999999E-2</v>
      </c>
      <c r="N126" s="48">
        <v>-1.23E-2</v>
      </c>
      <c r="O126" s="6">
        <v>8.6E-3</v>
      </c>
      <c r="P126" s="17">
        <v>1.37E-2</v>
      </c>
      <c r="Q126" s="6">
        <v>6.4999999999999997E-3</v>
      </c>
      <c r="R126" s="31">
        <v>-5.4000000000000003E-3</v>
      </c>
      <c r="S126" s="31">
        <v>2.75E-2</v>
      </c>
      <c r="T126" s="51">
        <v>-9.1999999999999998E-3</v>
      </c>
      <c r="U126" s="6">
        <f t="shared" si="3"/>
        <v>0.42574257425742573</v>
      </c>
      <c r="W126">
        <f t="shared" si="4"/>
        <v>0.42574257425742573</v>
      </c>
    </row>
    <row r="127" spans="9:23" x14ac:dyDescent="0.25">
      <c r="I127" s="6">
        <v>14</v>
      </c>
      <c r="J127" s="6">
        <v>25</v>
      </c>
      <c r="K127" s="6">
        <v>100</v>
      </c>
      <c r="L127" s="48">
        <v>-1.4200000000000001E-2</v>
      </c>
      <c r="M127" s="48">
        <v>-1.7000000000000001E-2</v>
      </c>
      <c r="N127" s="48">
        <v>-1.5599999999999999E-2</v>
      </c>
      <c r="O127" s="6">
        <v>1.1299999999999999E-2</v>
      </c>
      <c r="P127" s="17">
        <v>1.55E-2</v>
      </c>
      <c r="Q127" s="6">
        <v>7.7000000000000002E-3</v>
      </c>
      <c r="R127" s="31">
        <v>-6.7000000000000002E-3</v>
      </c>
      <c r="S127" s="31">
        <v>2.7E-2</v>
      </c>
      <c r="T127" s="51">
        <v>-1.2800000000000001E-2</v>
      </c>
      <c r="U127" s="6">
        <f t="shared" si="3"/>
        <v>0.48706896551724138</v>
      </c>
      <c r="W127">
        <f t="shared" si="4"/>
        <v>0.48706896551724138</v>
      </c>
    </row>
    <row r="128" spans="9:23" x14ac:dyDescent="0.25">
      <c r="I128" s="6">
        <v>14</v>
      </c>
      <c r="J128" s="6">
        <v>30</v>
      </c>
      <c r="K128" s="6">
        <v>100</v>
      </c>
      <c r="L128" s="48">
        <v>-1.35E-2</v>
      </c>
      <c r="M128" s="48">
        <v>-2.58E-2</v>
      </c>
      <c r="N128" s="48">
        <v>-1.7999999999999999E-2</v>
      </c>
      <c r="O128" s="6">
        <v>1.3599999999999999E-2</v>
      </c>
      <c r="P128" s="17">
        <v>2.1499999999999998E-2</v>
      </c>
      <c r="Q128" s="6">
        <v>6.7999999999999996E-3</v>
      </c>
      <c r="R128" s="31">
        <v>-7.4000000000000003E-3</v>
      </c>
      <c r="S128" s="31">
        <v>2.6200000000000001E-2</v>
      </c>
      <c r="T128" s="51">
        <v>-1.7399999999999999E-2</v>
      </c>
      <c r="U128" s="6">
        <f t="shared" si="3"/>
        <v>0.48056537102473496</v>
      </c>
      <c r="W128">
        <f t="shared" si="4"/>
        <v>0.48056537102473496</v>
      </c>
    </row>
    <row r="129" spans="9:23" x14ac:dyDescent="0.25">
      <c r="I129" s="6">
        <v>16</v>
      </c>
      <c r="J129" s="6">
        <v>0</v>
      </c>
      <c r="K129" s="6">
        <v>100</v>
      </c>
      <c r="L129" s="48">
        <v>-1.06E-2</v>
      </c>
      <c r="M129" s="48">
        <v>-8.0000000000000004E-4</v>
      </c>
      <c r="N129" s="48">
        <v>-3.2000000000000002E-3</v>
      </c>
      <c r="O129" s="6">
        <v>1E-4</v>
      </c>
      <c r="P129" s="17">
        <v>6.1000000000000004E-3</v>
      </c>
      <c r="Q129" s="6">
        <v>5.0000000000000001E-3</v>
      </c>
      <c r="R129" s="31">
        <v>-1E-3</v>
      </c>
      <c r="S129" s="31">
        <v>3.0300000000000001E-2</v>
      </c>
      <c r="T129" s="51">
        <v>1.04E-2</v>
      </c>
      <c r="U129" s="6">
        <f t="shared" si="3"/>
        <v>9.0090090090090089E-3</v>
      </c>
      <c r="W129">
        <f t="shared" si="4"/>
        <v>9.0090090090090089E-3</v>
      </c>
    </row>
    <row r="130" spans="9:23" x14ac:dyDescent="0.25">
      <c r="I130" s="6">
        <v>16</v>
      </c>
      <c r="J130" s="6">
        <v>5</v>
      </c>
      <c r="K130" s="6">
        <v>100</v>
      </c>
      <c r="L130" s="48">
        <v>-1.11E-2</v>
      </c>
      <c r="M130" s="48">
        <v>-1.5E-3</v>
      </c>
      <c r="N130" s="48">
        <v>-6.6E-3</v>
      </c>
      <c r="O130" s="6">
        <v>3.3E-3</v>
      </c>
      <c r="P130" s="17">
        <v>7.1000000000000004E-3</v>
      </c>
      <c r="Q130" s="6">
        <v>5.4999999999999997E-3</v>
      </c>
      <c r="R130" s="31">
        <v>-2.3E-3</v>
      </c>
      <c r="S130" s="31">
        <v>3.0800000000000001E-2</v>
      </c>
      <c r="T130" s="51">
        <v>5.5999999999999999E-3</v>
      </c>
      <c r="U130" s="6">
        <f t="shared" si="3"/>
        <v>0.26190476190476192</v>
      </c>
      <c r="W130">
        <f t="shared" si="4"/>
        <v>0.26190476190476192</v>
      </c>
    </row>
    <row r="131" spans="9:23" x14ac:dyDescent="0.25">
      <c r="I131" s="6">
        <v>16</v>
      </c>
      <c r="J131" s="6">
        <v>10</v>
      </c>
      <c r="K131" s="6">
        <v>100</v>
      </c>
      <c r="L131" s="48">
        <v>-1.2E-2</v>
      </c>
      <c r="M131" s="48">
        <v>-2.0999999999999999E-3</v>
      </c>
      <c r="N131" s="48">
        <v>-1.06E-2</v>
      </c>
      <c r="O131" s="6">
        <v>6.7999999999999996E-3</v>
      </c>
      <c r="P131" s="17">
        <v>8.3999999999999995E-3</v>
      </c>
      <c r="Q131" s="6">
        <v>6.3E-3</v>
      </c>
      <c r="R131" s="31">
        <v>-3.7000000000000002E-3</v>
      </c>
      <c r="S131" s="31">
        <v>3.1E-2</v>
      </c>
      <c r="T131" s="51">
        <v>8.9999999999999998E-4</v>
      </c>
      <c r="U131" s="6">
        <f t="shared" si="3"/>
        <v>0.46258503401360546</v>
      </c>
      <c r="W131">
        <f t="shared" si="4"/>
        <v>0.46258503401360546</v>
      </c>
    </row>
    <row r="132" spans="9:23" x14ac:dyDescent="0.25">
      <c r="I132" s="6">
        <v>16</v>
      </c>
      <c r="J132" s="6">
        <v>15</v>
      </c>
      <c r="K132" s="6">
        <v>100</v>
      </c>
      <c r="L132" s="48">
        <v>-1.35E-2</v>
      </c>
      <c r="M132" s="48">
        <v>-7.3000000000000001E-3</v>
      </c>
      <c r="N132" s="48">
        <v>-9.7999999999999997E-3</v>
      </c>
      <c r="O132" s="6">
        <v>5.4999999999999997E-3</v>
      </c>
      <c r="P132" s="17">
        <v>9.7999999999999997E-3</v>
      </c>
      <c r="Q132" s="6">
        <v>7.1999999999999998E-3</v>
      </c>
      <c r="R132" s="31">
        <v>-5.1000000000000004E-3</v>
      </c>
      <c r="S132" s="31">
        <v>3.1099999999999999E-2</v>
      </c>
      <c r="T132" s="51">
        <v>-3.5000000000000001E-3</v>
      </c>
      <c r="U132" s="6">
        <f t="shared" ref="U132:U149" si="5">O132/(P132+Q132)</f>
        <v>0.32352941176470584</v>
      </c>
      <c r="W132">
        <f t="shared" ref="W132:W188" si="6">O132/(P132+Q132)</f>
        <v>0.32352941176470584</v>
      </c>
    </row>
    <row r="133" spans="9:23" x14ac:dyDescent="0.25">
      <c r="I133" s="6">
        <v>16</v>
      </c>
      <c r="J133" s="6">
        <v>20</v>
      </c>
      <c r="K133" s="6">
        <v>100</v>
      </c>
      <c r="L133" s="48">
        <v>-1.35E-2</v>
      </c>
      <c r="M133" s="48">
        <v>-1.38E-2</v>
      </c>
      <c r="N133" s="48">
        <v>-2.3900000000000001E-2</v>
      </c>
      <c r="O133" s="6">
        <v>1.89E-2</v>
      </c>
      <c r="P133" s="17">
        <v>1.6400000000000001E-2</v>
      </c>
      <c r="Q133" s="6">
        <v>6.8999999999999999E-3</v>
      </c>
      <c r="R133" s="31">
        <v>-6.1999999999999998E-3</v>
      </c>
      <c r="S133" s="31">
        <v>3.0599999999999999E-2</v>
      </c>
      <c r="T133" s="51">
        <v>-8.5000000000000006E-3</v>
      </c>
      <c r="U133" s="6">
        <f t="shared" si="5"/>
        <v>0.81115879828326176</v>
      </c>
      <c r="W133">
        <f t="shared" si="6"/>
        <v>0.81115879828326176</v>
      </c>
    </row>
    <row r="134" spans="9:23" x14ac:dyDescent="0.25">
      <c r="I134" s="6">
        <v>16</v>
      </c>
      <c r="J134" s="6">
        <v>25</v>
      </c>
      <c r="K134" s="6">
        <v>100</v>
      </c>
      <c r="L134" s="48">
        <v>-1.3100000000000001E-2</v>
      </c>
      <c r="M134" s="48">
        <v>-3.09E-2</v>
      </c>
      <c r="N134" s="48">
        <v>-2.63E-2</v>
      </c>
      <c r="O134" s="6">
        <v>2.1100000000000001E-2</v>
      </c>
      <c r="P134" s="17">
        <v>2.5100000000000001E-2</v>
      </c>
      <c r="Q134" s="6">
        <v>6.1000000000000004E-3</v>
      </c>
      <c r="R134" s="31">
        <v>-7.1000000000000004E-3</v>
      </c>
      <c r="S134" s="31">
        <v>2.98E-2</v>
      </c>
      <c r="T134" s="51">
        <v>-1.35E-2</v>
      </c>
      <c r="U134" s="6">
        <f t="shared" si="5"/>
        <v>0.67628205128205121</v>
      </c>
      <c r="W134">
        <f t="shared" si="6"/>
        <v>0.67628205128205121</v>
      </c>
    </row>
    <row r="135" spans="9:23" x14ac:dyDescent="0.25">
      <c r="I135" s="6">
        <v>16</v>
      </c>
      <c r="J135" s="6">
        <v>30</v>
      </c>
      <c r="K135" s="6">
        <v>100</v>
      </c>
      <c r="L135" s="48">
        <v>-1.34E-2</v>
      </c>
      <c r="M135" s="48">
        <v>-4.36E-2</v>
      </c>
      <c r="N135" s="48">
        <v>-2.8199999999999999E-2</v>
      </c>
      <c r="O135" s="6">
        <v>2.2599999999999999E-2</v>
      </c>
      <c r="P135" s="17">
        <v>3.2500000000000001E-2</v>
      </c>
      <c r="Q135" s="6">
        <v>7.4000000000000003E-3</v>
      </c>
      <c r="R135" s="31">
        <v>-8.6E-3</v>
      </c>
      <c r="S135" s="31">
        <v>2.9000000000000001E-2</v>
      </c>
      <c r="T135" s="51">
        <v>-1.6299999999999999E-2</v>
      </c>
      <c r="U135" s="6">
        <f t="shared" si="5"/>
        <v>0.56641604010025048</v>
      </c>
      <c r="W135">
        <f t="shared" si="6"/>
        <v>0.56641604010025048</v>
      </c>
    </row>
    <row r="136" spans="9:23" x14ac:dyDescent="0.25">
      <c r="I136" s="6">
        <v>18</v>
      </c>
      <c r="J136" s="6">
        <v>0</v>
      </c>
      <c r="K136" s="6">
        <v>100</v>
      </c>
      <c r="L136" s="48">
        <v>-1.0800000000000001E-2</v>
      </c>
      <c r="M136" s="48">
        <v>-6.9999999999999999E-4</v>
      </c>
      <c r="N136" s="48">
        <v>-9.1000000000000004E-3</v>
      </c>
      <c r="O136" s="6">
        <v>5.3E-3</v>
      </c>
      <c r="P136" s="17">
        <v>7.7999999999999996E-3</v>
      </c>
      <c r="Q136" s="6">
        <v>5.3E-3</v>
      </c>
      <c r="R136" s="31">
        <v>-1.1999999999999999E-3</v>
      </c>
      <c r="S136" s="31">
        <v>3.3500000000000002E-2</v>
      </c>
      <c r="T136" s="51">
        <v>1.0699999999999999E-2</v>
      </c>
      <c r="U136" s="6">
        <f t="shared" si="5"/>
        <v>0.40458015267175573</v>
      </c>
      <c r="W136">
        <f t="shared" si="6"/>
        <v>0.40458015267175573</v>
      </c>
    </row>
    <row r="137" spans="9:23" x14ac:dyDescent="0.25">
      <c r="I137" s="6">
        <v>18</v>
      </c>
      <c r="J137" s="6">
        <v>5</v>
      </c>
      <c r="K137" s="6">
        <v>100</v>
      </c>
      <c r="L137" s="48">
        <v>-1.2500000000000001E-2</v>
      </c>
      <c r="M137" s="48">
        <v>-1.2999999999999999E-3</v>
      </c>
      <c r="N137" s="48">
        <v>-8.3999999999999995E-3</v>
      </c>
      <c r="O137" s="6">
        <v>4.1000000000000003E-3</v>
      </c>
      <c r="P137" s="17">
        <v>7.9000000000000008E-3</v>
      </c>
      <c r="Q137" s="6">
        <v>6.7000000000000002E-3</v>
      </c>
      <c r="R137" s="31">
        <v>-2.8999999999999998E-3</v>
      </c>
      <c r="S137" s="31">
        <v>3.4200000000000001E-2</v>
      </c>
      <c r="T137" s="51">
        <v>6.6E-3</v>
      </c>
      <c r="U137" s="6">
        <f t="shared" si="5"/>
        <v>0.28082191780821919</v>
      </c>
      <c r="W137">
        <f t="shared" si="6"/>
        <v>0.28082191780821919</v>
      </c>
    </row>
    <row r="138" spans="9:23" x14ac:dyDescent="0.25">
      <c r="I138" s="6">
        <v>18</v>
      </c>
      <c r="J138" s="6">
        <v>10</v>
      </c>
      <c r="K138" s="6">
        <v>100</v>
      </c>
      <c r="L138" s="48">
        <v>-1.24E-2</v>
      </c>
      <c r="M138" s="48">
        <v>-4.0000000000000001E-3</v>
      </c>
      <c r="N138" s="48">
        <v>-2.12E-2</v>
      </c>
      <c r="O138" s="6">
        <v>1.6299999999999999E-2</v>
      </c>
      <c r="P138" s="17">
        <v>1.26E-2</v>
      </c>
      <c r="Q138" s="6">
        <v>6.3E-3</v>
      </c>
      <c r="R138" s="31">
        <v>-4.1000000000000003E-3</v>
      </c>
      <c r="S138" s="31">
        <v>3.4099999999999998E-2</v>
      </c>
      <c r="T138" s="51">
        <v>1.1000000000000001E-3</v>
      </c>
      <c r="U138" s="6">
        <f t="shared" si="5"/>
        <v>0.86243386243386233</v>
      </c>
      <c r="W138">
        <f t="shared" si="6"/>
        <v>0.86243386243386233</v>
      </c>
    </row>
    <row r="139" spans="9:23" x14ac:dyDescent="0.25">
      <c r="I139" s="6">
        <v>18</v>
      </c>
      <c r="J139" s="6">
        <v>15</v>
      </c>
      <c r="K139" s="6">
        <v>100</v>
      </c>
      <c r="L139" s="48">
        <v>-1.35E-2</v>
      </c>
      <c r="M139" s="48">
        <v>-6.6E-3</v>
      </c>
      <c r="N139" s="48">
        <v>-1.6400000000000001E-2</v>
      </c>
      <c r="O139" s="6">
        <v>1.1299999999999999E-2</v>
      </c>
      <c r="P139" s="17">
        <v>1.2200000000000001E-2</v>
      </c>
      <c r="Q139" s="6">
        <v>6.8999999999999999E-3</v>
      </c>
      <c r="R139" s="31">
        <v>-5.5999999999999999E-3</v>
      </c>
      <c r="S139" s="31">
        <v>3.4000000000000002E-2</v>
      </c>
      <c r="T139" s="51">
        <v>-3.3999999999999998E-3</v>
      </c>
      <c r="U139" s="6">
        <f t="shared" si="5"/>
        <v>0.59162303664921467</v>
      </c>
      <c r="W139">
        <f t="shared" si="6"/>
        <v>0.59162303664921467</v>
      </c>
    </row>
    <row r="140" spans="9:23" x14ac:dyDescent="0.25">
      <c r="I140" s="6">
        <v>18</v>
      </c>
      <c r="J140" s="6">
        <v>20</v>
      </c>
      <c r="K140" s="6">
        <v>100</v>
      </c>
      <c r="L140" s="48">
        <v>-1.4800000000000001E-2</v>
      </c>
      <c r="M140" s="48">
        <v>-1.3299999999999999E-2</v>
      </c>
      <c r="N140" s="48">
        <v>-2.8000000000000001E-2</v>
      </c>
      <c r="O140" s="6">
        <v>2.1700000000000001E-2</v>
      </c>
      <c r="P140" s="17">
        <v>1.7999999999999999E-2</v>
      </c>
      <c r="Q140" s="6">
        <v>8.2000000000000007E-3</v>
      </c>
      <c r="R140" s="31">
        <v>-7.3000000000000001E-3</v>
      </c>
      <c r="S140" s="31">
        <v>3.3700000000000001E-2</v>
      </c>
      <c r="T140" s="51">
        <v>-7.3000000000000001E-3</v>
      </c>
      <c r="U140" s="6">
        <f t="shared" si="5"/>
        <v>0.8282442748091603</v>
      </c>
      <c r="W140">
        <f t="shared" si="6"/>
        <v>0.8282442748091603</v>
      </c>
    </row>
    <row r="141" spans="9:23" x14ac:dyDescent="0.25">
      <c r="I141" s="6">
        <v>18</v>
      </c>
      <c r="J141" s="6">
        <v>25</v>
      </c>
      <c r="K141" s="6">
        <v>100</v>
      </c>
      <c r="L141" s="48">
        <v>-1.12E-2</v>
      </c>
      <c r="M141" s="48">
        <v>-2.8000000000000001E-2</v>
      </c>
      <c r="N141" s="48">
        <v>-3.1600000000000003E-2</v>
      </c>
      <c r="O141" s="6">
        <v>2.5899999999999999E-2</v>
      </c>
      <c r="P141" s="17">
        <v>2.47E-2</v>
      </c>
      <c r="Q141" s="6">
        <v>6.0000000000000001E-3</v>
      </c>
      <c r="R141" s="31">
        <v>-7.9000000000000008E-3</v>
      </c>
      <c r="S141" s="31">
        <v>3.2599999999999997E-2</v>
      </c>
      <c r="T141" s="51">
        <v>-1.2999999999999999E-2</v>
      </c>
      <c r="U141" s="6">
        <f t="shared" si="5"/>
        <v>0.84364820846905542</v>
      </c>
      <c r="W141">
        <f t="shared" si="6"/>
        <v>0.84364820846905542</v>
      </c>
    </row>
    <row r="142" spans="9:23" x14ac:dyDescent="0.25">
      <c r="I142" s="6">
        <v>18</v>
      </c>
      <c r="J142" s="6">
        <v>30</v>
      </c>
      <c r="K142" s="6">
        <v>100</v>
      </c>
      <c r="L142" s="48">
        <v>-1.24E-2</v>
      </c>
      <c r="M142" s="48">
        <v>-5.6800000000000003E-2</v>
      </c>
      <c r="N142" s="48">
        <v>-3.6700000000000003E-2</v>
      </c>
      <c r="O142" s="6">
        <v>0.03</v>
      </c>
      <c r="P142" s="17">
        <v>4.2700000000000002E-2</v>
      </c>
      <c r="Q142" s="6">
        <v>5.8999999999999999E-3</v>
      </c>
      <c r="R142" s="31">
        <v>-9.1000000000000004E-3</v>
      </c>
      <c r="S142" s="31">
        <v>3.1600000000000003E-2</v>
      </c>
      <c r="T142" s="51">
        <v>-1.6799999999999999E-2</v>
      </c>
      <c r="U142" s="6">
        <f t="shared" si="5"/>
        <v>0.61728395061728392</v>
      </c>
      <c r="W142">
        <f t="shared" si="6"/>
        <v>0.61728395061728392</v>
      </c>
    </row>
    <row r="143" spans="9:23" x14ac:dyDescent="0.25">
      <c r="I143" s="6">
        <v>20</v>
      </c>
      <c r="J143" s="6">
        <v>0</v>
      </c>
      <c r="K143" s="6">
        <v>100</v>
      </c>
      <c r="L143" s="48">
        <v>-1.17E-2</v>
      </c>
      <c r="M143" s="48">
        <v>-8.9999999999999998E-4</v>
      </c>
      <c r="N143" s="48">
        <v>-9.5999999999999992E-3</v>
      </c>
      <c r="O143" s="6">
        <v>5.0000000000000001E-3</v>
      </c>
      <c r="P143" s="17">
        <v>8.3999999999999995E-3</v>
      </c>
      <c r="Q143" s="6">
        <v>5.7999999999999996E-3</v>
      </c>
      <c r="R143" s="31">
        <v>-1.4E-3</v>
      </c>
      <c r="S143" s="31">
        <v>3.6600000000000001E-2</v>
      </c>
      <c r="T143" s="51">
        <v>1.11E-2</v>
      </c>
      <c r="U143" s="6">
        <f t="shared" si="5"/>
        <v>0.35211267605633806</v>
      </c>
      <c r="W143">
        <f t="shared" si="6"/>
        <v>0.35211267605633806</v>
      </c>
    </row>
    <row r="144" spans="9:23" x14ac:dyDescent="0.25">
      <c r="I144" s="6">
        <v>20</v>
      </c>
      <c r="J144" s="6">
        <v>5</v>
      </c>
      <c r="K144" s="6">
        <v>100</v>
      </c>
      <c r="L144" s="48">
        <v>-1.1900000000000001E-2</v>
      </c>
      <c r="M144" s="48">
        <v>-8.0000000000000004E-4</v>
      </c>
      <c r="N144" s="48">
        <v>-1.26E-2</v>
      </c>
      <c r="O144" s="6">
        <v>7.7000000000000002E-3</v>
      </c>
      <c r="P144" s="17">
        <v>9.1999999999999998E-3</v>
      </c>
      <c r="Q144" s="6">
        <v>6.1999999999999998E-3</v>
      </c>
      <c r="R144" s="31">
        <v>-3.0000000000000001E-3</v>
      </c>
      <c r="S144" s="31">
        <v>3.6999999999999998E-2</v>
      </c>
      <c r="T144" s="51">
        <v>6.4000000000000003E-3</v>
      </c>
      <c r="U144" s="6">
        <f t="shared" si="5"/>
        <v>0.5</v>
      </c>
      <c r="W144">
        <f t="shared" si="6"/>
        <v>0.5</v>
      </c>
    </row>
    <row r="145" spans="9:23" x14ac:dyDescent="0.25">
      <c r="I145" s="6">
        <v>20</v>
      </c>
      <c r="J145" s="6">
        <v>10</v>
      </c>
      <c r="K145" s="6">
        <v>100</v>
      </c>
      <c r="L145" s="48">
        <v>-1.26E-2</v>
      </c>
      <c r="M145" s="48">
        <v>-6.3E-3</v>
      </c>
      <c r="N145" s="48">
        <v>-2.9499999999999998E-2</v>
      </c>
      <c r="O145" s="6">
        <v>2.3300000000000001E-2</v>
      </c>
      <c r="P145" s="17">
        <v>1.6400000000000001E-2</v>
      </c>
      <c r="Q145" s="6">
        <v>6.4000000000000003E-3</v>
      </c>
      <c r="R145" s="31">
        <v>-4.5999999999999999E-3</v>
      </c>
      <c r="S145" s="31">
        <v>3.6999999999999998E-2</v>
      </c>
      <c r="T145" s="51">
        <v>1.5E-3</v>
      </c>
      <c r="U145" s="6">
        <f t="shared" si="5"/>
        <v>1.0219298245614035</v>
      </c>
      <c r="W145">
        <f t="shared" si="6"/>
        <v>1.0219298245614035</v>
      </c>
    </row>
    <row r="146" spans="9:23" x14ac:dyDescent="0.25">
      <c r="I146" s="6">
        <v>20</v>
      </c>
      <c r="J146" s="6">
        <v>15</v>
      </c>
      <c r="K146" s="6">
        <v>100</v>
      </c>
      <c r="L146" s="48">
        <v>-1.14E-2</v>
      </c>
      <c r="M146" s="48">
        <v>-7.1000000000000004E-3</v>
      </c>
      <c r="N146" s="48">
        <v>-2.53E-2</v>
      </c>
      <c r="O146" s="6">
        <v>1.9699999999999999E-2</v>
      </c>
      <c r="P146" s="17">
        <v>1.4500000000000001E-2</v>
      </c>
      <c r="Q146" s="6">
        <v>6.3E-3</v>
      </c>
      <c r="R146" s="31">
        <v>-5.8999999999999999E-3</v>
      </c>
      <c r="S146" s="31">
        <v>3.6799999999999999E-2</v>
      </c>
      <c r="T146" s="51">
        <v>-3.5999999999999999E-3</v>
      </c>
      <c r="U146" s="6">
        <f t="shared" si="5"/>
        <v>0.94711538461538458</v>
      </c>
      <c r="W146">
        <f t="shared" si="6"/>
        <v>0.94711538461538458</v>
      </c>
    </row>
    <row r="147" spans="9:23" x14ac:dyDescent="0.25">
      <c r="I147" s="6">
        <v>20</v>
      </c>
      <c r="J147" s="6">
        <v>20</v>
      </c>
      <c r="K147" s="6">
        <v>100</v>
      </c>
      <c r="L147" s="48">
        <v>-1.4500000000000001E-2</v>
      </c>
      <c r="M147" s="48">
        <v>-1.29E-2</v>
      </c>
      <c r="N147" s="48">
        <v>-3.1099999999999999E-2</v>
      </c>
      <c r="O147" s="6">
        <v>2.3699999999999999E-2</v>
      </c>
      <c r="P147" s="17">
        <v>1.9900000000000001E-2</v>
      </c>
      <c r="Q147" s="6">
        <v>7.7000000000000002E-3</v>
      </c>
      <c r="R147" s="31">
        <v>-7.7999999999999996E-3</v>
      </c>
      <c r="S147" s="31">
        <v>3.6299999999999999E-2</v>
      </c>
      <c r="T147" s="51">
        <v>-7.1000000000000004E-3</v>
      </c>
      <c r="U147" s="6">
        <f t="shared" si="5"/>
        <v>0.85869565217391297</v>
      </c>
      <c r="W147">
        <f t="shared" si="6"/>
        <v>0.85869565217391297</v>
      </c>
    </row>
    <row r="148" spans="9:23" x14ac:dyDescent="0.25">
      <c r="I148" s="6">
        <v>20</v>
      </c>
      <c r="J148" s="6">
        <v>25</v>
      </c>
      <c r="K148" s="6">
        <v>100</v>
      </c>
      <c r="L148" s="48">
        <v>-1.32E-2</v>
      </c>
      <c r="M148" s="48">
        <v>-2.2599999999999999E-2</v>
      </c>
      <c r="N148" s="48">
        <v>-4.8300000000000003E-2</v>
      </c>
      <c r="O148" s="6">
        <v>3.9899999999999998E-2</v>
      </c>
      <c r="P148" s="17">
        <v>3.0700000000000002E-2</v>
      </c>
      <c r="Q148" s="6">
        <v>6.0000000000000001E-3</v>
      </c>
      <c r="R148" s="31">
        <v>-8.8000000000000005E-3</v>
      </c>
      <c r="S148" s="31">
        <v>3.5299999999999998E-2</v>
      </c>
      <c r="T148" s="51">
        <v>-1.24E-2</v>
      </c>
      <c r="U148" s="6">
        <f t="shared" si="5"/>
        <v>1.0871934604904629</v>
      </c>
      <c r="W148">
        <f t="shared" si="6"/>
        <v>1.0871934604904629</v>
      </c>
    </row>
    <row r="149" spans="9:23" x14ac:dyDescent="0.25">
      <c r="I149" s="6">
        <v>20</v>
      </c>
      <c r="J149" s="6">
        <v>30</v>
      </c>
      <c r="K149" s="6">
        <v>100</v>
      </c>
      <c r="L149" s="48">
        <v>-1.2E-2</v>
      </c>
      <c r="M149" s="48">
        <v>-5.0599999999999999E-2</v>
      </c>
      <c r="N149" s="48">
        <v>-3.5000000000000003E-2</v>
      </c>
      <c r="O149" s="6">
        <v>2.76E-2</v>
      </c>
      <c r="P149" s="17">
        <v>3.9800000000000002E-2</v>
      </c>
      <c r="Q149" s="6">
        <v>5.7000000000000002E-3</v>
      </c>
      <c r="R149" s="31">
        <v>-0.01</v>
      </c>
      <c r="S149" s="31">
        <v>3.4000000000000002E-2</v>
      </c>
      <c r="T149" s="51">
        <v>-1.6400000000000001E-2</v>
      </c>
      <c r="U149" s="6">
        <f t="shared" si="5"/>
        <v>0.60659340659340655</v>
      </c>
      <c r="W149">
        <f t="shared" si="6"/>
        <v>0.60659340659340655</v>
      </c>
    </row>
    <row r="150" spans="9:23" x14ac:dyDescent="0.25">
      <c r="I150" s="6"/>
      <c r="J150" s="6"/>
      <c r="K150" s="6"/>
      <c r="L150" s="48"/>
      <c r="M150" s="48"/>
      <c r="N150" s="48"/>
      <c r="O150" s="6"/>
      <c r="P150" s="17"/>
      <c r="Q150" s="6"/>
      <c r="R150" s="31"/>
      <c r="S150" s="31"/>
      <c r="T150" s="51"/>
      <c r="W150" t="e">
        <f t="shared" si="6"/>
        <v>#DIV/0!</v>
      </c>
    </row>
    <row r="151" spans="9:23" x14ac:dyDescent="0.25">
      <c r="I151" s="6"/>
      <c r="J151" s="6"/>
      <c r="K151" s="6"/>
      <c r="L151" s="48"/>
      <c r="M151" s="48"/>
      <c r="N151" s="48"/>
      <c r="O151" s="6"/>
      <c r="P151" s="17"/>
      <c r="Q151" s="6"/>
      <c r="R151" s="31"/>
      <c r="S151" s="31"/>
      <c r="T151" s="51"/>
      <c r="W151" t="e">
        <f t="shared" si="6"/>
        <v>#DIV/0!</v>
      </c>
    </row>
    <row r="152" spans="9:23" x14ac:dyDescent="0.25">
      <c r="I152" s="6"/>
      <c r="J152" s="6"/>
      <c r="K152" s="6"/>
      <c r="L152" s="48"/>
      <c r="M152" s="48"/>
      <c r="N152" s="48"/>
      <c r="O152" s="6"/>
      <c r="P152" s="17"/>
      <c r="Q152" s="6"/>
      <c r="R152" s="31"/>
      <c r="S152" s="31"/>
      <c r="T152" s="51"/>
      <c r="W152" t="e">
        <f t="shared" si="6"/>
        <v>#DIV/0!</v>
      </c>
    </row>
    <row r="153" spans="9:23" x14ac:dyDescent="0.25">
      <c r="I153" s="6"/>
      <c r="J153" s="6"/>
      <c r="K153" s="6"/>
      <c r="L153" s="48"/>
      <c r="M153" s="48"/>
      <c r="N153" s="48"/>
      <c r="O153" s="6"/>
      <c r="P153" s="17"/>
      <c r="Q153" s="6"/>
      <c r="R153" s="31"/>
      <c r="S153" s="31"/>
      <c r="T153" s="51"/>
      <c r="W153" t="e">
        <f t="shared" si="6"/>
        <v>#DIV/0!</v>
      </c>
    </row>
    <row r="154" spans="9:23" x14ac:dyDescent="0.25">
      <c r="I154" s="6"/>
      <c r="J154" s="6"/>
      <c r="K154" s="6"/>
      <c r="L154" s="48"/>
      <c r="M154" s="48"/>
      <c r="N154" s="48"/>
      <c r="O154" s="6"/>
      <c r="P154" s="17"/>
      <c r="Q154" s="6"/>
      <c r="R154" s="31"/>
      <c r="S154" s="31"/>
      <c r="T154" s="51"/>
      <c r="W154" t="e">
        <f t="shared" si="6"/>
        <v>#DIV/0!</v>
      </c>
    </row>
    <row r="155" spans="9:23" x14ac:dyDescent="0.25">
      <c r="I155" s="6"/>
      <c r="J155" s="6"/>
      <c r="K155" s="6"/>
      <c r="L155" s="48"/>
      <c r="M155" s="48"/>
      <c r="N155" s="48"/>
      <c r="O155" s="6"/>
      <c r="P155" s="17"/>
      <c r="Q155" s="6"/>
      <c r="R155" s="31"/>
      <c r="S155" s="31"/>
      <c r="T155" s="51"/>
      <c r="W155" t="e">
        <f t="shared" si="6"/>
        <v>#DIV/0!</v>
      </c>
    </row>
    <row r="156" spans="9:23" x14ac:dyDescent="0.25">
      <c r="I156" s="6"/>
      <c r="J156" s="6"/>
      <c r="K156" s="6"/>
      <c r="L156" s="48"/>
      <c r="M156" s="48"/>
      <c r="N156" s="48"/>
      <c r="O156" s="6"/>
      <c r="P156" s="17"/>
      <c r="Q156" s="6"/>
      <c r="R156" s="31"/>
      <c r="S156" s="31"/>
      <c r="T156" s="51"/>
      <c r="W156" t="e">
        <f t="shared" si="6"/>
        <v>#DIV/0!</v>
      </c>
    </row>
    <row r="157" spans="9:23" x14ac:dyDescent="0.25">
      <c r="I157" s="6"/>
      <c r="J157" s="6"/>
      <c r="K157" s="6"/>
      <c r="L157" s="48"/>
      <c r="M157" s="48"/>
      <c r="N157" s="48"/>
      <c r="O157" s="6"/>
      <c r="P157" s="17"/>
      <c r="Q157" s="6"/>
      <c r="R157" s="31"/>
      <c r="S157" s="31"/>
      <c r="T157" s="51"/>
      <c r="W157" t="e">
        <f t="shared" si="6"/>
        <v>#DIV/0!</v>
      </c>
    </row>
    <row r="158" spans="9:23" x14ac:dyDescent="0.25">
      <c r="I158" s="6"/>
      <c r="J158" s="6"/>
      <c r="K158" s="6"/>
      <c r="L158" s="48"/>
      <c r="M158" s="48"/>
      <c r="N158" s="48"/>
      <c r="O158" s="6"/>
      <c r="P158" s="17"/>
      <c r="Q158" s="6"/>
      <c r="R158" s="31"/>
      <c r="S158" s="31"/>
      <c r="T158" s="51"/>
      <c r="W158" t="e">
        <f t="shared" si="6"/>
        <v>#DIV/0!</v>
      </c>
    </row>
    <row r="159" spans="9:23" x14ac:dyDescent="0.25">
      <c r="I159" s="6"/>
      <c r="J159" s="6"/>
      <c r="K159" s="6"/>
      <c r="L159" s="48"/>
      <c r="M159" s="48"/>
      <c r="N159" s="48"/>
      <c r="O159" s="6"/>
      <c r="P159" s="17"/>
      <c r="Q159" s="6"/>
      <c r="R159" s="31"/>
      <c r="S159" s="31"/>
      <c r="T159" s="51"/>
      <c r="W159" t="e">
        <f t="shared" si="6"/>
        <v>#DIV/0!</v>
      </c>
    </row>
    <row r="160" spans="9:23" x14ac:dyDescent="0.25">
      <c r="I160" s="6"/>
      <c r="J160" s="6"/>
      <c r="K160" s="6"/>
      <c r="L160" s="48"/>
      <c r="M160" s="48"/>
      <c r="N160" s="48"/>
      <c r="O160" s="6"/>
      <c r="P160" s="17"/>
      <c r="Q160" s="6"/>
      <c r="R160" s="31"/>
      <c r="S160" s="31"/>
      <c r="T160" s="51"/>
      <c r="W160" t="e">
        <f t="shared" si="6"/>
        <v>#DIV/0!</v>
      </c>
    </row>
    <row r="161" spans="9:23" x14ac:dyDescent="0.25">
      <c r="I161" s="6"/>
      <c r="J161" s="6"/>
      <c r="K161" s="6"/>
      <c r="L161" s="48"/>
      <c r="M161" s="48"/>
      <c r="N161" s="48"/>
      <c r="O161" s="6"/>
      <c r="P161" s="17"/>
      <c r="Q161" s="6"/>
      <c r="R161" s="31"/>
      <c r="S161" s="31"/>
      <c r="T161" s="51"/>
      <c r="W161" t="e">
        <f t="shared" si="6"/>
        <v>#DIV/0!</v>
      </c>
    </row>
    <row r="162" spans="9:23" x14ac:dyDescent="0.25">
      <c r="I162" s="6"/>
      <c r="J162" s="6"/>
      <c r="K162" s="6"/>
      <c r="L162" s="48"/>
      <c r="M162" s="48"/>
      <c r="N162" s="48"/>
      <c r="O162" s="6"/>
      <c r="P162" s="17"/>
      <c r="Q162" s="6"/>
      <c r="R162" s="31"/>
      <c r="S162" s="31"/>
      <c r="T162" s="51"/>
      <c r="W162" t="e">
        <f t="shared" si="6"/>
        <v>#DIV/0!</v>
      </c>
    </row>
    <row r="163" spans="9:23" x14ac:dyDescent="0.25">
      <c r="I163" s="6"/>
      <c r="J163" s="6"/>
      <c r="K163" s="6"/>
      <c r="L163" s="48"/>
      <c r="M163" s="48"/>
      <c r="N163" s="48"/>
      <c r="O163" s="6"/>
      <c r="P163" s="17"/>
      <c r="Q163" s="6"/>
      <c r="R163" s="31"/>
      <c r="S163" s="31"/>
      <c r="T163" s="51"/>
      <c r="W163" t="e">
        <f t="shared" si="6"/>
        <v>#DIV/0!</v>
      </c>
    </row>
    <row r="164" spans="9:23" x14ac:dyDescent="0.25">
      <c r="I164" s="6"/>
      <c r="J164" s="6"/>
      <c r="K164" s="6"/>
      <c r="L164" s="48"/>
      <c r="M164" s="48"/>
      <c r="N164" s="48"/>
      <c r="O164" s="6"/>
      <c r="P164" s="17"/>
      <c r="Q164" s="6"/>
      <c r="R164" s="31"/>
      <c r="S164" s="31"/>
      <c r="T164" s="51"/>
      <c r="W164" t="e">
        <f t="shared" si="6"/>
        <v>#DIV/0!</v>
      </c>
    </row>
    <row r="165" spans="9:23" x14ac:dyDescent="0.25">
      <c r="I165" s="6"/>
      <c r="J165" s="6"/>
      <c r="K165" s="6"/>
      <c r="L165" s="48"/>
      <c r="M165" s="48"/>
      <c r="N165" s="48"/>
      <c r="O165" s="6"/>
      <c r="P165" s="17"/>
      <c r="Q165" s="6"/>
      <c r="R165" s="31"/>
      <c r="S165" s="31"/>
      <c r="T165" s="51"/>
      <c r="W165" t="e">
        <f t="shared" si="6"/>
        <v>#DIV/0!</v>
      </c>
    </row>
    <row r="166" spans="9:23" x14ac:dyDescent="0.25">
      <c r="I166" s="6"/>
      <c r="J166" s="6"/>
      <c r="K166" s="6"/>
      <c r="L166" s="48"/>
      <c r="M166" s="48"/>
      <c r="N166" s="48"/>
      <c r="O166" s="6"/>
      <c r="P166" s="17"/>
      <c r="Q166" s="6"/>
      <c r="R166" s="31"/>
      <c r="S166" s="31"/>
      <c r="T166" s="51"/>
      <c r="W166" t="e">
        <f t="shared" si="6"/>
        <v>#DIV/0!</v>
      </c>
    </row>
    <row r="167" spans="9:23" x14ac:dyDescent="0.25">
      <c r="I167" s="6"/>
      <c r="J167" s="6"/>
      <c r="K167" s="6"/>
      <c r="L167" s="48"/>
      <c r="M167" s="48"/>
      <c r="N167" s="48"/>
      <c r="O167" s="6"/>
      <c r="P167" s="17"/>
      <c r="Q167" s="6"/>
      <c r="R167" s="31"/>
      <c r="S167" s="31"/>
      <c r="T167" s="51"/>
      <c r="W167" t="e">
        <f t="shared" si="6"/>
        <v>#DIV/0!</v>
      </c>
    </row>
    <row r="168" spans="9:23" x14ac:dyDescent="0.25">
      <c r="I168" s="6"/>
      <c r="J168" s="6"/>
      <c r="K168" s="6"/>
      <c r="L168" s="48"/>
      <c r="M168" s="48"/>
      <c r="N168" s="48"/>
      <c r="O168" s="6"/>
      <c r="P168" s="17"/>
      <c r="Q168" s="6"/>
      <c r="R168" s="31"/>
      <c r="S168" s="31"/>
      <c r="T168" s="51"/>
      <c r="W168" t="e">
        <f t="shared" si="6"/>
        <v>#DIV/0!</v>
      </c>
    </row>
    <row r="169" spans="9:23" x14ac:dyDescent="0.25">
      <c r="I169" s="6"/>
      <c r="J169" s="6"/>
      <c r="K169" s="6"/>
      <c r="L169" s="48"/>
      <c r="M169" s="48"/>
      <c r="N169" s="48"/>
      <c r="O169" s="6"/>
      <c r="P169" s="17"/>
      <c r="Q169" s="6"/>
      <c r="R169" s="31"/>
      <c r="S169" s="31"/>
      <c r="T169" s="51"/>
      <c r="W169" t="e">
        <f t="shared" si="6"/>
        <v>#DIV/0!</v>
      </c>
    </row>
    <row r="170" spans="9:23" x14ac:dyDescent="0.25">
      <c r="I170" s="6"/>
      <c r="J170" s="6"/>
      <c r="K170" s="6"/>
      <c r="L170" s="48"/>
      <c r="M170" s="48"/>
      <c r="N170" s="48"/>
      <c r="O170" s="6"/>
      <c r="P170" s="17"/>
      <c r="Q170" s="6"/>
      <c r="R170" s="31"/>
      <c r="S170" s="31"/>
      <c r="T170" s="51"/>
      <c r="W170" t="e">
        <f t="shared" si="6"/>
        <v>#DIV/0!</v>
      </c>
    </row>
    <row r="171" spans="9:23" x14ac:dyDescent="0.25">
      <c r="I171" s="6"/>
      <c r="J171" s="6"/>
      <c r="K171" s="6"/>
      <c r="L171" s="48"/>
      <c r="M171" s="48"/>
      <c r="N171" s="48"/>
      <c r="O171" s="6"/>
      <c r="P171" s="17"/>
      <c r="Q171" s="6"/>
      <c r="R171" s="31"/>
      <c r="S171" s="31"/>
      <c r="T171" s="51"/>
      <c r="W171" t="e">
        <f t="shared" si="6"/>
        <v>#DIV/0!</v>
      </c>
    </row>
    <row r="172" spans="9:23" x14ac:dyDescent="0.25">
      <c r="I172" s="6"/>
      <c r="J172" s="6"/>
      <c r="K172" s="6"/>
      <c r="L172" s="48"/>
      <c r="M172" s="48"/>
      <c r="N172" s="48"/>
      <c r="O172" s="6"/>
      <c r="P172" s="17"/>
      <c r="Q172" s="6"/>
      <c r="R172" s="31"/>
      <c r="S172" s="31"/>
      <c r="T172" s="51"/>
      <c r="W172" t="e">
        <f t="shared" si="6"/>
        <v>#DIV/0!</v>
      </c>
    </row>
    <row r="173" spans="9:23" x14ac:dyDescent="0.25">
      <c r="I173" s="6"/>
      <c r="J173" s="6"/>
      <c r="K173" s="6"/>
      <c r="L173" s="48"/>
      <c r="M173" s="48"/>
      <c r="N173" s="48"/>
      <c r="O173" s="6"/>
      <c r="P173" s="17"/>
      <c r="Q173" s="6"/>
      <c r="R173" s="31"/>
      <c r="S173" s="31"/>
      <c r="T173" s="51"/>
      <c r="W173" t="e">
        <f t="shared" si="6"/>
        <v>#DIV/0!</v>
      </c>
    </row>
    <row r="174" spans="9:23" x14ac:dyDescent="0.25">
      <c r="I174" s="6"/>
      <c r="J174" s="6"/>
      <c r="K174" s="6"/>
      <c r="L174" s="48"/>
      <c r="M174" s="48"/>
      <c r="N174" s="48"/>
      <c r="O174" s="6"/>
      <c r="P174" s="17"/>
      <c r="Q174" s="6"/>
      <c r="R174" s="31"/>
      <c r="S174" s="31"/>
      <c r="T174" s="51"/>
      <c r="W174" t="e">
        <f t="shared" si="6"/>
        <v>#DIV/0!</v>
      </c>
    </row>
    <row r="175" spans="9:23" x14ac:dyDescent="0.25">
      <c r="I175" s="6"/>
      <c r="J175" s="6"/>
      <c r="K175" s="6"/>
      <c r="L175" s="48"/>
      <c r="M175" s="48"/>
      <c r="N175" s="48"/>
      <c r="O175" s="6"/>
      <c r="P175" s="17"/>
      <c r="Q175" s="6"/>
      <c r="R175" s="31"/>
      <c r="S175" s="31"/>
      <c r="T175" s="51"/>
      <c r="W175" t="e">
        <f t="shared" si="6"/>
        <v>#DIV/0!</v>
      </c>
    </row>
    <row r="176" spans="9:23" x14ac:dyDescent="0.25">
      <c r="I176" s="6"/>
      <c r="J176" s="6"/>
      <c r="K176" s="6"/>
      <c r="L176" s="48"/>
      <c r="M176" s="48"/>
      <c r="N176" s="48"/>
      <c r="O176" s="6"/>
      <c r="P176" s="17"/>
      <c r="Q176" s="6"/>
      <c r="R176" s="31"/>
      <c r="S176" s="31"/>
      <c r="T176" s="51"/>
      <c r="W176" t="e">
        <f t="shared" si="6"/>
        <v>#DIV/0!</v>
      </c>
    </row>
    <row r="177" spans="9:23" x14ac:dyDescent="0.25">
      <c r="I177" s="6"/>
      <c r="J177" s="6"/>
      <c r="K177" s="6"/>
      <c r="L177" s="48"/>
      <c r="M177" s="48"/>
      <c r="N177" s="48"/>
      <c r="O177" s="6"/>
      <c r="P177" s="17"/>
      <c r="Q177" s="6"/>
      <c r="R177" s="31"/>
      <c r="S177" s="31"/>
      <c r="T177" s="51"/>
      <c r="W177" t="e">
        <f t="shared" si="6"/>
        <v>#DIV/0!</v>
      </c>
    </row>
    <row r="178" spans="9:23" x14ac:dyDescent="0.25">
      <c r="I178" s="6"/>
      <c r="J178" s="6"/>
      <c r="K178" s="6"/>
      <c r="L178" s="48"/>
      <c r="M178" s="48"/>
      <c r="N178" s="48"/>
      <c r="O178" s="6"/>
      <c r="P178" s="17"/>
      <c r="Q178" s="6"/>
      <c r="R178" s="31"/>
      <c r="S178" s="31"/>
      <c r="T178" s="51"/>
      <c r="W178" t="e">
        <f t="shared" si="6"/>
        <v>#DIV/0!</v>
      </c>
    </row>
    <row r="179" spans="9:23" x14ac:dyDescent="0.25">
      <c r="I179" s="6"/>
      <c r="J179" s="6"/>
      <c r="K179" s="6"/>
      <c r="L179" s="48"/>
      <c r="M179" s="48"/>
      <c r="N179" s="48"/>
      <c r="O179" s="6"/>
      <c r="P179" s="17"/>
      <c r="Q179" s="6"/>
      <c r="R179" s="31"/>
      <c r="S179" s="31"/>
      <c r="T179" s="51"/>
      <c r="W179" t="e">
        <f t="shared" si="6"/>
        <v>#DIV/0!</v>
      </c>
    </row>
    <row r="180" spans="9:23" x14ac:dyDescent="0.25">
      <c r="I180" s="6"/>
      <c r="J180" s="6"/>
      <c r="K180" s="6"/>
      <c r="L180" s="48"/>
      <c r="M180" s="48"/>
      <c r="N180" s="48"/>
      <c r="O180" s="6"/>
      <c r="P180" s="17"/>
      <c r="Q180" s="6"/>
      <c r="R180" s="31"/>
      <c r="S180" s="31"/>
      <c r="T180" s="51"/>
      <c r="W180" t="e">
        <f t="shared" si="6"/>
        <v>#DIV/0!</v>
      </c>
    </row>
    <row r="181" spans="9:23" x14ac:dyDescent="0.25">
      <c r="I181" s="6"/>
      <c r="J181" s="6"/>
      <c r="K181" s="6"/>
      <c r="L181" s="48"/>
      <c r="M181" s="48"/>
      <c r="N181" s="48"/>
      <c r="O181" s="6"/>
      <c r="P181" s="17"/>
      <c r="Q181" s="6"/>
      <c r="R181" s="31"/>
      <c r="S181" s="31"/>
      <c r="T181" s="51"/>
      <c r="W181" t="e">
        <f t="shared" si="6"/>
        <v>#DIV/0!</v>
      </c>
    </row>
    <row r="182" spans="9:23" x14ac:dyDescent="0.25">
      <c r="I182" s="6"/>
      <c r="J182" s="6"/>
      <c r="K182" s="6"/>
      <c r="L182" s="48"/>
      <c r="M182" s="48"/>
      <c r="N182" s="48"/>
      <c r="O182" s="6"/>
      <c r="P182" s="17"/>
      <c r="Q182" s="6"/>
      <c r="R182" s="31"/>
      <c r="S182" s="31"/>
      <c r="T182" s="51"/>
      <c r="W182" t="e">
        <f t="shared" si="6"/>
        <v>#DIV/0!</v>
      </c>
    </row>
    <row r="183" spans="9:23" x14ac:dyDescent="0.25">
      <c r="I183" s="6"/>
      <c r="J183" s="6"/>
      <c r="K183" s="6"/>
      <c r="L183" s="48"/>
      <c r="M183" s="48"/>
      <c r="N183" s="48"/>
      <c r="O183" s="6"/>
      <c r="P183" s="17"/>
      <c r="Q183" s="6"/>
      <c r="R183" s="31"/>
      <c r="S183" s="31"/>
      <c r="T183" s="51"/>
      <c r="W183" t="e">
        <f t="shared" si="6"/>
        <v>#DIV/0!</v>
      </c>
    </row>
    <row r="184" spans="9:23" x14ac:dyDescent="0.25">
      <c r="I184" s="6"/>
      <c r="J184" s="6"/>
      <c r="K184" s="6"/>
      <c r="L184" s="48"/>
      <c r="M184" s="48"/>
      <c r="N184" s="48"/>
      <c r="O184" s="6"/>
      <c r="P184" s="17"/>
      <c r="Q184" s="6"/>
      <c r="R184" s="31"/>
      <c r="S184" s="31"/>
      <c r="T184" s="51"/>
      <c r="W184" t="e">
        <f t="shared" si="6"/>
        <v>#DIV/0!</v>
      </c>
    </row>
    <row r="185" spans="9:23" x14ac:dyDescent="0.25">
      <c r="I185" s="6"/>
      <c r="J185" s="6"/>
      <c r="K185" s="6"/>
      <c r="L185" s="48"/>
      <c r="M185" s="48"/>
      <c r="N185" s="48"/>
      <c r="O185" s="6"/>
      <c r="P185" s="17"/>
      <c r="Q185" s="6"/>
      <c r="R185" s="31"/>
      <c r="S185" s="31"/>
      <c r="T185" s="51"/>
      <c r="W185" t="e">
        <f t="shared" si="6"/>
        <v>#DIV/0!</v>
      </c>
    </row>
    <row r="186" spans="9:23" x14ac:dyDescent="0.25">
      <c r="I186" s="6"/>
      <c r="J186" s="6"/>
      <c r="K186" s="6"/>
      <c r="L186" s="48"/>
      <c r="M186" s="48"/>
      <c r="N186" s="48"/>
      <c r="O186" s="6"/>
      <c r="P186" s="17"/>
      <c r="Q186" s="6"/>
      <c r="R186" s="31"/>
      <c r="S186" s="31"/>
      <c r="T186" s="51"/>
      <c r="W186" t="e">
        <f t="shared" si="6"/>
        <v>#DIV/0!</v>
      </c>
    </row>
    <row r="187" spans="9:23" x14ac:dyDescent="0.25">
      <c r="I187" s="6"/>
      <c r="J187" s="6"/>
      <c r="K187" s="6"/>
      <c r="L187" s="48"/>
      <c r="M187" s="48"/>
      <c r="N187" s="48"/>
      <c r="O187" s="6"/>
      <c r="P187" s="17"/>
      <c r="Q187" s="6"/>
      <c r="R187" s="31"/>
      <c r="S187" s="31"/>
      <c r="T187" s="51"/>
      <c r="W187" t="e">
        <f t="shared" si="6"/>
        <v>#DIV/0!</v>
      </c>
    </row>
    <row r="188" spans="9:23" x14ac:dyDescent="0.25">
      <c r="I188" s="6"/>
      <c r="J188" s="6"/>
      <c r="K188" s="6"/>
      <c r="L188" s="48"/>
      <c r="M188" s="48"/>
      <c r="N188" s="48"/>
      <c r="O188" s="6"/>
      <c r="P188" s="17"/>
      <c r="Q188" s="6"/>
      <c r="R188" s="31"/>
      <c r="S188" s="31"/>
      <c r="T188" s="51"/>
      <c r="W188" t="e">
        <f t="shared" si="6"/>
        <v>#DIV/0!</v>
      </c>
    </row>
    <row r="189" spans="9:23" x14ac:dyDescent="0.25">
      <c r="I189" s="6"/>
      <c r="J189" s="6"/>
      <c r="K189" s="6"/>
      <c r="L189" s="48"/>
      <c r="M189" s="48"/>
      <c r="N189" s="48"/>
      <c r="O189" s="6"/>
      <c r="P189" s="17"/>
      <c r="Q189" s="6"/>
      <c r="R189" s="31"/>
      <c r="S189" s="31"/>
      <c r="T189" s="51"/>
    </row>
    <row r="190" spans="9:23" x14ac:dyDescent="0.25">
      <c r="I190" s="6"/>
      <c r="J190" s="6"/>
      <c r="K190" s="6"/>
      <c r="L190" s="48"/>
      <c r="M190" s="48"/>
      <c r="N190" s="48"/>
      <c r="O190" s="6"/>
      <c r="P190" s="17"/>
      <c r="Q190" s="6"/>
      <c r="R190" s="31"/>
      <c r="S190" s="31"/>
      <c r="T190" s="51"/>
    </row>
    <row r="191" spans="9:23" x14ac:dyDescent="0.25">
      <c r="I191" s="6"/>
      <c r="J191" s="6"/>
      <c r="K191" s="6"/>
      <c r="L191" s="48"/>
      <c r="M191" s="48"/>
      <c r="N191" s="48"/>
      <c r="O191" s="6"/>
      <c r="P191" s="17"/>
      <c r="Q191" s="6"/>
      <c r="R191" s="31"/>
      <c r="S191" s="31"/>
      <c r="T191" s="51"/>
    </row>
    <row r="192" spans="9:23" x14ac:dyDescent="0.25">
      <c r="I192" s="6"/>
      <c r="J192" s="6"/>
      <c r="K192" s="6"/>
      <c r="L192" s="48"/>
      <c r="M192" s="48"/>
      <c r="N192" s="48"/>
      <c r="O192" s="6"/>
      <c r="P192" s="17"/>
      <c r="Q192" s="6"/>
      <c r="R192" s="31"/>
      <c r="S192" s="31"/>
      <c r="T192" s="51"/>
    </row>
    <row r="193" spans="9:20" x14ac:dyDescent="0.25">
      <c r="I193" s="6"/>
      <c r="J193" s="6"/>
      <c r="K193" s="6"/>
      <c r="L193" s="48"/>
      <c r="M193" s="48"/>
      <c r="N193" s="48"/>
      <c r="O193" s="6"/>
      <c r="P193" s="17"/>
      <c r="Q193" s="6"/>
      <c r="R193" s="31"/>
      <c r="S193" s="31"/>
      <c r="T193" s="51"/>
    </row>
    <row r="194" spans="9:20" x14ac:dyDescent="0.25">
      <c r="I194" s="6"/>
      <c r="J194" s="6"/>
      <c r="K194" s="6"/>
      <c r="L194" s="48"/>
      <c r="M194" s="48"/>
      <c r="N194" s="48"/>
      <c r="O194" s="6"/>
      <c r="P194" s="17"/>
      <c r="Q194" s="6"/>
      <c r="R194" s="31"/>
      <c r="S194" s="31"/>
      <c r="T194" s="51"/>
    </row>
    <row r="195" spans="9:20" x14ac:dyDescent="0.25">
      <c r="I195" s="6"/>
      <c r="J195" s="6"/>
      <c r="K195" s="6"/>
      <c r="L195" s="48"/>
      <c r="M195" s="48"/>
      <c r="N195" s="48"/>
      <c r="O195" s="6"/>
      <c r="P195" s="17"/>
      <c r="Q195" s="6"/>
      <c r="R195" s="31"/>
      <c r="S195" s="31"/>
      <c r="T195" s="51"/>
    </row>
    <row r="196" spans="9:20" x14ac:dyDescent="0.25">
      <c r="I196" s="6"/>
      <c r="J196" s="6"/>
      <c r="K196" s="6"/>
      <c r="L196" s="48"/>
      <c r="M196" s="48"/>
      <c r="N196" s="48"/>
      <c r="O196" s="6"/>
      <c r="P196" s="17"/>
      <c r="Q196" s="6"/>
      <c r="R196" s="31"/>
      <c r="S196" s="31"/>
      <c r="T196" s="51"/>
    </row>
    <row r="197" spans="9:20" x14ac:dyDescent="0.25">
      <c r="I197" s="6"/>
      <c r="J197" s="6"/>
      <c r="K197" s="6"/>
      <c r="L197" s="48"/>
      <c r="M197" s="48"/>
      <c r="N197" s="48"/>
      <c r="O197" s="6"/>
      <c r="P197" s="17"/>
      <c r="Q197" s="6"/>
      <c r="R197" s="31"/>
      <c r="S197" s="31"/>
      <c r="T197" s="51"/>
    </row>
    <row r="198" spans="9:20" x14ac:dyDescent="0.25">
      <c r="I198" s="6"/>
      <c r="J198" s="6"/>
      <c r="K198" s="6"/>
      <c r="L198" s="48"/>
      <c r="M198" s="48"/>
      <c r="N198" s="48"/>
      <c r="O198" s="6"/>
      <c r="P198" s="17"/>
      <c r="Q198" s="6"/>
      <c r="R198" s="31"/>
      <c r="S198" s="31"/>
      <c r="T198" s="51"/>
    </row>
    <row r="199" spans="9:20" x14ac:dyDescent="0.25">
      <c r="I199" s="6"/>
      <c r="J199" s="6"/>
      <c r="K199" s="6"/>
      <c r="L199" s="48"/>
      <c r="M199" s="48"/>
      <c r="N199" s="48"/>
      <c r="O199" s="6"/>
      <c r="P199" s="17"/>
      <c r="Q199" s="6"/>
      <c r="R199" s="31"/>
      <c r="S199" s="31"/>
      <c r="T199" s="51"/>
    </row>
    <row r="200" spans="9:20" x14ac:dyDescent="0.25">
      <c r="I200" s="6"/>
      <c r="J200" s="6"/>
      <c r="K200" s="6"/>
      <c r="L200" s="48"/>
      <c r="M200" s="48"/>
      <c r="N200" s="48"/>
      <c r="O200" s="6"/>
      <c r="P200" s="17"/>
      <c r="Q200" s="6"/>
      <c r="R200" s="31"/>
      <c r="S200" s="31"/>
      <c r="T200" s="51"/>
    </row>
    <row r="201" spans="9:20" x14ac:dyDescent="0.25">
      <c r="I201" s="6"/>
      <c r="J201" s="6"/>
      <c r="K201" s="6"/>
      <c r="L201" s="48"/>
      <c r="M201" s="48"/>
      <c r="N201" s="48"/>
      <c r="O201" s="6"/>
      <c r="P201" s="17"/>
      <c r="Q201" s="6"/>
      <c r="R201" s="31"/>
      <c r="S201" s="31"/>
      <c r="T201" s="51"/>
    </row>
    <row r="202" spans="9:20" x14ac:dyDescent="0.25">
      <c r="I202" s="6"/>
      <c r="J202" s="6"/>
      <c r="K202" s="6"/>
      <c r="L202" s="48"/>
      <c r="M202" s="48"/>
      <c r="N202" s="48"/>
      <c r="O202" s="6"/>
      <c r="P202" s="17"/>
      <c r="Q202" s="6"/>
      <c r="R202" s="31"/>
      <c r="S202" s="31"/>
      <c r="T202" s="51"/>
    </row>
    <row r="203" spans="9:20" x14ac:dyDescent="0.25">
      <c r="I203" s="6"/>
      <c r="J203" s="6"/>
      <c r="K203" s="6"/>
      <c r="L203" s="48"/>
      <c r="M203" s="48"/>
      <c r="N203" s="48"/>
      <c r="O203" s="6"/>
      <c r="P203" s="17"/>
      <c r="Q203" s="6"/>
      <c r="R203" s="31"/>
      <c r="S203" s="31"/>
      <c r="T203" s="51"/>
    </row>
    <row r="204" spans="9:20" x14ac:dyDescent="0.25">
      <c r="I204" s="6"/>
      <c r="J204" s="6"/>
      <c r="K204" s="6"/>
      <c r="L204" s="48"/>
      <c r="M204" s="48"/>
      <c r="N204" s="48"/>
      <c r="O204" s="6"/>
      <c r="P204" s="17"/>
      <c r="Q204" s="6"/>
      <c r="R204" s="31"/>
      <c r="S204" s="31"/>
      <c r="T204" s="51"/>
    </row>
    <row r="205" spans="9:20" x14ac:dyDescent="0.25">
      <c r="I205" s="6"/>
      <c r="J205" s="6"/>
      <c r="K205" s="6"/>
      <c r="L205" s="48"/>
      <c r="M205" s="48"/>
      <c r="N205" s="48"/>
      <c r="O205" s="6"/>
      <c r="P205" s="17"/>
      <c r="Q205" s="6"/>
      <c r="R205" s="31"/>
      <c r="S205" s="31"/>
      <c r="T205" s="51"/>
    </row>
    <row r="206" spans="9:20" x14ac:dyDescent="0.25">
      <c r="I206" s="6"/>
      <c r="J206" s="6"/>
      <c r="K206" s="6"/>
      <c r="L206" s="48"/>
      <c r="M206" s="48"/>
      <c r="N206" s="48"/>
      <c r="O206" s="6"/>
      <c r="P206" s="17"/>
      <c r="Q206" s="6"/>
      <c r="R206" s="31"/>
      <c r="S206" s="31"/>
      <c r="T206" s="51"/>
    </row>
    <row r="207" spans="9:20" x14ac:dyDescent="0.25">
      <c r="I207" s="6"/>
      <c r="J207" s="6"/>
      <c r="K207" s="6"/>
      <c r="L207" s="48"/>
      <c r="M207" s="48"/>
      <c r="N207" s="48"/>
      <c r="O207" s="6"/>
      <c r="P207" s="17"/>
      <c r="Q207" s="6"/>
      <c r="R207" s="31"/>
      <c r="S207" s="31"/>
      <c r="T207" s="51"/>
    </row>
    <row r="208" spans="9:20" x14ac:dyDescent="0.25">
      <c r="I208" s="6"/>
      <c r="J208" s="6"/>
      <c r="K208" s="6"/>
      <c r="L208" s="48"/>
      <c r="M208" s="48"/>
      <c r="N208" s="48"/>
      <c r="O208" s="6"/>
      <c r="P208" s="17"/>
      <c r="Q208" s="6"/>
      <c r="R208" s="31"/>
      <c r="S208" s="31"/>
      <c r="T208" s="51"/>
    </row>
    <row r="209" spans="9:20" x14ac:dyDescent="0.25">
      <c r="I209" s="6"/>
      <c r="J209" s="6"/>
      <c r="K209" s="6"/>
      <c r="L209" s="48"/>
      <c r="M209" s="48"/>
      <c r="N209" s="48"/>
      <c r="O209" s="6"/>
      <c r="P209" s="17"/>
      <c r="Q209" s="6"/>
      <c r="R209" s="31"/>
      <c r="S209" s="31"/>
      <c r="T209" s="51"/>
    </row>
    <row r="210" spans="9:20" x14ac:dyDescent="0.25">
      <c r="I210" s="6"/>
      <c r="J210" s="6"/>
      <c r="K210" s="6"/>
      <c r="L210" s="48"/>
      <c r="M210" s="48"/>
      <c r="N210" s="48"/>
      <c r="O210" s="6"/>
      <c r="P210" s="17"/>
      <c r="Q210" s="6"/>
      <c r="R210" s="31"/>
      <c r="S210" s="31"/>
      <c r="T210" s="51"/>
    </row>
    <row r="211" spans="9:20" x14ac:dyDescent="0.25">
      <c r="I211" s="6"/>
      <c r="J211" s="6"/>
      <c r="K211" s="6"/>
      <c r="L211" s="48"/>
      <c r="M211" s="48"/>
      <c r="N211" s="48"/>
      <c r="O211" s="6"/>
      <c r="P211" s="17"/>
      <c r="Q211" s="6"/>
      <c r="R211" s="31"/>
      <c r="S211" s="31"/>
      <c r="T211" s="51"/>
    </row>
    <row r="212" spans="9:20" x14ac:dyDescent="0.25">
      <c r="I212" s="6"/>
      <c r="J212" s="6"/>
      <c r="K212" s="6"/>
      <c r="L212" s="48"/>
      <c r="M212" s="48"/>
      <c r="N212" s="48"/>
      <c r="O212" s="6"/>
      <c r="P212" s="17"/>
      <c r="Q212" s="6"/>
      <c r="R212" s="31"/>
      <c r="S212" s="31"/>
      <c r="T212" s="51"/>
    </row>
    <row r="213" spans="9:20" x14ac:dyDescent="0.25">
      <c r="I213" s="6"/>
      <c r="J213" s="6"/>
      <c r="K213" s="6"/>
      <c r="L213" s="48"/>
      <c r="M213" s="48"/>
      <c r="N213" s="48"/>
      <c r="O213" s="6"/>
      <c r="P213" s="17"/>
      <c r="Q213" s="6"/>
      <c r="R213" s="31"/>
      <c r="S213" s="31"/>
      <c r="T213" s="51"/>
    </row>
    <row r="214" spans="9:20" x14ac:dyDescent="0.25">
      <c r="I214" s="6"/>
      <c r="J214" s="6"/>
      <c r="K214" s="6"/>
      <c r="L214" s="48"/>
      <c r="M214" s="48"/>
      <c r="N214" s="48"/>
      <c r="O214" s="6"/>
      <c r="P214" s="17"/>
      <c r="Q214" s="6"/>
      <c r="R214" s="31"/>
      <c r="S214" s="31"/>
      <c r="T214" s="51"/>
    </row>
    <row r="215" spans="9:20" x14ac:dyDescent="0.25">
      <c r="I215" s="6"/>
      <c r="J215" s="6"/>
      <c r="K215" s="6"/>
      <c r="L215" s="48"/>
      <c r="M215" s="48"/>
      <c r="N215" s="48"/>
      <c r="O215" s="6"/>
      <c r="P215" s="17"/>
      <c r="Q215" s="6"/>
      <c r="R215" s="31"/>
      <c r="S215" s="31"/>
      <c r="T215" s="51"/>
    </row>
    <row r="216" spans="9:20" x14ac:dyDescent="0.25">
      <c r="I216" s="6"/>
      <c r="J216" s="6"/>
      <c r="K216" s="6"/>
      <c r="L216" s="48"/>
      <c r="M216" s="48"/>
      <c r="N216" s="48"/>
      <c r="O216" s="6"/>
      <c r="P216" s="17"/>
      <c r="Q216" s="6"/>
      <c r="R216" s="31"/>
      <c r="S216" s="31"/>
      <c r="T216" s="51"/>
    </row>
    <row r="217" spans="9:20" x14ac:dyDescent="0.25">
      <c r="I217" s="6"/>
      <c r="J217" s="6"/>
      <c r="K217" s="6"/>
      <c r="L217" s="48"/>
      <c r="M217" s="48"/>
      <c r="N217" s="48"/>
      <c r="O217" s="6"/>
      <c r="P217" s="17"/>
      <c r="Q217" s="6"/>
      <c r="R217" s="31"/>
      <c r="S217" s="31"/>
      <c r="T217" s="51"/>
    </row>
    <row r="218" spans="9:20" x14ac:dyDescent="0.25">
      <c r="I218" s="6"/>
      <c r="J218" s="6"/>
      <c r="K218" s="6"/>
      <c r="L218" s="48"/>
      <c r="M218" s="48"/>
      <c r="N218" s="48"/>
      <c r="O218" s="6"/>
      <c r="P218" s="17"/>
      <c r="Q218" s="6"/>
      <c r="R218" s="31"/>
      <c r="S218" s="31"/>
      <c r="T218" s="51"/>
    </row>
    <row r="219" spans="9:20" x14ac:dyDescent="0.25">
      <c r="I219" s="6"/>
      <c r="J219" s="6"/>
      <c r="K219" s="6"/>
      <c r="L219" s="48"/>
      <c r="M219" s="48"/>
      <c r="N219" s="48"/>
      <c r="O219" s="6"/>
      <c r="P219" s="17"/>
      <c r="Q219" s="6"/>
      <c r="R219" s="31"/>
      <c r="S219" s="31"/>
      <c r="T219" s="51"/>
    </row>
  </sheetData>
  <mergeCells count="1">
    <mergeCell ref="A1:U1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69BAE-6A6D-4682-B830-8FAF3CDEA4AD}">
  <dimension ref="A1:U219"/>
  <sheetViews>
    <sheetView topLeftCell="A117" workbookViewId="0">
      <selection activeCell="R3" sqref="R3:T149"/>
    </sheetView>
  </sheetViews>
  <sheetFormatPr defaultRowHeight="15" x14ac:dyDescent="0.25"/>
  <cols>
    <col min="12" max="14" width="9.140625" style="32"/>
    <col min="18" max="20" width="9.140625" style="32"/>
    <col min="21" max="21" width="9.140625" style="6"/>
  </cols>
  <sheetData>
    <row r="1" spans="1:21" s="2" customFormat="1" x14ac:dyDescent="0.25">
      <c r="A1" s="46" t="s">
        <v>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33" t="s">
        <v>0</v>
      </c>
      <c r="B2" s="33" t="s">
        <v>13</v>
      </c>
      <c r="C2" s="33" t="s">
        <v>44</v>
      </c>
      <c r="D2" s="33" t="s">
        <v>22</v>
      </c>
      <c r="E2" s="33" t="s">
        <v>24</v>
      </c>
      <c r="F2" s="33" t="s">
        <v>25</v>
      </c>
      <c r="G2" s="33" t="s">
        <v>2</v>
      </c>
      <c r="H2" s="5"/>
      <c r="I2" s="18" t="s">
        <v>0</v>
      </c>
      <c r="J2" s="18" t="s">
        <v>36</v>
      </c>
      <c r="K2" s="18" t="s">
        <v>37</v>
      </c>
      <c r="L2" s="47" t="s">
        <v>38</v>
      </c>
      <c r="M2" s="47" t="s">
        <v>39</v>
      </c>
      <c r="N2" s="47" t="s">
        <v>40</v>
      </c>
      <c r="O2" s="18" t="s">
        <v>1</v>
      </c>
      <c r="P2" s="18" t="s">
        <v>13</v>
      </c>
      <c r="Q2" s="18" t="s">
        <v>24</v>
      </c>
      <c r="R2" s="47" t="s">
        <v>41</v>
      </c>
      <c r="S2" s="47" t="s">
        <v>43</v>
      </c>
      <c r="T2" s="49" t="s">
        <v>42</v>
      </c>
      <c r="U2" s="27" t="s">
        <v>34</v>
      </c>
    </row>
    <row r="3" spans="1:21" x14ac:dyDescent="0.25">
      <c r="A3" s="16">
        <v>-10</v>
      </c>
      <c r="B3" s="17">
        <v>3.5999999999999999E-3</v>
      </c>
      <c r="C3" s="17"/>
      <c r="D3" s="17">
        <v>-1E-4</v>
      </c>
      <c r="E3" s="16">
        <v>4.4999999999999997E-3</v>
      </c>
      <c r="F3" s="16">
        <v>-1.2999999999999999E-2</v>
      </c>
      <c r="G3" s="17">
        <f xml:space="preserve"> B3+E3+C3</f>
        <v>8.0999999999999996E-3</v>
      </c>
      <c r="I3" s="17">
        <v>-20</v>
      </c>
      <c r="J3" s="17">
        <v>0</v>
      </c>
      <c r="K3" s="17">
        <v>100</v>
      </c>
      <c r="L3" s="48">
        <v>-9.2999999999999992E-3</v>
      </c>
      <c r="M3" s="48">
        <v>5.9999999999999995E-4</v>
      </c>
      <c r="N3" s="48">
        <v>1.0800000000000001E-2</v>
      </c>
      <c r="O3" s="17">
        <v>-6.8999999999999999E-3</v>
      </c>
      <c r="P3" s="17">
        <v>6.4000000000000003E-3</v>
      </c>
      <c r="Q3" s="17">
        <v>6.0000000000000001E-3</v>
      </c>
      <c r="R3" s="48">
        <v>8.0000000000000004E-4</v>
      </c>
      <c r="S3" s="48">
        <v>-2.4799999999999999E-2</v>
      </c>
      <c r="T3" s="50">
        <v>1E-4</v>
      </c>
      <c r="U3" s="6">
        <f>O3/(P3+Q3)</f>
        <v>-0.55645161290322576</v>
      </c>
    </row>
    <row r="4" spans="1:21" x14ac:dyDescent="0.25">
      <c r="A4" s="5">
        <v>-8</v>
      </c>
      <c r="B4" s="17">
        <v>3.5999999999999999E-3</v>
      </c>
      <c r="C4" s="17"/>
      <c r="D4" s="6">
        <v>-2.0000000000000001E-4</v>
      </c>
      <c r="E4" s="16">
        <v>4.4000000000000003E-3</v>
      </c>
      <c r="F4" s="5">
        <v>-1.04E-2</v>
      </c>
      <c r="G4" s="17">
        <f t="shared" ref="G4:G22" si="0" xml:space="preserve"> B4+E4+C4</f>
        <v>8.0000000000000002E-3</v>
      </c>
      <c r="I4" s="6">
        <v>-20</v>
      </c>
      <c r="J4" s="6">
        <v>5</v>
      </c>
      <c r="K4" s="6">
        <v>100</v>
      </c>
      <c r="L4" s="48">
        <v>-1.03E-2</v>
      </c>
      <c r="M4" s="48">
        <v>5.9999999999999995E-4</v>
      </c>
      <c r="N4" s="48">
        <v>1.47E-2</v>
      </c>
      <c r="O4" s="6">
        <v>-1.03E-2</v>
      </c>
      <c r="P4" s="17">
        <v>7.9000000000000008E-3</v>
      </c>
      <c r="Q4" s="6">
        <v>6.7000000000000002E-3</v>
      </c>
      <c r="R4" s="31">
        <v>1.9E-3</v>
      </c>
      <c r="S4" s="31">
        <v>-2.4199999999999999E-2</v>
      </c>
      <c r="T4" s="51">
        <v>-3.3E-3</v>
      </c>
      <c r="U4" s="6">
        <f t="shared" ref="U4:U67" si="1">O4/(P4+Q4)</f>
        <v>-0.70547945205479445</v>
      </c>
    </row>
    <row r="5" spans="1:21" x14ac:dyDescent="0.25">
      <c r="A5" s="5">
        <v>-6</v>
      </c>
      <c r="B5" s="17">
        <v>3.0999999999999999E-3</v>
      </c>
      <c r="C5" s="17"/>
      <c r="D5" s="6">
        <v>-8.0000000000000004E-4</v>
      </c>
      <c r="E5" s="16">
        <v>4.8999999999999998E-3</v>
      </c>
      <c r="F5" s="5">
        <v>-7.7000000000000002E-3</v>
      </c>
      <c r="G5" s="17">
        <f t="shared" si="0"/>
        <v>8.0000000000000002E-3</v>
      </c>
      <c r="I5" s="6">
        <v>-20</v>
      </c>
      <c r="J5" s="6">
        <v>10</v>
      </c>
      <c r="K5" s="6">
        <v>100</v>
      </c>
      <c r="L5" s="48">
        <v>-1.0500000000000001E-2</v>
      </c>
      <c r="M5" s="48">
        <v>-5.4000000000000003E-3</v>
      </c>
      <c r="N5" s="48">
        <v>3.0099999999999998E-2</v>
      </c>
      <c r="O5" s="6">
        <v>-2.46E-2</v>
      </c>
      <c r="P5" s="17">
        <v>1.4E-2</v>
      </c>
      <c r="Q5" s="6">
        <v>6.8999999999999999E-3</v>
      </c>
      <c r="R5" s="31">
        <v>3.0000000000000001E-3</v>
      </c>
      <c r="S5" s="31">
        <v>-2.3400000000000001E-2</v>
      </c>
      <c r="T5" s="51">
        <v>-6.6E-3</v>
      </c>
      <c r="U5" s="6">
        <f t="shared" si="1"/>
        <v>-1.1770334928229664</v>
      </c>
    </row>
    <row r="6" spans="1:21" x14ac:dyDescent="0.25">
      <c r="A6" s="5">
        <v>-4</v>
      </c>
      <c r="B6" s="17">
        <v>2.8999999999999998E-3</v>
      </c>
      <c r="C6" s="17"/>
      <c r="D6" s="6">
        <v>-8.0000000000000004E-4</v>
      </c>
      <c r="E6" s="16">
        <v>5.1999999999999998E-3</v>
      </c>
      <c r="F6" s="5">
        <v>-4.8999999999999998E-3</v>
      </c>
      <c r="G6" s="17">
        <f t="shared" si="0"/>
        <v>8.0999999999999996E-3</v>
      </c>
      <c r="I6" s="6">
        <v>-20</v>
      </c>
      <c r="J6" s="6">
        <v>15</v>
      </c>
      <c r="K6" s="6">
        <v>100</v>
      </c>
      <c r="L6" s="48">
        <v>-0.01</v>
      </c>
      <c r="M6" s="48">
        <v>-5.1000000000000004E-3</v>
      </c>
      <c r="N6" s="48">
        <v>2.81E-2</v>
      </c>
      <c r="O6" s="6">
        <v>-2.2800000000000001E-2</v>
      </c>
      <c r="P6" s="17">
        <v>1.35E-2</v>
      </c>
      <c r="Q6" s="6">
        <v>6.4000000000000003E-3</v>
      </c>
      <c r="R6" s="31">
        <v>4.0000000000000001E-3</v>
      </c>
      <c r="S6" s="31">
        <v>-2.2499999999999999E-2</v>
      </c>
      <c r="T6" s="51">
        <v>-0.01</v>
      </c>
      <c r="U6" s="6">
        <f t="shared" si="1"/>
        <v>-1.1457286432160805</v>
      </c>
    </row>
    <row r="7" spans="1:21" x14ac:dyDescent="0.25">
      <c r="A7" s="5">
        <v>-2</v>
      </c>
      <c r="B7" s="17">
        <v>3.5000000000000001E-3</v>
      </c>
      <c r="C7" s="17"/>
      <c r="D7" s="6">
        <v>0</v>
      </c>
      <c r="E7" s="16">
        <v>4.5999999999999999E-3</v>
      </c>
      <c r="F7" s="5">
        <v>-2.2000000000000001E-3</v>
      </c>
      <c r="G7" s="17">
        <f t="shared" si="0"/>
        <v>8.0999999999999996E-3</v>
      </c>
      <c r="I7" s="6">
        <v>-20</v>
      </c>
      <c r="J7" s="6">
        <v>20</v>
      </c>
      <c r="K7" s="6">
        <v>100</v>
      </c>
      <c r="L7" s="48">
        <v>-1.2E-2</v>
      </c>
      <c r="M7" s="48">
        <v>-1.1900000000000001E-2</v>
      </c>
      <c r="N7" s="48">
        <v>3.1E-2</v>
      </c>
      <c r="O7" s="6">
        <v>-2.4500000000000001E-2</v>
      </c>
      <c r="P7" s="17">
        <v>1.7299999999999999E-2</v>
      </c>
      <c r="Q7" s="6">
        <v>7.7999999999999996E-3</v>
      </c>
      <c r="R7" s="31">
        <v>5.1000000000000004E-3</v>
      </c>
      <c r="S7" s="31">
        <v>-2.1399999999999999E-2</v>
      </c>
      <c r="T7" s="51">
        <v>-1.2500000000000001E-2</v>
      </c>
      <c r="U7" s="6">
        <f t="shared" si="1"/>
        <v>-0.97609561752988061</v>
      </c>
    </row>
    <row r="8" spans="1:21" x14ac:dyDescent="0.25">
      <c r="A8" s="5">
        <v>0</v>
      </c>
      <c r="B8" s="17">
        <v>3.8E-3</v>
      </c>
      <c r="C8" s="17"/>
      <c r="D8" s="6">
        <v>0</v>
      </c>
      <c r="E8" s="16">
        <v>4.4999999999999997E-3</v>
      </c>
      <c r="F8" s="5">
        <v>5.9999999999999995E-4</v>
      </c>
      <c r="G8" s="17">
        <f t="shared" si="0"/>
        <v>8.3000000000000001E-3</v>
      </c>
      <c r="I8" s="6">
        <v>-20</v>
      </c>
      <c r="J8" s="6">
        <v>25</v>
      </c>
      <c r="K8" s="6">
        <v>100</v>
      </c>
      <c r="L8" s="48">
        <v>-1.06E-2</v>
      </c>
      <c r="M8" s="48">
        <v>-2.4199999999999999E-2</v>
      </c>
      <c r="N8" s="48">
        <v>5.2999999999999999E-2</v>
      </c>
      <c r="O8" s="6">
        <v>-4.5199999999999997E-2</v>
      </c>
      <c r="P8" s="17">
        <v>3.0300000000000001E-2</v>
      </c>
      <c r="Q8" s="6">
        <v>6.4999999999999997E-3</v>
      </c>
      <c r="R8" s="31">
        <v>6.0000000000000001E-3</v>
      </c>
      <c r="S8" s="31">
        <v>-2.0400000000000001E-2</v>
      </c>
      <c r="T8" s="51">
        <v>-1.54E-2</v>
      </c>
      <c r="U8" s="6">
        <f t="shared" si="1"/>
        <v>-1.2282608695652173</v>
      </c>
    </row>
    <row r="9" spans="1:21" x14ac:dyDescent="0.25">
      <c r="A9" s="5">
        <v>2</v>
      </c>
      <c r="B9" s="17">
        <v>3.5000000000000001E-3</v>
      </c>
      <c r="C9" s="17"/>
      <c r="D9" s="6">
        <v>-4.0000000000000002E-4</v>
      </c>
      <c r="E9" s="16">
        <v>4.4999999999999997E-3</v>
      </c>
      <c r="F9" s="5">
        <v>3.3E-3</v>
      </c>
      <c r="G9" s="17">
        <f t="shared" si="0"/>
        <v>8.0000000000000002E-3</v>
      </c>
      <c r="I9" s="6">
        <v>-20</v>
      </c>
      <c r="J9" s="6">
        <v>30</v>
      </c>
      <c r="K9" s="6">
        <v>100</v>
      </c>
      <c r="L9" s="48">
        <v>-1.0500000000000001E-2</v>
      </c>
      <c r="M9" s="48">
        <v>-5.1999999999999998E-2</v>
      </c>
      <c r="N9" s="48">
        <v>4.0899999999999999E-2</v>
      </c>
      <c r="O9" s="6">
        <v>-3.3599999999999998E-2</v>
      </c>
      <c r="P9" s="17">
        <v>4.0899999999999999E-2</v>
      </c>
      <c r="Q9" s="6">
        <v>6.1000000000000004E-3</v>
      </c>
      <c r="R9" s="31">
        <v>6.8999999999999999E-3</v>
      </c>
      <c r="S9" s="31">
        <v>-1.9199999999999998E-2</v>
      </c>
      <c r="T9" s="51">
        <v>-1.7600000000000001E-2</v>
      </c>
      <c r="U9" s="6">
        <f t="shared" si="1"/>
        <v>-0.71489361702127652</v>
      </c>
    </row>
    <row r="10" spans="1:21" x14ac:dyDescent="0.25">
      <c r="A10" s="5">
        <v>4</v>
      </c>
      <c r="B10" s="17">
        <v>2.8E-3</v>
      </c>
      <c r="C10" s="17"/>
      <c r="D10" s="6">
        <v>1E-3</v>
      </c>
      <c r="E10" s="16">
        <v>5.1999999999999998E-3</v>
      </c>
      <c r="F10" s="5">
        <v>6.1000000000000004E-3</v>
      </c>
      <c r="G10" s="17">
        <f t="shared" si="0"/>
        <v>8.0000000000000002E-3</v>
      </c>
      <c r="I10" s="6">
        <v>-18</v>
      </c>
      <c r="J10" s="6">
        <v>0</v>
      </c>
      <c r="K10" s="6">
        <v>100</v>
      </c>
      <c r="L10" s="48">
        <v>-8.5000000000000006E-3</v>
      </c>
      <c r="M10" s="48">
        <v>5.0000000000000001E-4</v>
      </c>
      <c r="N10" s="48">
        <v>9.1000000000000004E-3</v>
      </c>
      <c r="O10" s="6">
        <v>-6.0000000000000001E-3</v>
      </c>
      <c r="P10" s="17">
        <v>5.4999999999999997E-3</v>
      </c>
      <c r="Q10" s="6">
        <v>5.4000000000000003E-3</v>
      </c>
      <c r="R10" s="31">
        <v>5.9999999999999995E-4</v>
      </c>
      <c r="S10" s="31">
        <v>-2.2700000000000001E-2</v>
      </c>
      <c r="T10" s="51">
        <v>2.0000000000000001E-4</v>
      </c>
      <c r="U10" s="6">
        <f t="shared" si="1"/>
        <v>-0.55045871559633031</v>
      </c>
    </row>
    <row r="11" spans="1:21" x14ac:dyDescent="0.25">
      <c r="A11" s="5">
        <v>6</v>
      </c>
      <c r="B11" s="17">
        <v>3.2000000000000002E-3</v>
      </c>
      <c r="C11" s="17"/>
      <c r="D11" s="6">
        <v>5.9999999999999995E-4</v>
      </c>
      <c r="E11" s="16">
        <v>4.7000000000000002E-3</v>
      </c>
      <c r="F11" s="5">
        <v>8.8999999999999999E-3</v>
      </c>
      <c r="G11" s="17">
        <f t="shared" si="0"/>
        <v>7.9000000000000008E-3</v>
      </c>
      <c r="I11" s="6">
        <v>-18</v>
      </c>
      <c r="J11" s="6">
        <v>5</v>
      </c>
      <c r="K11" s="6">
        <v>100</v>
      </c>
      <c r="L11" s="48">
        <v>-9.1999999999999998E-3</v>
      </c>
      <c r="M11" s="48">
        <v>-1E-4</v>
      </c>
      <c r="N11" s="48">
        <v>1.1299999999999999E-2</v>
      </c>
      <c r="O11" s="6">
        <v>-7.7999999999999996E-3</v>
      </c>
      <c r="P11" s="17">
        <v>6.1999999999999998E-3</v>
      </c>
      <c r="Q11" s="6">
        <v>6.1000000000000004E-3</v>
      </c>
      <c r="R11" s="31">
        <v>1.6999999999999999E-3</v>
      </c>
      <c r="S11" s="31">
        <v>-2.2100000000000002E-2</v>
      </c>
      <c r="T11" s="51">
        <v>-3.2000000000000002E-3</v>
      </c>
      <c r="U11" s="6">
        <f t="shared" si="1"/>
        <v>-0.63414634146341464</v>
      </c>
    </row>
    <row r="12" spans="1:21" x14ac:dyDescent="0.25">
      <c r="A12" s="5">
        <v>8</v>
      </c>
      <c r="B12" s="17">
        <v>3.5999999999999999E-3</v>
      </c>
      <c r="C12" s="17"/>
      <c r="D12" s="6">
        <v>5.0000000000000001E-4</v>
      </c>
      <c r="E12" s="16">
        <v>4.4999999999999997E-3</v>
      </c>
      <c r="F12" s="5">
        <v>1.15E-2</v>
      </c>
      <c r="G12" s="17">
        <f t="shared" si="0"/>
        <v>8.0999999999999996E-3</v>
      </c>
      <c r="I12" s="6">
        <v>-18</v>
      </c>
      <c r="J12" s="6">
        <v>10</v>
      </c>
      <c r="K12" s="6">
        <v>100</v>
      </c>
      <c r="L12" s="48">
        <v>-1.0200000000000001E-2</v>
      </c>
      <c r="M12" s="48">
        <v>-3.3999999999999998E-3</v>
      </c>
      <c r="N12" s="48">
        <v>2.3400000000000001E-2</v>
      </c>
      <c r="O12" s="6">
        <v>-1.9E-2</v>
      </c>
      <c r="P12" s="17">
        <v>1.0999999999999999E-2</v>
      </c>
      <c r="Q12" s="6">
        <v>6.4000000000000003E-3</v>
      </c>
      <c r="R12" s="31">
        <v>2.7000000000000001E-3</v>
      </c>
      <c r="S12" s="31">
        <v>-2.1299999999999999E-2</v>
      </c>
      <c r="T12" s="51">
        <v>-6.7000000000000002E-3</v>
      </c>
      <c r="U12" s="6">
        <f t="shared" si="1"/>
        <v>-1.0919540229885059</v>
      </c>
    </row>
    <row r="13" spans="1:21" x14ac:dyDescent="0.25">
      <c r="A13" s="5">
        <v>10</v>
      </c>
      <c r="B13" s="17">
        <v>3.5999999999999999E-3</v>
      </c>
      <c r="C13" s="17"/>
      <c r="D13" s="6">
        <v>-1E-4</v>
      </c>
      <c r="E13" s="16">
        <v>4.4999999999999997E-3</v>
      </c>
      <c r="F13" s="5">
        <v>1.4200000000000001E-2</v>
      </c>
      <c r="G13" s="17">
        <f t="shared" si="0"/>
        <v>8.0999999999999996E-3</v>
      </c>
      <c r="I13" s="6">
        <v>-18</v>
      </c>
      <c r="J13" s="6">
        <v>15</v>
      </c>
      <c r="K13" s="6">
        <v>100</v>
      </c>
      <c r="L13" s="48">
        <v>-1.09E-2</v>
      </c>
      <c r="M13" s="48">
        <v>-5.5999999999999999E-3</v>
      </c>
      <c r="N13" s="48">
        <v>0.02</v>
      </c>
      <c r="O13" s="6">
        <v>-1.55E-2</v>
      </c>
      <c r="P13" s="17">
        <v>1.06E-2</v>
      </c>
      <c r="Q13" s="6">
        <v>7.0000000000000001E-3</v>
      </c>
      <c r="R13" s="31">
        <v>3.7000000000000002E-3</v>
      </c>
      <c r="S13" s="31">
        <v>-2.0400000000000001E-2</v>
      </c>
      <c r="T13" s="51">
        <v>-9.7999999999999997E-3</v>
      </c>
      <c r="U13" s="6">
        <f t="shared" si="1"/>
        <v>-0.88068181818181812</v>
      </c>
    </row>
    <row r="14" spans="1:21" x14ac:dyDescent="0.25">
      <c r="A14" s="5">
        <v>12</v>
      </c>
      <c r="B14" s="17">
        <v>3.5000000000000001E-3</v>
      </c>
      <c r="C14" s="17"/>
      <c r="D14" s="6">
        <v>1E-4</v>
      </c>
      <c r="E14" s="16">
        <v>4.7000000000000002E-3</v>
      </c>
      <c r="F14" s="5">
        <v>1.67E-2</v>
      </c>
      <c r="G14" s="17">
        <f t="shared" si="0"/>
        <v>8.2000000000000007E-3</v>
      </c>
      <c r="I14" s="6">
        <v>-18</v>
      </c>
      <c r="J14" s="6">
        <v>20</v>
      </c>
      <c r="K14" s="6">
        <v>100</v>
      </c>
      <c r="L14" s="48">
        <v>-1.2699999999999999E-2</v>
      </c>
      <c r="M14" s="48">
        <v>-1.2500000000000001E-2</v>
      </c>
      <c r="N14" s="48">
        <v>3.4799999999999998E-2</v>
      </c>
      <c r="O14" s="6">
        <v>-2.87E-2</v>
      </c>
      <c r="P14" s="17">
        <v>1.7500000000000002E-2</v>
      </c>
      <c r="Q14" s="6">
        <v>8.6999999999999994E-3</v>
      </c>
      <c r="R14" s="31">
        <v>4.7000000000000002E-3</v>
      </c>
      <c r="S14" s="31">
        <v>-1.9400000000000001E-2</v>
      </c>
      <c r="T14" s="51">
        <v>-1.2500000000000001E-2</v>
      </c>
      <c r="U14" s="6">
        <f t="shared" si="1"/>
        <v>-1.0954198473282442</v>
      </c>
    </row>
    <row r="15" spans="1:21" x14ac:dyDescent="0.25">
      <c r="A15" s="5">
        <v>14</v>
      </c>
      <c r="B15" s="17">
        <v>3.7000000000000002E-3</v>
      </c>
      <c r="C15" s="17"/>
      <c r="D15" s="6">
        <v>1.1000000000000001E-3</v>
      </c>
      <c r="E15" s="16">
        <v>4.8999999999999998E-3</v>
      </c>
      <c r="F15" s="5">
        <v>1.9199999999999998E-2</v>
      </c>
      <c r="G15" s="17">
        <f t="shared" si="0"/>
        <v>8.6E-3</v>
      </c>
      <c r="I15" s="6">
        <v>-18</v>
      </c>
      <c r="J15" s="6">
        <v>25</v>
      </c>
      <c r="K15" s="6">
        <v>100</v>
      </c>
      <c r="L15" s="48">
        <v>-1.0999999999999999E-2</v>
      </c>
      <c r="M15" s="48">
        <v>-2.3300000000000001E-2</v>
      </c>
      <c r="N15" s="48">
        <v>3.6400000000000002E-2</v>
      </c>
      <c r="O15" s="6">
        <v>-3.0599999999999999E-2</v>
      </c>
      <c r="P15" s="17">
        <v>2.3199999999999998E-2</v>
      </c>
      <c r="Q15" s="6">
        <v>6.8999999999999999E-3</v>
      </c>
      <c r="R15" s="31">
        <v>5.4999999999999997E-3</v>
      </c>
      <c r="S15" s="31">
        <v>-1.83E-2</v>
      </c>
      <c r="T15" s="51">
        <v>-1.54E-2</v>
      </c>
      <c r="U15" s="6">
        <f t="shared" si="1"/>
        <v>-1.0166112956810631</v>
      </c>
    </row>
    <row r="16" spans="1:21" x14ac:dyDescent="0.25">
      <c r="A16" s="5">
        <v>16</v>
      </c>
      <c r="B16" s="17">
        <v>3.5999999999999999E-3</v>
      </c>
      <c r="C16" s="17"/>
      <c r="D16" s="6">
        <v>6.9999999999999999E-4</v>
      </c>
      <c r="E16" s="16">
        <v>5.0000000000000001E-3</v>
      </c>
      <c r="F16" s="5">
        <v>2.1600000000000001E-2</v>
      </c>
      <c r="G16" s="17">
        <f t="shared" si="0"/>
        <v>8.6E-3</v>
      </c>
      <c r="I16" s="6">
        <v>-18</v>
      </c>
      <c r="J16" s="6">
        <v>30</v>
      </c>
      <c r="K16" s="6">
        <v>100</v>
      </c>
      <c r="L16" s="48">
        <v>-1.01E-2</v>
      </c>
      <c r="M16" s="48">
        <v>-5.8299999999999998E-2</v>
      </c>
      <c r="N16" s="48">
        <v>3.95E-2</v>
      </c>
      <c r="O16" s="6">
        <v>-3.3399999999999999E-2</v>
      </c>
      <c r="P16" s="17">
        <v>4.2299999999999997E-2</v>
      </c>
      <c r="Q16" s="6">
        <v>6.0000000000000001E-3</v>
      </c>
      <c r="R16" s="31">
        <v>6.3E-3</v>
      </c>
      <c r="S16" s="31">
        <v>-1.7299999999999999E-2</v>
      </c>
      <c r="T16" s="51">
        <v>-1.7899999999999999E-2</v>
      </c>
      <c r="U16" s="6">
        <f t="shared" si="1"/>
        <v>-0.69151138716356109</v>
      </c>
    </row>
    <row r="17" spans="1:21" x14ac:dyDescent="0.25">
      <c r="A17" s="5">
        <v>18</v>
      </c>
      <c r="B17" s="17">
        <v>5.1999999999999998E-3</v>
      </c>
      <c r="C17" s="17"/>
      <c r="D17" s="6">
        <v>4.8999999999999998E-3</v>
      </c>
      <c r="E17" s="16">
        <v>5.4000000000000003E-3</v>
      </c>
      <c r="F17" s="5">
        <v>2.3800000000000002E-2</v>
      </c>
      <c r="G17" s="17">
        <f t="shared" si="0"/>
        <v>1.06E-2</v>
      </c>
      <c r="I17" s="6">
        <v>-16</v>
      </c>
      <c r="J17" s="6">
        <v>0</v>
      </c>
      <c r="K17" s="6">
        <v>100</v>
      </c>
      <c r="L17" s="48">
        <v>-8.2000000000000007E-3</v>
      </c>
      <c r="M17" s="48">
        <v>5.0000000000000001E-4</v>
      </c>
      <c r="N17" s="48">
        <v>3.2000000000000002E-3</v>
      </c>
      <c r="O17" s="6">
        <v>-8.9999999999999998E-4</v>
      </c>
      <c r="P17" s="17">
        <v>3.7000000000000002E-3</v>
      </c>
      <c r="Q17" s="6">
        <v>5.0000000000000001E-3</v>
      </c>
      <c r="R17" s="31">
        <v>5.0000000000000001E-4</v>
      </c>
      <c r="S17" s="31">
        <v>-2.0500000000000001E-2</v>
      </c>
      <c r="T17" s="51">
        <v>4.0000000000000002E-4</v>
      </c>
      <c r="U17" s="6">
        <f t="shared" si="1"/>
        <v>-0.10344827586206896</v>
      </c>
    </row>
    <row r="18" spans="1:21" x14ac:dyDescent="0.25">
      <c r="A18" s="5">
        <v>20</v>
      </c>
      <c r="B18" s="17">
        <v>6.3E-3</v>
      </c>
      <c r="C18" s="17"/>
      <c r="D18" s="6">
        <v>6.4000000000000003E-3</v>
      </c>
      <c r="E18" s="16">
        <v>6.0000000000000001E-3</v>
      </c>
      <c r="F18" s="5">
        <v>2.5999999999999999E-2</v>
      </c>
      <c r="G18" s="17">
        <f t="shared" si="0"/>
        <v>1.23E-2</v>
      </c>
      <c r="I18" s="6">
        <v>-16</v>
      </c>
      <c r="J18" s="6">
        <v>5</v>
      </c>
      <c r="K18" s="6">
        <v>100</v>
      </c>
      <c r="L18" s="48">
        <v>-8.9999999999999993E-3</v>
      </c>
      <c r="M18" s="48">
        <v>0</v>
      </c>
      <c r="N18" s="48">
        <v>6.4000000000000003E-3</v>
      </c>
      <c r="O18" s="6">
        <v>-3.5999999999999999E-3</v>
      </c>
      <c r="P18" s="17">
        <v>4.7000000000000002E-3</v>
      </c>
      <c r="Q18" s="6">
        <v>5.7000000000000002E-3</v>
      </c>
      <c r="R18" s="31">
        <v>1.5E-3</v>
      </c>
      <c r="S18" s="31">
        <v>-1.9800000000000002E-2</v>
      </c>
      <c r="T18" s="51">
        <v>-3.2000000000000002E-3</v>
      </c>
      <c r="U18" s="6">
        <f t="shared" si="1"/>
        <v>-0.34615384615384615</v>
      </c>
    </row>
    <row r="19" spans="1:21" x14ac:dyDescent="0.25">
      <c r="A19" s="5">
        <v>22</v>
      </c>
      <c r="B19" s="17">
        <v>1.2200000000000001E-2</v>
      </c>
      <c r="C19" s="17"/>
      <c r="D19" s="6">
        <v>2.0199999999999999E-2</v>
      </c>
      <c r="E19" s="16">
        <v>6.4999999999999997E-3</v>
      </c>
      <c r="F19" s="5">
        <v>2.8000000000000001E-2</v>
      </c>
      <c r="G19" s="17">
        <f t="shared" si="0"/>
        <v>1.8700000000000001E-2</v>
      </c>
      <c r="I19" s="6">
        <v>-16</v>
      </c>
      <c r="J19" s="6">
        <v>10</v>
      </c>
      <c r="K19" s="6">
        <v>100</v>
      </c>
      <c r="L19" s="48">
        <v>-1.01E-2</v>
      </c>
      <c r="M19" s="48">
        <v>-1.9E-3</v>
      </c>
      <c r="N19" s="48">
        <v>1.52E-2</v>
      </c>
      <c r="O19" s="6">
        <v>-1.18E-2</v>
      </c>
      <c r="P19" s="17">
        <v>7.6E-3</v>
      </c>
      <c r="Q19" s="6">
        <v>6.4999999999999997E-3</v>
      </c>
      <c r="R19" s="31">
        <v>2.3999999999999998E-3</v>
      </c>
      <c r="S19" s="31">
        <v>-1.9099999999999999E-2</v>
      </c>
      <c r="T19" s="51">
        <v>-6.6E-3</v>
      </c>
      <c r="U19" s="6">
        <f t="shared" si="1"/>
        <v>-0.83687943262411346</v>
      </c>
    </row>
    <row r="20" spans="1:21" x14ac:dyDescent="0.25">
      <c r="A20" s="5">
        <v>24</v>
      </c>
      <c r="B20" s="17">
        <v>2.0400000000000001E-2</v>
      </c>
      <c r="C20" s="17"/>
      <c r="D20" s="6">
        <v>3.4599999999999999E-2</v>
      </c>
      <c r="E20" s="16">
        <v>6.8999999999999999E-3</v>
      </c>
      <c r="F20" s="5">
        <v>2.9899999999999999E-2</v>
      </c>
      <c r="G20" s="17">
        <f t="shared" si="0"/>
        <v>2.7300000000000001E-2</v>
      </c>
      <c r="I20" s="6">
        <v>-16</v>
      </c>
      <c r="J20" s="6">
        <v>15</v>
      </c>
      <c r="K20" s="6">
        <v>100</v>
      </c>
      <c r="L20" s="48">
        <v>-1.11E-2</v>
      </c>
      <c r="M20" s="48">
        <v>-6.7999999999999996E-3</v>
      </c>
      <c r="N20" s="48">
        <v>1.2999999999999999E-2</v>
      </c>
      <c r="O20" s="6">
        <v>-9.2999999999999992E-3</v>
      </c>
      <c r="P20" s="17">
        <v>8.3000000000000001E-3</v>
      </c>
      <c r="Q20" s="6">
        <v>7.3000000000000001E-3</v>
      </c>
      <c r="R20" s="31">
        <v>3.3E-3</v>
      </c>
      <c r="S20" s="31">
        <v>-1.8200000000000001E-2</v>
      </c>
      <c r="T20" s="51">
        <v>-9.7999999999999997E-3</v>
      </c>
      <c r="U20" s="6">
        <f t="shared" si="1"/>
        <v>-0.59615384615384615</v>
      </c>
    </row>
    <row r="21" spans="1:21" x14ac:dyDescent="0.25">
      <c r="A21" s="5">
        <v>26</v>
      </c>
      <c r="B21" s="17">
        <v>0.02</v>
      </c>
      <c r="C21" s="17"/>
      <c r="D21" s="6">
        <v>3.0700000000000002E-2</v>
      </c>
      <c r="E21" s="16">
        <v>7.4000000000000003E-3</v>
      </c>
      <c r="F21" s="5">
        <v>3.1699999999999999E-2</v>
      </c>
      <c r="G21" s="17">
        <f t="shared" si="0"/>
        <v>2.7400000000000001E-2</v>
      </c>
      <c r="I21" s="6">
        <v>-16</v>
      </c>
      <c r="J21" s="6">
        <v>20</v>
      </c>
      <c r="K21" s="6">
        <v>100</v>
      </c>
      <c r="L21" s="48">
        <v>-1.12E-2</v>
      </c>
      <c r="M21" s="48">
        <v>-1.15E-2</v>
      </c>
      <c r="N21" s="48">
        <v>2.58E-2</v>
      </c>
      <c r="O21" s="6">
        <v>-2.1399999999999999E-2</v>
      </c>
      <c r="P21" s="17">
        <v>1.38E-2</v>
      </c>
      <c r="Q21" s="6">
        <v>7.1999999999999998E-3</v>
      </c>
      <c r="R21" s="31">
        <v>4.1000000000000003E-3</v>
      </c>
      <c r="S21" s="31">
        <v>-1.7299999999999999E-2</v>
      </c>
      <c r="T21" s="51">
        <v>-1.2800000000000001E-2</v>
      </c>
      <c r="U21" s="6">
        <f t="shared" si="1"/>
        <v>-1.0190476190476192</v>
      </c>
    </row>
    <row r="22" spans="1:21" x14ac:dyDescent="0.25">
      <c r="A22" s="5">
        <v>28</v>
      </c>
      <c r="B22" s="17">
        <v>4.0899999999999999E-2</v>
      </c>
      <c r="C22" s="17"/>
      <c r="D22" s="6">
        <v>6.6500000000000004E-2</v>
      </c>
      <c r="E22" s="16">
        <v>8.0000000000000002E-3</v>
      </c>
      <c r="F22" s="5">
        <v>3.3300000000000003E-2</v>
      </c>
      <c r="G22" s="17">
        <f t="shared" si="0"/>
        <v>4.8899999999999999E-2</v>
      </c>
      <c r="I22" s="6">
        <v>-16</v>
      </c>
      <c r="J22" s="6">
        <v>25</v>
      </c>
      <c r="K22" s="6">
        <v>100</v>
      </c>
      <c r="L22" s="48">
        <v>-1.06E-2</v>
      </c>
      <c r="M22" s="48">
        <v>-3.27E-2</v>
      </c>
      <c r="N22" s="48">
        <v>3.2500000000000001E-2</v>
      </c>
      <c r="O22" s="6">
        <v>-2.7799999999999998E-2</v>
      </c>
      <c r="P22" s="17">
        <v>2.5000000000000001E-2</v>
      </c>
      <c r="Q22" s="6">
        <v>6.4000000000000003E-3</v>
      </c>
      <c r="R22" s="31">
        <v>4.8999999999999998E-3</v>
      </c>
      <c r="S22" s="31">
        <v>-1.6299999999999999E-2</v>
      </c>
      <c r="T22" s="51">
        <v>-1.5699999999999999E-2</v>
      </c>
      <c r="U22" s="6">
        <f t="shared" si="1"/>
        <v>-0.88535031847133738</v>
      </c>
    </row>
    <row r="23" spans="1:21" x14ac:dyDescent="0.25">
      <c r="I23" s="6">
        <v>-16</v>
      </c>
      <c r="J23" s="6">
        <v>30</v>
      </c>
      <c r="K23" s="6">
        <v>100</v>
      </c>
      <c r="L23" s="48">
        <v>-1.0999999999999999E-2</v>
      </c>
      <c r="M23" s="48">
        <v>-4.5499999999999999E-2</v>
      </c>
      <c r="N23" s="48">
        <v>3.2099999999999997E-2</v>
      </c>
      <c r="O23" s="6">
        <v>-2.7E-2</v>
      </c>
      <c r="P23" s="17">
        <v>3.2399999999999998E-2</v>
      </c>
      <c r="Q23" s="6">
        <v>7.4999999999999997E-3</v>
      </c>
      <c r="R23" s="31">
        <v>5.7000000000000002E-3</v>
      </c>
      <c r="S23" s="31">
        <v>-1.52E-2</v>
      </c>
      <c r="T23" s="51">
        <v>-1.7600000000000001E-2</v>
      </c>
      <c r="U23" s="6">
        <f t="shared" si="1"/>
        <v>-0.67669172932330834</v>
      </c>
    </row>
    <row r="24" spans="1:21" x14ac:dyDescent="0.25">
      <c r="I24" s="6">
        <v>-14</v>
      </c>
      <c r="J24" s="6">
        <v>0</v>
      </c>
      <c r="K24" s="6">
        <v>100</v>
      </c>
      <c r="L24" s="48">
        <v>-8.0999999999999996E-3</v>
      </c>
      <c r="M24" s="48">
        <v>5.0000000000000001E-4</v>
      </c>
      <c r="N24" s="48">
        <v>3.0000000000000001E-3</v>
      </c>
      <c r="O24" s="6">
        <v>-8.9999999999999998E-4</v>
      </c>
      <c r="P24" s="17">
        <v>3.8E-3</v>
      </c>
      <c r="Q24" s="6">
        <v>4.8999999999999998E-3</v>
      </c>
      <c r="R24" s="31">
        <v>4.0000000000000002E-4</v>
      </c>
      <c r="S24" s="31">
        <v>-1.8100000000000002E-2</v>
      </c>
      <c r="T24" s="51">
        <v>5.9999999999999995E-4</v>
      </c>
      <c r="U24" s="6">
        <f t="shared" si="1"/>
        <v>-0.10344827586206896</v>
      </c>
    </row>
    <row r="25" spans="1:21" x14ac:dyDescent="0.25">
      <c r="I25" s="6">
        <v>-14</v>
      </c>
      <c r="J25" s="6">
        <v>5</v>
      </c>
      <c r="K25" s="6">
        <v>100</v>
      </c>
      <c r="L25" s="48">
        <v>-8.3999999999999995E-3</v>
      </c>
      <c r="M25" s="48">
        <v>-1E-3</v>
      </c>
      <c r="N25" s="48">
        <v>5.0000000000000001E-3</v>
      </c>
      <c r="O25" s="6">
        <v>-2.8E-3</v>
      </c>
      <c r="P25" s="17">
        <v>3.8999999999999998E-3</v>
      </c>
      <c r="Q25" s="6">
        <v>5.4999999999999997E-3</v>
      </c>
      <c r="R25" s="31">
        <v>1.2999999999999999E-3</v>
      </c>
      <c r="S25" s="31">
        <v>-1.7500000000000002E-2</v>
      </c>
      <c r="T25" s="51">
        <v>-3.0000000000000001E-3</v>
      </c>
      <c r="U25" s="6">
        <f t="shared" si="1"/>
        <v>-0.29787234042553196</v>
      </c>
    </row>
    <row r="26" spans="1:21" x14ac:dyDescent="0.25">
      <c r="I26" s="6">
        <v>-14</v>
      </c>
      <c r="J26" s="6">
        <v>10</v>
      </c>
      <c r="K26" s="6">
        <v>100</v>
      </c>
      <c r="L26" s="48">
        <v>-9.2999999999999992E-3</v>
      </c>
      <c r="M26" s="48">
        <v>-6.9999999999999999E-4</v>
      </c>
      <c r="N26" s="48">
        <v>9.1000000000000004E-3</v>
      </c>
      <c r="O26" s="6">
        <v>-6.6E-3</v>
      </c>
      <c r="P26" s="17">
        <v>4.3E-3</v>
      </c>
      <c r="Q26" s="6">
        <v>6.8999999999999999E-3</v>
      </c>
      <c r="R26" s="31">
        <v>2.0999999999999999E-3</v>
      </c>
      <c r="S26" s="31">
        <v>-1.67E-2</v>
      </c>
      <c r="T26" s="51">
        <v>-6.3E-3</v>
      </c>
      <c r="U26" s="6">
        <f t="shared" si="1"/>
        <v>-0.5892857142857143</v>
      </c>
    </row>
    <row r="27" spans="1:21" x14ac:dyDescent="0.25">
      <c r="I27" s="6">
        <v>-14</v>
      </c>
      <c r="J27" s="6">
        <v>15</v>
      </c>
      <c r="K27" s="6">
        <v>100</v>
      </c>
      <c r="L27" s="48">
        <v>-1.0200000000000001E-2</v>
      </c>
      <c r="M27" s="48">
        <v>-5.7000000000000002E-3</v>
      </c>
      <c r="N27" s="48">
        <v>1.2800000000000001E-2</v>
      </c>
      <c r="O27" s="6">
        <v>-9.7999999999999997E-3</v>
      </c>
      <c r="P27" s="17">
        <v>7.1999999999999998E-3</v>
      </c>
      <c r="Q27" s="6">
        <v>6.8999999999999999E-3</v>
      </c>
      <c r="R27" s="31">
        <v>2.8999999999999998E-3</v>
      </c>
      <c r="S27" s="31">
        <v>-1.6E-2</v>
      </c>
      <c r="T27" s="51">
        <v>-9.9000000000000008E-3</v>
      </c>
      <c r="U27" s="6">
        <f t="shared" si="1"/>
        <v>-0.69503546099290781</v>
      </c>
    </row>
    <row r="28" spans="1:21" x14ac:dyDescent="0.25">
      <c r="I28" s="6">
        <v>-14</v>
      </c>
      <c r="J28" s="6">
        <v>20</v>
      </c>
      <c r="K28" s="6">
        <v>100</v>
      </c>
      <c r="L28" s="48">
        <v>-1.0999999999999999E-2</v>
      </c>
      <c r="M28" s="48">
        <v>-1.5100000000000001E-2</v>
      </c>
      <c r="N28" s="48">
        <v>1.23E-2</v>
      </c>
      <c r="O28" s="6">
        <v>-9.1000000000000004E-3</v>
      </c>
      <c r="P28" s="17">
        <v>1.0699999999999999E-2</v>
      </c>
      <c r="Q28" s="6">
        <v>7.3000000000000001E-3</v>
      </c>
      <c r="R28" s="31">
        <v>3.5999999999999999E-3</v>
      </c>
      <c r="S28" s="31">
        <v>-1.4999999999999999E-2</v>
      </c>
      <c r="T28" s="51">
        <v>-1.2800000000000001E-2</v>
      </c>
      <c r="U28" s="6">
        <f t="shared" si="1"/>
        <v>-0.50555555555555565</v>
      </c>
    </row>
    <row r="29" spans="1:21" x14ac:dyDescent="0.25">
      <c r="I29" s="6">
        <v>-14</v>
      </c>
      <c r="J29" s="6">
        <v>25</v>
      </c>
      <c r="K29" s="6">
        <v>100</v>
      </c>
      <c r="L29" s="48">
        <v>-1.17E-2</v>
      </c>
      <c r="M29" s="48">
        <v>-1.5100000000000001E-2</v>
      </c>
      <c r="N29" s="48">
        <v>1.7299999999999999E-2</v>
      </c>
      <c r="O29" s="6">
        <v>-1.3599999999999999E-2</v>
      </c>
      <c r="P29" s="17">
        <v>1.29E-2</v>
      </c>
      <c r="Q29" s="6">
        <v>7.7000000000000002E-3</v>
      </c>
      <c r="R29" s="31">
        <v>4.4000000000000003E-3</v>
      </c>
      <c r="S29" s="31">
        <v>-1.4E-2</v>
      </c>
      <c r="T29" s="51">
        <v>-1.54E-2</v>
      </c>
      <c r="U29" s="6">
        <f t="shared" si="1"/>
        <v>-0.66019417475728148</v>
      </c>
    </row>
    <row r="30" spans="1:21" x14ac:dyDescent="0.25">
      <c r="I30" s="6">
        <v>-14</v>
      </c>
      <c r="J30" s="6">
        <v>30</v>
      </c>
      <c r="K30" s="6">
        <v>100</v>
      </c>
      <c r="L30" s="48">
        <v>-1.11E-2</v>
      </c>
      <c r="M30" s="48">
        <v>-2.3599999999999999E-2</v>
      </c>
      <c r="N30" s="48">
        <v>1.9099999999999999E-2</v>
      </c>
      <c r="O30" s="6">
        <v>-1.5299999999999999E-2</v>
      </c>
      <c r="P30" s="17">
        <v>1.83E-2</v>
      </c>
      <c r="Q30" s="6">
        <v>7.1000000000000004E-3</v>
      </c>
      <c r="R30" s="31">
        <v>5.0000000000000001E-3</v>
      </c>
      <c r="S30" s="31">
        <v>-1.3100000000000001E-2</v>
      </c>
      <c r="T30" s="51">
        <v>-1.78E-2</v>
      </c>
      <c r="U30" s="6">
        <f t="shared" si="1"/>
        <v>-0.60236220472440949</v>
      </c>
    </row>
    <row r="31" spans="1:21" x14ac:dyDescent="0.25">
      <c r="I31" s="6">
        <v>-12</v>
      </c>
      <c r="J31" s="6">
        <v>0</v>
      </c>
      <c r="K31" s="6">
        <v>100</v>
      </c>
      <c r="L31" s="48">
        <v>-7.9000000000000008E-3</v>
      </c>
      <c r="M31" s="48">
        <v>-2.0000000000000001E-4</v>
      </c>
      <c r="N31" s="48">
        <v>1.6999999999999999E-3</v>
      </c>
      <c r="O31" s="6">
        <v>0</v>
      </c>
      <c r="P31" s="17">
        <v>3.3999999999999998E-3</v>
      </c>
      <c r="Q31" s="6">
        <v>4.7000000000000002E-3</v>
      </c>
      <c r="R31" s="31">
        <v>4.0000000000000002E-4</v>
      </c>
      <c r="S31" s="31">
        <v>-1.5599999999999999E-2</v>
      </c>
      <c r="T31" s="51">
        <v>8.0000000000000004E-4</v>
      </c>
      <c r="U31" s="6">
        <f t="shared" si="1"/>
        <v>0</v>
      </c>
    </row>
    <row r="32" spans="1:21" x14ac:dyDescent="0.25">
      <c r="I32" s="6">
        <v>-12</v>
      </c>
      <c r="J32" s="6">
        <v>5</v>
      </c>
      <c r="K32" s="6">
        <v>100</v>
      </c>
      <c r="L32" s="48">
        <v>-8.3999999999999995E-3</v>
      </c>
      <c r="M32" s="48">
        <v>4.0000000000000002E-4</v>
      </c>
      <c r="N32" s="48">
        <v>2.7000000000000001E-3</v>
      </c>
      <c r="O32" s="6">
        <v>-8.9999999999999998E-4</v>
      </c>
      <c r="P32" s="17">
        <v>3.3E-3</v>
      </c>
      <c r="Q32" s="6">
        <v>5.4000000000000003E-3</v>
      </c>
      <c r="R32" s="31">
        <v>1.1000000000000001E-3</v>
      </c>
      <c r="S32" s="31">
        <v>-1.4999999999999999E-2</v>
      </c>
      <c r="T32" s="51">
        <v>-2.8999999999999998E-3</v>
      </c>
      <c r="U32" s="6">
        <f t="shared" si="1"/>
        <v>-0.10344827586206896</v>
      </c>
    </row>
    <row r="33" spans="9:21" x14ac:dyDescent="0.25">
      <c r="I33" s="6">
        <v>-12</v>
      </c>
      <c r="J33" s="6">
        <v>10</v>
      </c>
      <c r="K33" s="6">
        <v>100</v>
      </c>
      <c r="L33" s="48">
        <v>-9.4000000000000004E-3</v>
      </c>
      <c r="M33" s="48">
        <v>-1.6000000000000001E-3</v>
      </c>
      <c r="N33" s="48">
        <v>5.7999999999999996E-3</v>
      </c>
      <c r="O33" s="6">
        <v>-3.7000000000000002E-3</v>
      </c>
      <c r="P33" s="17">
        <v>4.3E-3</v>
      </c>
      <c r="Q33" s="6">
        <v>6.1999999999999998E-3</v>
      </c>
      <c r="R33" s="31">
        <v>1.8E-3</v>
      </c>
      <c r="S33" s="31">
        <v>-1.43E-2</v>
      </c>
      <c r="T33" s="51">
        <v>-6.4000000000000003E-3</v>
      </c>
      <c r="U33" s="6">
        <f t="shared" si="1"/>
        <v>-0.35238095238095241</v>
      </c>
    </row>
    <row r="34" spans="9:21" x14ac:dyDescent="0.25">
      <c r="I34" s="6">
        <v>-12</v>
      </c>
      <c r="J34" s="6">
        <v>15</v>
      </c>
      <c r="K34" s="6">
        <v>100</v>
      </c>
      <c r="L34" s="48">
        <v>-1.04E-2</v>
      </c>
      <c r="M34" s="48">
        <v>-6.3E-3</v>
      </c>
      <c r="N34" s="48">
        <v>6.7999999999999996E-3</v>
      </c>
      <c r="O34" s="6">
        <v>-4.4000000000000003E-3</v>
      </c>
      <c r="P34" s="17">
        <v>5.8999999999999999E-3</v>
      </c>
      <c r="Q34" s="6">
        <v>6.8999999999999999E-3</v>
      </c>
      <c r="R34" s="31">
        <v>2.5000000000000001E-3</v>
      </c>
      <c r="S34" s="31">
        <v>-1.35E-2</v>
      </c>
      <c r="T34" s="51">
        <v>-9.7000000000000003E-3</v>
      </c>
      <c r="U34" s="6">
        <f t="shared" si="1"/>
        <v>-0.34375000000000006</v>
      </c>
    </row>
    <row r="35" spans="9:21" x14ac:dyDescent="0.25">
      <c r="I35" s="6">
        <v>-12</v>
      </c>
      <c r="J35" s="6">
        <v>20</v>
      </c>
      <c r="K35" s="6">
        <v>100</v>
      </c>
      <c r="L35" s="48">
        <v>-1.0500000000000001E-2</v>
      </c>
      <c r="M35" s="48">
        <v>-1.14E-2</v>
      </c>
      <c r="N35" s="48">
        <v>5.3E-3</v>
      </c>
      <c r="O35" s="6">
        <v>-2.8999999999999998E-3</v>
      </c>
      <c r="P35" s="17">
        <v>7.9000000000000008E-3</v>
      </c>
      <c r="Q35" s="6">
        <v>6.7000000000000002E-3</v>
      </c>
      <c r="R35" s="31">
        <v>3.0999999999999999E-3</v>
      </c>
      <c r="S35" s="31">
        <v>-1.2800000000000001E-2</v>
      </c>
      <c r="T35" s="51">
        <v>-1.2999999999999999E-2</v>
      </c>
      <c r="U35" s="6">
        <f t="shared" si="1"/>
        <v>-0.19863013698630133</v>
      </c>
    </row>
    <row r="36" spans="9:21" x14ac:dyDescent="0.25">
      <c r="I36" s="6">
        <v>-12</v>
      </c>
      <c r="J36" s="6">
        <v>25</v>
      </c>
      <c r="K36" s="6">
        <v>100</v>
      </c>
      <c r="L36" s="48">
        <v>-1.04E-2</v>
      </c>
      <c r="M36" s="48">
        <v>-3.2800000000000003E-2</v>
      </c>
      <c r="N36" s="48">
        <v>1.44E-2</v>
      </c>
      <c r="O36" s="6">
        <v>-1.17E-2</v>
      </c>
      <c r="P36" s="17">
        <v>1.9199999999999998E-2</v>
      </c>
      <c r="Q36" s="6">
        <v>6.6E-3</v>
      </c>
      <c r="R36" s="31">
        <v>3.7000000000000002E-3</v>
      </c>
      <c r="S36" s="31">
        <v>-1.1900000000000001E-2</v>
      </c>
      <c r="T36" s="51">
        <v>-1.5800000000000002E-2</v>
      </c>
      <c r="U36" s="6">
        <f t="shared" si="1"/>
        <v>-0.45348837209302334</v>
      </c>
    </row>
    <row r="37" spans="9:21" x14ac:dyDescent="0.25">
      <c r="I37" s="6">
        <v>-12</v>
      </c>
      <c r="J37" s="6">
        <v>30</v>
      </c>
      <c r="K37" s="6">
        <v>100</v>
      </c>
      <c r="L37" s="48">
        <v>-9.7999999999999997E-3</v>
      </c>
      <c r="M37" s="48">
        <v>-4.9799999999999997E-2</v>
      </c>
      <c r="N37" s="48">
        <v>1.7000000000000001E-2</v>
      </c>
      <c r="O37" s="6">
        <v>-1.4200000000000001E-2</v>
      </c>
      <c r="P37" s="17">
        <v>3.04E-2</v>
      </c>
      <c r="Q37" s="6">
        <v>5.7999999999999996E-3</v>
      </c>
      <c r="R37" s="31">
        <v>4.3E-3</v>
      </c>
      <c r="S37" s="31">
        <v>-1.11E-2</v>
      </c>
      <c r="T37" s="51">
        <v>-1.83E-2</v>
      </c>
      <c r="U37" s="6">
        <f t="shared" si="1"/>
        <v>-0.3922651933701658</v>
      </c>
    </row>
    <row r="38" spans="9:21" x14ac:dyDescent="0.25">
      <c r="I38" s="6">
        <v>-10</v>
      </c>
      <c r="J38" s="6">
        <v>0</v>
      </c>
      <c r="K38" s="6">
        <v>100</v>
      </c>
      <c r="L38" s="48">
        <v>-8.0999999999999996E-3</v>
      </c>
      <c r="M38" s="48">
        <v>4.0000000000000002E-4</v>
      </c>
      <c r="N38" s="48">
        <v>1E-3</v>
      </c>
      <c r="O38" s="6">
        <v>4.0000000000000002E-4</v>
      </c>
      <c r="P38" s="17">
        <v>3.7000000000000002E-3</v>
      </c>
      <c r="Q38" s="6">
        <v>4.4999999999999997E-3</v>
      </c>
      <c r="R38" s="31">
        <v>2.9999999999999997E-4</v>
      </c>
      <c r="S38" s="31">
        <v>-1.3100000000000001E-2</v>
      </c>
      <c r="T38" s="51">
        <v>1E-3</v>
      </c>
      <c r="U38" s="6">
        <f t="shared" si="1"/>
        <v>4.8780487804878057E-2</v>
      </c>
    </row>
    <row r="39" spans="9:21" x14ac:dyDescent="0.25">
      <c r="I39" s="6">
        <v>-10</v>
      </c>
      <c r="J39" s="6">
        <v>5</v>
      </c>
      <c r="K39" s="6">
        <v>100</v>
      </c>
      <c r="L39" s="48">
        <v>-8.8999999999999999E-3</v>
      </c>
      <c r="M39" s="48">
        <v>-1E-4</v>
      </c>
      <c r="N39" s="48">
        <v>1.6999999999999999E-3</v>
      </c>
      <c r="O39" s="6">
        <v>-1E-4</v>
      </c>
      <c r="P39" s="17">
        <v>3.5999999999999999E-3</v>
      </c>
      <c r="Q39" s="6">
        <v>5.4999999999999997E-3</v>
      </c>
      <c r="R39" s="31">
        <v>8.9999999999999998E-4</v>
      </c>
      <c r="S39" s="31">
        <v>-1.2500000000000001E-2</v>
      </c>
      <c r="T39" s="51">
        <v>-2.7000000000000001E-3</v>
      </c>
      <c r="U39" s="6">
        <f t="shared" si="1"/>
        <v>-1.0989010989010988E-2</v>
      </c>
    </row>
    <row r="40" spans="9:21" x14ac:dyDescent="0.25">
      <c r="I40" s="6">
        <v>-10</v>
      </c>
      <c r="J40" s="6">
        <v>10</v>
      </c>
      <c r="K40" s="6">
        <v>100</v>
      </c>
      <c r="L40" s="48">
        <v>-9.1000000000000004E-3</v>
      </c>
      <c r="M40" s="48">
        <v>-8.0000000000000004E-4</v>
      </c>
      <c r="N40" s="48">
        <v>3.5999999999999999E-3</v>
      </c>
      <c r="O40" s="6">
        <v>-2E-3</v>
      </c>
      <c r="P40" s="17">
        <v>3.8999999999999998E-3</v>
      </c>
      <c r="Q40" s="6">
        <v>5.5999999999999999E-3</v>
      </c>
      <c r="R40" s="31">
        <v>1.5E-3</v>
      </c>
      <c r="S40" s="31">
        <v>-1.1900000000000001E-2</v>
      </c>
      <c r="T40" s="51">
        <v>-6.4000000000000003E-3</v>
      </c>
      <c r="U40" s="6">
        <f t="shared" si="1"/>
        <v>-0.2105263157894737</v>
      </c>
    </row>
    <row r="41" spans="9:21" x14ac:dyDescent="0.25">
      <c r="I41" s="6">
        <v>-10</v>
      </c>
      <c r="J41" s="6">
        <v>15</v>
      </c>
      <c r="K41" s="6">
        <v>100</v>
      </c>
      <c r="L41" s="48">
        <v>-9.7000000000000003E-3</v>
      </c>
      <c r="M41" s="48">
        <v>-4.1000000000000003E-3</v>
      </c>
      <c r="N41" s="48">
        <v>2.8999999999999998E-3</v>
      </c>
      <c r="O41" s="6">
        <v>-1.1999999999999999E-3</v>
      </c>
      <c r="P41" s="17">
        <v>4.4999999999999997E-3</v>
      </c>
      <c r="Q41" s="6">
        <v>6.3E-3</v>
      </c>
      <c r="R41" s="31">
        <v>2E-3</v>
      </c>
      <c r="S41" s="31">
        <v>-1.11E-2</v>
      </c>
      <c r="T41" s="51">
        <v>-9.7999999999999997E-3</v>
      </c>
      <c r="U41" s="6">
        <f t="shared" si="1"/>
        <v>-0.11111111111111109</v>
      </c>
    </row>
    <row r="42" spans="9:21" x14ac:dyDescent="0.25">
      <c r="I42" s="6">
        <v>-10</v>
      </c>
      <c r="J42" s="6">
        <v>20</v>
      </c>
      <c r="K42" s="6">
        <v>100</v>
      </c>
      <c r="L42" s="48">
        <v>-9.7999999999999997E-3</v>
      </c>
      <c r="M42" s="48">
        <v>-8.5000000000000006E-3</v>
      </c>
      <c r="N42" s="48">
        <v>3.0000000000000001E-3</v>
      </c>
      <c r="O42" s="6">
        <v>-1.1000000000000001E-3</v>
      </c>
      <c r="P42" s="17">
        <v>6.1000000000000004E-3</v>
      </c>
      <c r="Q42" s="6">
        <v>6.3E-3</v>
      </c>
      <c r="R42" s="31">
        <v>2.5999999999999999E-3</v>
      </c>
      <c r="S42" s="31">
        <v>-1.04E-2</v>
      </c>
      <c r="T42" s="51">
        <v>-1.3100000000000001E-2</v>
      </c>
      <c r="U42" s="6">
        <f t="shared" si="1"/>
        <v>-8.8709677419354829E-2</v>
      </c>
    </row>
    <row r="43" spans="9:21" x14ac:dyDescent="0.25">
      <c r="I43" s="6">
        <v>-10</v>
      </c>
      <c r="J43" s="6">
        <v>25</v>
      </c>
      <c r="K43" s="6">
        <v>100</v>
      </c>
      <c r="L43" s="48">
        <v>-9.4999999999999998E-3</v>
      </c>
      <c r="M43" s="48">
        <v>-3.0599999999999999E-2</v>
      </c>
      <c r="N43" s="48">
        <v>1.2500000000000001E-2</v>
      </c>
      <c r="O43" s="6">
        <v>-1.0500000000000001E-2</v>
      </c>
      <c r="P43" s="17">
        <v>1.77E-2</v>
      </c>
      <c r="Q43" s="6">
        <v>5.7999999999999996E-3</v>
      </c>
      <c r="R43" s="31">
        <v>3.0999999999999999E-3</v>
      </c>
      <c r="S43" s="31">
        <v>-9.7000000000000003E-3</v>
      </c>
      <c r="T43" s="51">
        <v>-1.61E-2</v>
      </c>
      <c r="U43" s="6">
        <f t="shared" si="1"/>
        <v>-0.44680851063829791</v>
      </c>
    </row>
    <row r="44" spans="9:21" x14ac:dyDescent="0.25">
      <c r="I44" s="6">
        <v>-10</v>
      </c>
      <c r="J44" s="6">
        <v>30</v>
      </c>
      <c r="K44" s="6">
        <v>100</v>
      </c>
      <c r="L44" s="48">
        <v>-1.11E-2</v>
      </c>
      <c r="M44" s="48">
        <v>-3.1800000000000002E-2</v>
      </c>
      <c r="N44" s="48">
        <v>1.0999999999999999E-2</v>
      </c>
      <c r="O44" s="6">
        <v>-8.5000000000000006E-3</v>
      </c>
      <c r="P44" s="17">
        <v>1.9199999999999998E-2</v>
      </c>
      <c r="Q44" s="6">
        <v>7.9000000000000008E-3</v>
      </c>
      <c r="R44" s="31">
        <v>3.5999999999999999E-3</v>
      </c>
      <c r="S44" s="31">
        <v>-8.6999999999999994E-3</v>
      </c>
      <c r="T44" s="51">
        <v>-1.77E-2</v>
      </c>
      <c r="U44" s="6">
        <f t="shared" si="1"/>
        <v>-0.31365313653136534</v>
      </c>
    </row>
    <row r="45" spans="9:21" x14ac:dyDescent="0.25">
      <c r="I45" s="6">
        <v>-8</v>
      </c>
      <c r="J45" s="6">
        <v>0</v>
      </c>
      <c r="K45" s="6">
        <v>100</v>
      </c>
      <c r="L45" s="48">
        <v>-8.0999999999999996E-3</v>
      </c>
      <c r="M45" s="48">
        <v>5.0000000000000001E-4</v>
      </c>
      <c r="N45" s="48">
        <v>1.5E-3</v>
      </c>
      <c r="O45" s="6">
        <v>-4.0000000000000002E-4</v>
      </c>
      <c r="P45" s="17">
        <v>3.8E-3</v>
      </c>
      <c r="Q45" s="6">
        <v>4.4000000000000003E-3</v>
      </c>
      <c r="R45" s="31">
        <v>2.0000000000000001E-4</v>
      </c>
      <c r="S45" s="31">
        <v>-1.04E-2</v>
      </c>
      <c r="T45" s="51">
        <v>1.1999999999999999E-3</v>
      </c>
      <c r="U45" s="6">
        <f t="shared" si="1"/>
        <v>-4.878048780487805E-2</v>
      </c>
    </row>
    <row r="46" spans="9:21" x14ac:dyDescent="0.25">
      <c r="I46" s="6">
        <v>-8</v>
      </c>
      <c r="J46" s="6">
        <v>5</v>
      </c>
      <c r="K46" s="6">
        <v>100</v>
      </c>
      <c r="L46" s="48">
        <v>-8.6999999999999994E-3</v>
      </c>
      <c r="M46" s="48">
        <v>-4.0000000000000002E-4</v>
      </c>
      <c r="N46" s="48">
        <v>1.4E-3</v>
      </c>
      <c r="O46" s="6">
        <v>-1E-4</v>
      </c>
      <c r="P46" s="17">
        <v>3.5999999999999999E-3</v>
      </c>
      <c r="Q46" s="6">
        <v>5.1999999999999998E-3</v>
      </c>
      <c r="R46" s="31">
        <v>6.9999999999999999E-4</v>
      </c>
      <c r="S46" s="31">
        <v>-9.7999999999999997E-3</v>
      </c>
      <c r="T46" s="51">
        <v>-2.5000000000000001E-3</v>
      </c>
      <c r="U46" s="6">
        <f t="shared" si="1"/>
        <v>-1.1363636363636366E-2</v>
      </c>
    </row>
    <row r="47" spans="9:21" x14ac:dyDescent="0.25">
      <c r="I47" s="6">
        <v>-8</v>
      </c>
      <c r="J47" s="6">
        <v>10</v>
      </c>
      <c r="K47" s="6">
        <v>100</v>
      </c>
      <c r="L47" s="48">
        <v>-8.8999999999999999E-3</v>
      </c>
      <c r="M47" s="48">
        <v>-1.1000000000000001E-3</v>
      </c>
      <c r="N47" s="48">
        <v>2.7000000000000001E-3</v>
      </c>
      <c r="O47" s="6">
        <v>-1.4E-3</v>
      </c>
      <c r="P47" s="17">
        <v>3.5000000000000001E-3</v>
      </c>
      <c r="Q47" s="6">
        <v>5.7999999999999996E-3</v>
      </c>
      <c r="R47" s="31">
        <v>1.1999999999999999E-3</v>
      </c>
      <c r="S47" s="31">
        <v>-9.1999999999999998E-3</v>
      </c>
      <c r="T47" s="51">
        <v>-6.1999999999999998E-3</v>
      </c>
      <c r="U47" s="6">
        <f t="shared" si="1"/>
        <v>-0.15053763440860216</v>
      </c>
    </row>
    <row r="48" spans="9:21" x14ac:dyDescent="0.25">
      <c r="I48" s="6">
        <v>-8</v>
      </c>
      <c r="J48" s="6">
        <v>15</v>
      </c>
      <c r="K48" s="6">
        <v>100</v>
      </c>
      <c r="L48" s="48">
        <v>-8.8000000000000005E-3</v>
      </c>
      <c r="M48" s="48">
        <v>-1.4E-3</v>
      </c>
      <c r="N48" s="48">
        <v>1.6000000000000001E-3</v>
      </c>
      <c r="O48" s="6">
        <v>-2.9999999999999997E-4</v>
      </c>
      <c r="P48" s="17">
        <v>3.3E-3</v>
      </c>
      <c r="Q48" s="6">
        <v>5.5999999999999999E-3</v>
      </c>
      <c r="R48" s="31">
        <v>1.6000000000000001E-3</v>
      </c>
      <c r="S48" s="31">
        <v>-8.6E-3</v>
      </c>
      <c r="T48" s="51">
        <v>-9.9000000000000008E-3</v>
      </c>
      <c r="U48" s="6">
        <f t="shared" si="1"/>
        <v>-3.3707865168539325E-2</v>
      </c>
    </row>
    <row r="49" spans="9:21" x14ac:dyDescent="0.25">
      <c r="I49" s="6">
        <v>-8</v>
      </c>
      <c r="J49" s="6">
        <v>20</v>
      </c>
      <c r="K49" s="6">
        <v>100</v>
      </c>
      <c r="L49" s="48">
        <v>-9.4999999999999998E-3</v>
      </c>
      <c r="M49" s="48">
        <v>-8.8999999999999999E-3</v>
      </c>
      <c r="N49" s="48">
        <v>2E-3</v>
      </c>
      <c r="O49" s="6">
        <v>-5.9999999999999995E-4</v>
      </c>
      <c r="P49" s="17">
        <v>5.8999999999999999E-3</v>
      </c>
      <c r="Q49" s="6">
        <v>6.1999999999999998E-3</v>
      </c>
      <c r="R49" s="31">
        <v>2.0999999999999999E-3</v>
      </c>
      <c r="S49" s="31">
        <v>-7.9000000000000008E-3</v>
      </c>
      <c r="T49" s="51">
        <v>-1.2999999999999999E-2</v>
      </c>
      <c r="U49" s="6">
        <f t="shared" si="1"/>
        <v>-4.9586776859504127E-2</v>
      </c>
    </row>
    <row r="50" spans="9:21" x14ac:dyDescent="0.25">
      <c r="I50" s="6">
        <v>-8</v>
      </c>
      <c r="J50" s="6">
        <v>25</v>
      </c>
      <c r="K50" s="6">
        <v>100</v>
      </c>
      <c r="L50" s="48">
        <v>-1.1299999999999999E-2</v>
      </c>
      <c r="M50" s="48">
        <v>-2.1600000000000001E-2</v>
      </c>
      <c r="N50" s="48">
        <v>7.4999999999999997E-3</v>
      </c>
      <c r="O50" s="6">
        <v>-5.7000000000000002E-3</v>
      </c>
      <c r="P50" s="17">
        <v>1.2800000000000001E-2</v>
      </c>
      <c r="Q50" s="6">
        <v>7.4000000000000003E-3</v>
      </c>
      <c r="R50" s="31">
        <v>2.5000000000000001E-3</v>
      </c>
      <c r="S50" s="31">
        <v>-7.1999999999999998E-3</v>
      </c>
      <c r="T50" s="51">
        <v>-1.5599999999999999E-2</v>
      </c>
      <c r="U50" s="6">
        <f t="shared" si="1"/>
        <v>-0.28217821782178215</v>
      </c>
    </row>
    <row r="51" spans="9:21" x14ac:dyDescent="0.25">
      <c r="I51" s="6">
        <v>-8</v>
      </c>
      <c r="J51" s="6">
        <v>30</v>
      </c>
      <c r="K51" s="6">
        <v>100</v>
      </c>
      <c r="L51" s="48">
        <v>-1.15E-2</v>
      </c>
      <c r="M51" s="48">
        <v>-4.1300000000000003E-2</v>
      </c>
      <c r="N51" s="48">
        <v>5.5999999999999999E-3</v>
      </c>
      <c r="O51" s="6">
        <v>-3.7000000000000002E-3</v>
      </c>
      <c r="P51" s="17">
        <v>2.3400000000000001E-2</v>
      </c>
      <c r="Q51" s="6">
        <v>7.7000000000000002E-3</v>
      </c>
      <c r="R51" s="31">
        <v>2.8999999999999998E-3</v>
      </c>
      <c r="S51" s="31">
        <v>-6.4999999999999997E-3</v>
      </c>
      <c r="T51" s="51">
        <v>-1.78E-2</v>
      </c>
      <c r="U51" s="6">
        <f t="shared" si="1"/>
        <v>-0.11897106109324758</v>
      </c>
    </row>
    <row r="52" spans="9:21" x14ac:dyDescent="0.25">
      <c r="I52" s="6">
        <v>-6</v>
      </c>
      <c r="J52" s="6">
        <v>0</v>
      </c>
      <c r="K52" s="6">
        <v>100</v>
      </c>
      <c r="L52" s="48">
        <v>-7.7999999999999996E-3</v>
      </c>
      <c r="M52" s="48">
        <v>1.1000000000000001E-3</v>
      </c>
      <c r="N52" s="48">
        <v>1.5E-3</v>
      </c>
      <c r="O52" s="6">
        <v>-6.9999999999999999E-4</v>
      </c>
      <c r="P52" s="17">
        <v>3.2000000000000002E-3</v>
      </c>
      <c r="Q52" s="6">
        <v>4.7000000000000002E-3</v>
      </c>
      <c r="R52" s="31">
        <v>2.0000000000000001E-4</v>
      </c>
      <c r="S52" s="31">
        <v>-7.7000000000000002E-3</v>
      </c>
      <c r="T52" s="51">
        <v>1.5E-3</v>
      </c>
      <c r="U52" s="6">
        <f t="shared" si="1"/>
        <v>-8.8607594936708847E-2</v>
      </c>
    </row>
    <row r="53" spans="9:21" x14ac:dyDescent="0.25">
      <c r="I53" s="6">
        <v>-6</v>
      </c>
      <c r="J53" s="6">
        <v>5</v>
      </c>
      <c r="K53" s="6">
        <v>100</v>
      </c>
      <c r="L53" s="48">
        <v>-8.6999999999999994E-3</v>
      </c>
      <c r="M53" s="48">
        <v>-4.0000000000000002E-4</v>
      </c>
      <c r="N53" s="48">
        <v>1.2999999999999999E-3</v>
      </c>
      <c r="O53" s="6">
        <v>-4.0000000000000002E-4</v>
      </c>
      <c r="P53" s="17">
        <v>3.5999999999999999E-3</v>
      </c>
      <c r="Q53" s="6">
        <v>5.1999999999999998E-3</v>
      </c>
      <c r="R53" s="31">
        <v>5.0000000000000001E-4</v>
      </c>
      <c r="S53" s="31">
        <v>-7.1999999999999998E-3</v>
      </c>
      <c r="T53" s="51">
        <v>-2.3E-3</v>
      </c>
      <c r="U53" s="6">
        <f t="shared" si="1"/>
        <v>-4.5454545454545463E-2</v>
      </c>
    </row>
    <row r="54" spans="9:21" x14ac:dyDescent="0.25">
      <c r="I54" s="6">
        <v>-6</v>
      </c>
      <c r="J54" s="6">
        <v>10</v>
      </c>
      <c r="K54" s="6">
        <v>100</v>
      </c>
      <c r="L54" s="48">
        <v>-8.9999999999999993E-3</v>
      </c>
      <c r="M54" s="48">
        <v>-6.9999999999999999E-4</v>
      </c>
      <c r="N54" s="48">
        <v>1.5E-3</v>
      </c>
      <c r="O54" s="6">
        <v>-5.0000000000000001E-4</v>
      </c>
      <c r="P54" s="17">
        <v>3.7000000000000002E-3</v>
      </c>
      <c r="Q54" s="6">
        <v>5.4000000000000003E-3</v>
      </c>
      <c r="R54" s="31">
        <v>8.9999999999999998E-4</v>
      </c>
      <c r="S54" s="31">
        <v>-6.6E-3</v>
      </c>
      <c r="T54" s="51">
        <v>-6.1999999999999998E-3</v>
      </c>
      <c r="U54" s="6">
        <f t="shared" si="1"/>
        <v>-5.4945054945054944E-2</v>
      </c>
    </row>
    <row r="55" spans="9:21" x14ac:dyDescent="0.25">
      <c r="I55" s="6">
        <v>-6</v>
      </c>
      <c r="J55" s="6">
        <v>15</v>
      </c>
      <c r="K55" s="6">
        <v>100</v>
      </c>
      <c r="L55" s="48">
        <v>-8.9999999999999993E-3</v>
      </c>
      <c r="M55" s="48">
        <v>-1.9E-3</v>
      </c>
      <c r="N55" s="48">
        <v>1.1000000000000001E-3</v>
      </c>
      <c r="O55" s="6">
        <v>-1E-4</v>
      </c>
      <c r="P55" s="17">
        <v>3.3999999999999998E-3</v>
      </c>
      <c r="Q55" s="6">
        <v>5.7999999999999996E-3</v>
      </c>
      <c r="R55" s="31">
        <v>1.1999999999999999E-3</v>
      </c>
      <c r="S55" s="31">
        <v>-6.0000000000000001E-3</v>
      </c>
      <c r="T55" s="51">
        <v>-9.7000000000000003E-3</v>
      </c>
      <c r="U55" s="6">
        <f t="shared" si="1"/>
        <v>-1.0869565217391306E-2</v>
      </c>
    </row>
    <row r="56" spans="9:21" x14ac:dyDescent="0.25">
      <c r="I56" s="6">
        <v>-6</v>
      </c>
      <c r="J56" s="6">
        <v>20</v>
      </c>
      <c r="K56" s="6">
        <v>100</v>
      </c>
      <c r="L56" s="48">
        <v>-9.4000000000000004E-3</v>
      </c>
      <c r="M56" s="48">
        <v>-3.5000000000000001E-3</v>
      </c>
      <c r="N56" s="48">
        <v>1.4E-3</v>
      </c>
      <c r="O56" s="6">
        <v>-2.9999999999999997E-4</v>
      </c>
      <c r="P56" s="17">
        <v>4.3E-3</v>
      </c>
      <c r="Q56" s="6">
        <v>5.7999999999999996E-3</v>
      </c>
      <c r="R56" s="31">
        <v>1.6000000000000001E-3</v>
      </c>
      <c r="S56" s="31">
        <v>-5.4000000000000003E-3</v>
      </c>
      <c r="T56" s="51">
        <v>-1.3100000000000001E-2</v>
      </c>
      <c r="U56" s="6">
        <f t="shared" si="1"/>
        <v>-2.9702970297029702E-2</v>
      </c>
    </row>
    <row r="57" spans="9:21" x14ac:dyDescent="0.25">
      <c r="I57" s="6">
        <v>-6</v>
      </c>
      <c r="J57" s="6">
        <v>25</v>
      </c>
      <c r="K57" s="6">
        <v>100</v>
      </c>
      <c r="L57" s="48">
        <v>-0.01</v>
      </c>
      <c r="M57" s="48">
        <v>-2.6800000000000001E-2</v>
      </c>
      <c r="N57" s="48">
        <v>2.5000000000000001E-3</v>
      </c>
      <c r="O57" s="6">
        <v>-1.4E-3</v>
      </c>
      <c r="P57" s="17">
        <v>1.44E-2</v>
      </c>
      <c r="Q57" s="6">
        <v>6.1000000000000004E-3</v>
      </c>
      <c r="R57" s="31">
        <v>1.9E-3</v>
      </c>
      <c r="S57" s="31">
        <v>-4.7999999999999996E-3</v>
      </c>
      <c r="T57" s="51">
        <v>-1.5900000000000001E-2</v>
      </c>
      <c r="U57" s="6">
        <f t="shared" si="1"/>
        <v>-6.829268292682926E-2</v>
      </c>
    </row>
    <row r="58" spans="9:21" x14ac:dyDescent="0.25">
      <c r="I58" s="6">
        <v>-6</v>
      </c>
      <c r="J58" s="6">
        <v>30</v>
      </c>
      <c r="K58" s="6">
        <v>100</v>
      </c>
      <c r="L58" s="48">
        <v>-1.01E-2</v>
      </c>
      <c r="M58" s="48">
        <v>-5.6099999999999997E-2</v>
      </c>
      <c r="N58" s="48">
        <v>4.4000000000000003E-3</v>
      </c>
      <c r="O58" s="6">
        <v>-3.2000000000000002E-3</v>
      </c>
      <c r="P58" s="17">
        <v>3.04E-2</v>
      </c>
      <c r="Q58" s="6">
        <v>6.7000000000000002E-3</v>
      </c>
      <c r="R58" s="31">
        <v>2.2000000000000001E-3</v>
      </c>
      <c r="S58" s="31">
        <v>-4.1999999999999997E-3</v>
      </c>
      <c r="T58" s="51">
        <v>-1.8100000000000002E-2</v>
      </c>
      <c r="U58" s="6">
        <f t="shared" si="1"/>
        <v>-8.6253369272237201E-2</v>
      </c>
    </row>
    <row r="59" spans="9:21" x14ac:dyDescent="0.25">
      <c r="I59" s="6">
        <v>-4</v>
      </c>
      <c r="J59" s="6">
        <v>0</v>
      </c>
      <c r="K59" s="6">
        <v>100</v>
      </c>
      <c r="L59" s="48">
        <v>-7.9000000000000008E-3</v>
      </c>
      <c r="M59" s="48">
        <v>1.8E-3</v>
      </c>
      <c r="N59" s="48">
        <v>1.1000000000000001E-3</v>
      </c>
      <c r="O59" s="6">
        <v>-5.0000000000000001E-4</v>
      </c>
      <c r="P59" s="17">
        <v>2.8E-3</v>
      </c>
      <c r="Q59" s="6">
        <v>5.1999999999999998E-3</v>
      </c>
      <c r="R59" s="31">
        <v>1E-4</v>
      </c>
      <c r="S59" s="31">
        <v>-5.0000000000000001E-3</v>
      </c>
      <c r="T59" s="51">
        <v>1.9E-3</v>
      </c>
      <c r="U59" s="6">
        <f t="shared" si="1"/>
        <v>-6.25E-2</v>
      </c>
    </row>
    <row r="60" spans="9:21" x14ac:dyDescent="0.25">
      <c r="I60" s="6">
        <v>-4</v>
      </c>
      <c r="J60" s="6">
        <v>5</v>
      </c>
      <c r="K60" s="6">
        <v>100</v>
      </c>
      <c r="L60" s="48">
        <v>-8.3999999999999995E-3</v>
      </c>
      <c r="M60" s="48">
        <v>-2.9999999999999997E-4</v>
      </c>
      <c r="N60" s="48">
        <v>8.0000000000000004E-4</v>
      </c>
      <c r="O60" s="6">
        <v>-2.0000000000000001E-4</v>
      </c>
      <c r="P60" s="17">
        <v>3.5999999999999999E-3</v>
      </c>
      <c r="Q60" s="6">
        <v>4.7999999999999996E-3</v>
      </c>
      <c r="R60" s="31">
        <v>2.9999999999999997E-4</v>
      </c>
      <c r="S60" s="31">
        <v>-4.4999999999999997E-3</v>
      </c>
      <c r="T60" s="51">
        <v>-2.2000000000000001E-3</v>
      </c>
      <c r="U60" s="6">
        <f t="shared" si="1"/>
        <v>-2.3809523809523812E-2</v>
      </c>
    </row>
    <row r="61" spans="9:21" x14ac:dyDescent="0.25">
      <c r="I61" s="6">
        <v>-4</v>
      </c>
      <c r="J61" s="6">
        <v>10</v>
      </c>
      <c r="K61" s="6">
        <v>100</v>
      </c>
      <c r="L61" s="48">
        <v>-8.5000000000000006E-3</v>
      </c>
      <c r="M61" s="48">
        <v>-1E-3</v>
      </c>
      <c r="N61" s="48">
        <v>4.0000000000000002E-4</v>
      </c>
      <c r="O61" s="6">
        <v>2.0000000000000001E-4</v>
      </c>
      <c r="P61" s="17">
        <v>3.3999999999999998E-3</v>
      </c>
      <c r="Q61" s="6">
        <v>5.1000000000000004E-3</v>
      </c>
      <c r="R61" s="31">
        <v>5.9999999999999995E-4</v>
      </c>
      <c r="S61" s="31">
        <v>-4.0000000000000001E-3</v>
      </c>
      <c r="T61" s="51">
        <v>-6.1000000000000004E-3</v>
      </c>
      <c r="U61" s="6">
        <f t="shared" si="1"/>
        <v>2.3529411764705882E-2</v>
      </c>
    </row>
    <row r="62" spans="9:21" x14ac:dyDescent="0.25">
      <c r="I62" s="6">
        <v>-4</v>
      </c>
      <c r="J62" s="6">
        <v>15</v>
      </c>
      <c r="K62" s="6">
        <v>100</v>
      </c>
      <c r="L62" s="48">
        <v>-8.3000000000000001E-3</v>
      </c>
      <c r="M62" s="48">
        <v>-1.1000000000000001E-3</v>
      </c>
      <c r="N62" s="48">
        <v>1E-3</v>
      </c>
      <c r="O62" s="6">
        <v>-4.0000000000000002E-4</v>
      </c>
      <c r="P62" s="17">
        <v>3.3E-3</v>
      </c>
      <c r="Q62" s="6">
        <v>5.1000000000000004E-3</v>
      </c>
      <c r="R62" s="31">
        <v>8.0000000000000004E-4</v>
      </c>
      <c r="S62" s="31">
        <v>-3.3999999999999998E-3</v>
      </c>
      <c r="T62" s="51">
        <v>-9.7000000000000003E-3</v>
      </c>
      <c r="U62" s="6">
        <f t="shared" si="1"/>
        <v>-4.7619047619047616E-2</v>
      </c>
    </row>
    <row r="63" spans="9:21" x14ac:dyDescent="0.25">
      <c r="I63" s="6">
        <v>-4</v>
      </c>
      <c r="J63" s="6">
        <v>20</v>
      </c>
      <c r="K63" s="6">
        <v>100</v>
      </c>
      <c r="L63" s="48">
        <v>-8.9999999999999993E-3</v>
      </c>
      <c r="M63" s="48">
        <v>-4.1999999999999997E-3</v>
      </c>
      <c r="N63" s="48">
        <v>6.9999999999999999E-4</v>
      </c>
      <c r="O63" s="6">
        <v>0</v>
      </c>
      <c r="P63" s="17">
        <v>4.3E-3</v>
      </c>
      <c r="Q63" s="6">
        <v>5.5999999999999999E-3</v>
      </c>
      <c r="R63" s="31">
        <v>1E-3</v>
      </c>
      <c r="S63" s="31">
        <v>-2.8999999999999998E-3</v>
      </c>
      <c r="T63" s="51">
        <v>-1.2999999999999999E-2</v>
      </c>
      <c r="U63" s="6">
        <f t="shared" si="1"/>
        <v>0</v>
      </c>
    </row>
    <row r="64" spans="9:21" x14ac:dyDescent="0.25">
      <c r="I64" s="6">
        <v>-4</v>
      </c>
      <c r="J64" s="6">
        <v>25</v>
      </c>
      <c r="K64" s="6">
        <v>100</v>
      </c>
      <c r="L64" s="48">
        <v>-9.4000000000000004E-3</v>
      </c>
      <c r="M64" s="48">
        <v>-8.0000000000000002E-3</v>
      </c>
      <c r="N64" s="48">
        <v>8.9999999999999998E-4</v>
      </c>
      <c r="O64" s="6">
        <v>-1E-4</v>
      </c>
      <c r="P64" s="17">
        <v>6.4000000000000003E-3</v>
      </c>
      <c r="Q64" s="6">
        <v>5.4999999999999997E-3</v>
      </c>
      <c r="R64" s="31">
        <v>1.1999999999999999E-3</v>
      </c>
      <c r="S64" s="31">
        <v>-2.3999999999999998E-3</v>
      </c>
      <c r="T64" s="51">
        <v>-1.5900000000000001E-2</v>
      </c>
      <c r="U64" s="6">
        <f t="shared" si="1"/>
        <v>-8.4033613445378148E-3</v>
      </c>
    </row>
    <row r="65" spans="9:21" x14ac:dyDescent="0.25">
      <c r="I65" s="6">
        <v>-4</v>
      </c>
      <c r="J65" s="6">
        <v>30</v>
      </c>
      <c r="K65" s="6">
        <v>100</v>
      </c>
      <c r="L65" s="48">
        <v>-8.8000000000000005E-3</v>
      </c>
      <c r="M65" s="48">
        <v>-3.4500000000000003E-2</v>
      </c>
      <c r="N65" s="48">
        <v>-6.9999999999999999E-4</v>
      </c>
      <c r="O65" s="6">
        <v>1.4E-3</v>
      </c>
      <c r="P65" s="17">
        <v>1.9599999999999999E-2</v>
      </c>
      <c r="Q65" s="6">
        <v>5.1999999999999998E-3</v>
      </c>
      <c r="R65" s="31">
        <v>1.5E-3</v>
      </c>
      <c r="S65" s="31">
        <v>-2E-3</v>
      </c>
      <c r="T65" s="51">
        <v>-1.84E-2</v>
      </c>
      <c r="U65" s="6">
        <f t="shared" si="1"/>
        <v>5.6451612903225805E-2</v>
      </c>
    </row>
    <row r="66" spans="9:21" x14ac:dyDescent="0.25">
      <c r="I66" s="6">
        <v>-2</v>
      </c>
      <c r="J66" s="6">
        <v>0</v>
      </c>
      <c r="K66" s="6">
        <v>100</v>
      </c>
      <c r="L66" s="48">
        <v>-8.3000000000000001E-3</v>
      </c>
      <c r="M66" s="48">
        <v>5.0000000000000001E-4</v>
      </c>
      <c r="N66" s="48">
        <v>-2.0000000000000001E-4</v>
      </c>
      <c r="O66" s="6">
        <v>5.0000000000000001E-4</v>
      </c>
      <c r="P66" s="17">
        <v>3.7000000000000002E-3</v>
      </c>
      <c r="Q66" s="6">
        <v>4.4999999999999997E-3</v>
      </c>
      <c r="R66" s="31">
        <v>1E-4</v>
      </c>
      <c r="S66" s="31">
        <v>-2.2000000000000001E-3</v>
      </c>
      <c r="T66" s="51">
        <v>2E-3</v>
      </c>
      <c r="U66" s="6">
        <f t="shared" si="1"/>
        <v>6.0975609756097567E-2</v>
      </c>
    </row>
    <row r="67" spans="9:21" x14ac:dyDescent="0.25">
      <c r="I67" s="6">
        <v>-2</v>
      </c>
      <c r="J67" s="6">
        <v>5</v>
      </c>
      <c r="K67" s="6">
        <v>100</v>
      </c>
      <c r="L67" s="48">
        <v>-8.2000000000000007E-3</v>
      </c>
      <c r="M67" s="48">
        <v>-1.4E-3</v>
      </c>
      <c r="N67" s="48">
        <v>-5.9999999999999995E-4</v>
      </c>
      <c r="O67" s="6">
        <v>8.9999999999999998E-4</v>
      </c>
      <c r="P67" s="17">
        <v>3.3E-3</v>
      </c>
      <c r="Q67" s="6">
        <v>5.0000000000000001E-3</v>
      </c>
      <c r="R67" s="31">
        <v>2.0000000000000001E-4</v>
      </c>
      <c r="S67" s="31">
        <v>-1.6999999999999999E-3</v>
      </c>
      <c r="T67" s="51">
        <v>-2E-3</v>
      </c>
      <c r="U67" s="6">
        <f t="shared" si="1"/>
        <v>0.10843373493975904</v>
      </c>
    </row>
    <row r="68" spans="9:21" x14ac:dyDescent="0.25">
      <c r="I68" s="6">
        <v>-2</v>
      </c>
      <c r="J68" s="6">
        <v>10</v>
      </c>
      <c r="K68" s="6">
        <v>100</v>
      </c>
      <c r="L68" s="48">
        <v>-8.5000000000000006E-3</v>
      </c>
      <c r="M68" s="48">
        <v>-1.2999999999999999E-3</v>
      </c>
      <c r="N68" s="48">
        <v>6.9999999999999999E-4</v>
      </c>
      <c r="O68" s="6">
        <v>-4.0000000000000002E-4</v>
      </c>
      <c r="P68" s="17">
        <v>3.8E-3</v>
      </c>
      <c r="Q68" s="6">
        <v>4.8999999999999998E-3</v>
      </c>
      <c r="R68" s="31">
        <v>2.9999999999999997E-4</v>
      </c>
      <c r="S68" s="31">
        <v>-1.2999999999999999E-3</v>
      </c>
      <c r="T68" s="51">
        <v>-5.8999999999999999E-3</v>
      </c>
      <c r="U68" s="6">
        <f t="shared" ref="U68:U131" si="2">O68/(P68+Q68)</f>
        <v>-4.597701149425288E-2</v>
      </c>
    </row>
    <row r="69" spans="9:21" x14ac:dyDescent="0.25">
      <c r="I69" s="6">
        <v>-2</v>
      </c>
      <c r="J69" s="6">
        <v>15</v>
      </c>
      <c r="K69" s="6">
        <v>100</v>
      </c>
      <c r="L69" s="48">
        <v>-9.1000000000000004E-3</v>
      </c>
      <c r="M69" s="48">
        <v>-2.3999999999999998E-3</v>
      </c>
      <c r="N69" s="48">
        <v>0</v>
      </c>
      <c r="O69" s="6">
        <v>2.9999999999999997E-4</v>
      </c>
      <c r="P69" s="17">
        <v>3.5999999999999999E-3</v>
      </c>
      <c r="Q69" s="6">
        <v>5.7999999999999996E-3</v>
      </c>
      <c r="R69" s="31">
        <v>4.0000000000000002E-4</v>
      </c>
      <c r="S69" s="31">
        <v>-6.9999999999999999E-4</v>
      </c>
      <c r="T69" s="51">
        <v>-9.4999999999999998E-3</v>
      </c>
      <c r="U69" s="6">
        <f t="shared" si="2"/>
        <v>3.1914893617021281E-2</v>
      </c>
    </row>
    <row r="70" spans="9:21" x14ac:dyDescent="0.25">
      <c r="I70" s="6">
        <v>-2</v>
      </c>
      <c r="J70" s="6">
        <v>20</v>
      </c>
      <c r="K70" s="6">
        <v>100</v>
      </c>
      <c r="L70" s="48">
        <v>-9.2999999999999992E-3</v>
      </c>
      <c r="M70" s="48">
        <v>-3.5000000000000001E-3</v>
      </c>
      <c r="N70" s="48">
        <v>1.5E-3</v>
      </c>
      <c r="O70" s="6">
        <v>-1.1999999999999999E-3</v>
      </c>
      <c r="P70" s="17">
        <v>3.8999999999999998E-3</v>
      </c>
      <c r="Q70" s="6">
        <v>6.0000000000000001E-3</v>
      </c>
      <c r="R70" s="31">
        <v>5.0000000000000001E-4</v>
      </c>
      <c r="S70" s="31">
        <v>-2.9999999999999997E-4</v>
      </c>
      <c r="T70" s="51">
        <v>-1.2699999999999999E-2</v>
      </c>
      <c r="U70" s="6">
        <f t="shared" si="2"/>
        <v>-0.12121212121212122</v>
      </c>
    </row>
    <row r="71" spans="9:21" x14ac:dyDescent="0.25">
      <c r="I71" s="6">
        <v>-2</v>
      </c>
      <c r="J71" s="6">
        <v>25</v>
      </c>
      <c r="K71" s="6">
        <v>100</v>
      </c>
      <c r="L71" s="48">
        <v>-1.0699999999999999E-2</v>
      </c>
      <c r="M71" s="48">
        <v>-1.04E-2</v>
      </c>
      <c r="N71" s="48">
        <v>8.9999999999999998E-4</v>
      </c>
      <c r="O71" s="6">
        <v>-5.0000000000000001E-4</v>
      </c>
      <c r="P71" s="17">
        <v>7.6E-3</v>
      </c>
      <c r="Q71" s="6">
        <v>6.4999999999999997E-3</v>
      </c>
      <c r="R71" s="31">
        <v>5.9999999999999995E-4</v>
      </c>
      <c r="S71" s="31">
        <v>1E-4</v>
      </c>
      <c r="T71" s="51">
        <v>-1.55E-2</v>
      </c>
      <c r="U71" s="6">
        <f t="shared" si="2"/>
        <v>-3.5460992907801421E-2</v>
      </c>
    </row>
    <row r="72" spans="9:21" x14ac:dyDescent="0.25">
      <c r="I72" s="6">
        <v>-2</v>
      </c>
      <c r="J72" s="6">
        <v>30</v>
      </c>
      <c r="K72" s="6">
        <v>100</v>
      </c>
      <c r="L72" s="48">
        <v>-1.04E-2</v>
      </c>
      <c r="M72" s="48">
        <v>-4.36E-2</v>
      </c>
      <c r="N72" s="48">
        <v>4.0000000000000001E-3</v>
      </c>
      <c r="O72" s="6">
        <v>-3.5000000000000001E-3</v>
      </c>
      <c r="P72" s="17">
        <v>2.4299999999999999E-2</v>
      </c>
      <c r="Q72" s="6">
        <v>6.6E-3</v>
      </c>
      <c r="R72" s="31">
        <v>6.9999999999999999E-4</v>
      </c>
      <c r="S72" s="31">
        <v>5.0000000000000001E-4</v>
      </c>
      <c r="T72" s="51">
        <v>-1.78E-2</v>
      </c>
      <c r="U72" s="6">
        <f t="shared" si="2"/>
        <v>-0.1132686084142395</v>
      </c>
    </row>
    <row r="73" spans="9:21" x14ac:dyDescent="0.25">
      <c r="I73" s="6">
        <v>0</v>
      </c>
      <c r="J73" s="6">
        <v>0</v>
      </c>
      <c r="K73" s="6">
        <v>100</v>
      </c>
      <c r="L73" s="48">
        <v>-8.6E-3</v>
      </c>
      <c r="M73" s="48">
        <v>1E-4</v>
      </c>
      <c r="N73" s="48">
        <v>0</v>
      </c>
      <c r="O73" s="6">
        <v>0</v>
      </c>
      <c r="P73" s="17">
        <v>4.0000000000000001E-3</v>
      </c>
      <c r="Q73" s="6">
        <v>4.4999999999999997E-3</v>
      </c>
      <c r="R73" s="31">
        <v>0</v>
      </c>
      <c r="S73" s="31">
        <v>5.9999999999999995E-4</v>
      </c>
      <c r="T73" s="51">
        <v>2.2000000000000001E-3</v>
      </c>
      <c r="U73" s="6">
        <f t="shared" si="2"/>
        <v>0</v>
      </c>
    </row>
    <row r="74" spans="9:21" x14ac:dyDescent="0.25">
      <c r="I74" s="6">
        <v>0</v>
      </c>
      <c r="J74" s="6">
        <v>5</v>
      </c>
      <c r="K74" s="6">
        <v>100</v>
      </c>
      <c r="L74" s="48">
        <v>-8.3999999999999995E-3</v>
      </c>
      <c r="M74" s="48">
        <v>-6.9999999999999999E-4</v>
      </c>
      <c r="N74" s="48">
        <v>1E-4</v>
      </c>
      <c r="O74" s="6">
        <v>-1E-4</v>
      </c>
      <c r="P74" s="17">
        <v>3.7000000000000002E-3</v>
      </c>
      <c r="Q74" s="6">
        <v>4.7000000000000002E-3</v>
      </c>
      <c r="R74" s="31">
        <v>0</v>
      </c>
      <c r="S74" s="31">
        <v>1E-3</v>
      </c>
      <c r="T74" s="51">
        <v>-1.8E-3</v>
      </c>
      <c r="U74" s="6">
        <f t="shared" si="2"/>
        <v>-1.1904761904761904E-2</v>
      </c>
    </row>
    <row r="75" spans="9:21" x14ac:dyDescent="0.25">
      <c r="I75" s="6">
        <v>0</v>
      </c>
      <c r="J75" s="6">
        <v>10</v>
      </c>
      <c r="K75" s="6">
        <v>100</v>
      </c>
      <c r="L75" s="48">
        <v>-8.2000000000000007E-3</v>
      </c>
      <c r="M75" s="48">
        <v>-1E-3</v>
      </c>
      <c r="N75" s="48">
        <v>6.9999999999999999E-4</v>
      </c>
      <c r="O75" s="6">
        <v>-6.9999999999999999E-4</v>
      </c>
      <c r="P75" s="17">
        <v>3.3999999999999998E-3</v>
      </c>
      <c r="Q75" s="6">
        <v>4.8999999999999998E-3</v>
      </c>
      <c r="R75" s="31">
        <v>0</v>
      </c>
      <c r="S75" s="31">
        <v>1.5E-3</v>
      </c>
      <c r="T75" s="51">
        <v>-5.7000000000000002E-3</v>
      </c>
      <c r="U75" s="6">
        <f t="shared" si="2"/>
        <v>-8.4337349397590355E-2</v>
      </c>
    </row>
    <row r="76" spans="9:21" x14ac:dyDescent="0.25">
      <c r="I76" s="6">
        <v>0</v>
      </c>
      <c r="J76" s="6">
        <v>15</v>
      </c>
      <c r="K76" s="6">
        <v>100</v>
      </c>
      <c r="L76" s="48">
        <v>-8.8000000000000005E-3</v>
      </c>
      <c r="M76" s="48">
        <v>-2.5999999999999999E-3</v>
      </c>
      <c r="N76" s="48">
        <v>2.9999999999999997E-4</v>
      </c>
      <c r="O76" s="6">
        <v>-2.9999999999999997E-4</v>
      </c>
      <c r="P76" s="17">
        <v>3.7000000000000002E-3</v>
      </c>
      <c r="Q76" s="6">
        <v>5.4999999999999997E-3</v>
      </c>
      <c r="R76" s="31">
        <v>0</v>
      </c>
      <c r="S76" s="31">
        <v>1.9E-3</v>
      </c>
      <c r="T76" s="51">
        <v>-9.2999999999999992E-3</v>
      </c>
      <c r="U76" s="6">
        <f t="shared" si="2"/>
        <v>-3.2608695652173912E-2</v>
      </c>
    </row>
    <row r="77" spans="9:21" x14ac:dyDescent="0.25">
      <c r="I77" s="6">
        <v>0</v>
      </c>
      <c r="J77" s="6">
        <v>20</v>
      </c>
      <c r="K77" s="6">
        <v>100</v>
      </c>
      <c r="L77" s="48">
        <v>-8.5000000000000006E-3</v>
      </c>
      <c r="M77" s="48">
        <v>-8.3999999999999995E-3</v>
      </c>
      <c r="N77" s="48">
        <v>4.0000000000000002E-4</v>
      </c>
      <c r="O77" s="6">
        <v>-4.0000000000000002E-4</v>
      </c>
      <c r="P77" s="17">
        <v>5.7999999999999996E-3</v>
      </c>
      <c r="Q77" s="6">
        <v>5.1000000000000004E-3</v>
      </c>
      <c r="R77" s="31">
        <v>0</v>
      </c>
      <c r="S77" s="31">
        <v>2.2000000000000001E-3</v>
      </c>
      <c r="T77" s="51">
        <v>-1.2800000000000001E-2</v>
      </c>
      <c r="U77" s="6">
        <f t="shared" si="2"/>
        <v>-3.669724770642202E-2</v>
      </c>
    </row>
    <row r="78" spans="9:21" x14ac:dyDescent="0.25">
      <c r="I78" s="6">
        <v>0</v>
      </c>
      <c r="J78" s="6">
        <v>25</v>
      </c>
      <c r="K78" s="6">
        <v>100</v>
      </c>
      <c r="L78" s="48">
        <v>-9.4000000000000004E-3</v>
      </c>
      <c r="M78" s="48">
        <v>-4.4000000000000003E-3</v>
      </c>
      <c r="N78" s="48">
        <v>2.0000000000000001E-4</v>
      </c>
      <c r="O78" s="6">
        <v>-2.0000000000000001E-4</v>
      </c>
      <c r="P78" s="17">
        <v>4.8999999999999998E-3</v>
      </c>
      <c r="Q78" s="6">
        <v>5.4999999999999997E-3</v>
      </c>
      <c r="R78" s="31">
        <v>0</v>
      </c>
      <c r="S78" s="31">
        <v>2.5999999999999999E-3</v>
      </c>
      <c r="T78" s="51">
        <v>-1.5599999999999999E-2</v>
      </c>
      <c r="U78" s="6">
        <f t="shared" si="2"/>
        <v>-1.9230769230769232E-2</v>
      </c>
    </row>
    <row r="79" spans="9:21" x14ac:dyDescent="0.25">
      <c r="I79" s="6">
        <v>0</v>
      </c>
      <c r="J79" s="6">
        <v>30</v>
      </c>
      <c r="K79" s="6">
        <v>100</v>
      </c>
      <c r="L79" s="48">
        <v>-1.12E-2</v>
      </c>
      <c r="M79" s="48">
        <v>-4.9299999999999997E-2</v>
      </c>
      <c r="N79" s="48">
        <v>-1E-3</v>
      </c>
      <c r="O79" s="6">
        <v>1E-3</v>
      </c>
      <c r="P79" s="17">
        <v>2.7E-2</v>
      </c>
      <c r="Q79" s="6">
        <v>7.4000000000000003E-3</v>
      </c>
      <c r="R79" s="31">
        <v>-1E-4</v>
      </c>
      <c r="S79" s="31">
        <v>2.8999999999999998E-3</v>
      </c>
      <c r="T79" s="51">
        <v>-1.7600000000000001E-2</v>
      </c>
      <c r="U79" s="6">
        <f t="shared" si="2"/>
        <v>2.9069767441860465E-2</v>
      </c>
    </row>
    <row r="80" spans="9:21" x14ac:dyDescent="0.25">
      <c r="I80" s="6">
        <v>2</v>
      </c>
      <c r="J80" s="6">
        <v>0</v>
      </c>
      <c r="K80" s="6">
        <v>100</v>
      </c>
      <c r="L80" s="48">
        <v>-8.3999999999999995E-3</v>
      </c>
      <c r="M80" s="48">
        <v>-2.0000000000000001E-4</v>
      </c>
      <c r="N80" s="48">
        <v>0</v>
      </c>
      <c r="O80" s="6">
        <v>-2.9999999999999997E-4</v>
      </c>
      <c r="P80" s="17">
        <v>3.8E-3</v>
      </c>
      <c r="Q80" s="6">
        <v>4.4999999999999997E-3</v>
      </c>
      <c r="R80" s="31">
        <v>0</v>
      </c>
      <c r="S80" s="31">
        <v>3.3E-3</v>
      </c>
      <c r="T80" s="51">
        <v>2.3999999999999998E-3</v>
      </c>
      <c r="U80" s="6">
        <f t="shared" si="2"/>
        <v>-3.614457831325301E-2</v>
      </c>
    </row>
    <row r="81" spans="9:21" x14ac:dyDescent="0.25">
      <c r="I81" s="6">
        <v>2</v>
      </c>
      <c r="J81" s="6">
        <v>5</v>
      </c>
      <c r="K81" s="6">
        <v>100</v>
      </c>
      <c r="L81" s="48">
        <v>-8.3999999999999995E-3</v>
      </c>
      <c r="M81" s="48">
        <v>-1.5E-3</v>
      </c>
      <c r="N81" s="48">
        <v>5.9999999999999995E-4</v>
      </c>
      <c r="O81" s="6">
        <v>-8.9999999999999998E-4</v>
      </c>
      <c r="P81" s="17">
        <v>3.8E-3</v>
      </c>
      <c r="Q81" s="6">
        <v>4.7999999999999996E-3</v>
      </c>
      <c r="R81" s="31">
        <v>-2.0000000000000001E-4</v>
      </c>
      <c r="S81" s="31">
        <v>3.8E-3</v>
      </c>
      <c r="T81" s="51">
        <v>-1.6000000000000001E-3</v>
      </c>
      <c r="U81" s="6">
        <f t="shared" si="2"/>
        <v>-0.10465116279069767</v>
      </c>
    </row>
    <row r="82" spans="9:21" x14ac:dyDescent="0.25">
      <c r="I82" s="6">
        <v>2</v>
      </c>
      <c r="J82" s="6">
        <v>10</v>
      </c>
      <c r="K82" s="6">
        <v>100</v>
      </c>
      <c r="L82" s="48">
        <v>-8.6999999999999994E-3</v>
      </c>
      <c r="M82" s="48">
        <v>-1.4E-3</v>
      </c>
      <c r="N82" s="48">
        <v>-2.0000000000000001E-4</v>
      </c>
      <c r="O82" s="6">
        <v>-1E-4</v>
      </c>
      <c r="P82" s="17">
        <v>3.8E-3</v>
      </c>
      <c r="Q82" s="6">
        <v>5.1000000000000004E-3</v>
      </c>
      <c r="R82" s="31">
        <v>-2.9999999999999997E-4</v>
      </c>
      <c r="S82" s="31">
        <v>4.1999999999999997E-3</v>
      </c>
      <c r="T82" s="51">
        <v>-5.4000000000000003E-3</v>
      </c>
      <c r="U82" s="6">
        <f t="shared" si="2"/>
        <v>-1.1235955056179777E-2</v>
      </c>
    </row>
    <row r="83" spans="9:21" x14ac:dyDescent="0.25">
      <c r="I83" s="6">
        <v>2</v>
      </c>
      <c r="J83" s="6">
        <v>15</v>
      </c>
      <c r="K83" s="6">
        <v>100</v>
      </c>
      <c r="L83" s="48">
        <v>-8.8000000000000005E-3</v>
      </c>
      <c r="M83" s="48">
        <v>-2.0999999999999999E-3</v>
      </c>
      <c r="N83" s="48">
        <v>1E-4</v>
      </c>
      <c r="O83" s="6">
        <v>-5.0000000000000001E-4</v>
      </c>
      <c r="P83" s="17">
        <v>3.7000000000000002E-3</v>
      </c>
      <c r="Q83" s="6">
        <v>5.3E-3</v>
      </c>
      <c r="R83" s="31">
        <v>-4.0000000000000002E-4</v>
      </c>
      <c r="S83" s="31">
        <v>4.5999999999999999E-3</v>
      </c>
      <c r="T83" s="51">
        <v>-9.1000000000000004E-3</v>
      </c>
      <c r="U83" s="6">
        <f t="shared" si="2"/>
        <v>-5.5555555555555552E-2</v>
      </c>
    </row>
    <row r="84" spans="9:21" x14ac:dyDescent="0.25">
      <c r="I84" s="6">
        <v>2</v>
      </c>
      <c r="J84" s="6">
        <v>20</v>
      </c>
      <c r="K84" s="6">
        <v>100</v>
      </c>
      <c r="L84" s="48">
        <v>-8.3000000000000001E-3</v>
      </c>
      <c r="M84" s="48">
        <v>-2.8999999999999998E-3</v>
      </c>
      <c r="N84" s="48">
        <v>-1.4E-3</v>
      </c>
      <c r="O84" s="6">
        <v>1.1000000000000001E-3</v>
      </c>
      <c r="P84" s="17">
        <v>3.2000000000000002E-3</v>
      </c>
      <c r="Q84" s="6">
        <v>5.7000000000000002E-3</v>
      </c>
      <c r="R84" s="31">
        <v>-5.0000000000000001E-4</v>
      </c>
      <c r="S84" s="31">
        <v>4.8999999999999998E-3</v>
      </c>
      <c r="T84" s="51">
        <v>-1.23E-2</v>
      </c>
      <c r="U84" s="6">
        <f t="shared" si="2"/>
        <v>0.12359550561797754</v>
      </c>
    </row>
    <row r="85" spans="9:21" x14ac:dyDescent="0.25">
      <c r="I85" s="6">
        <v>2</v>
      </c>
      <c r="J85" s="6">
        <v>25</v>
      </c>
      <c r="K85" s="6">
        <v>100</v>
      </c>
      <c r="L85" s="48">
        <v>-1.0500000000000001E-2</v>
      </c>
      <c r="M85" s="48">
        <v>-1.2500000000000001E-2</v>
      </c>
      <c r="N85" s="48">
        <v>2.0000000000000001E-4</v>
      </c>
      <c r="O85" s="6">
        <v>-5.9999999999999995E-4</v>
      </c>
      <c r="P85" s="17">
        <v>8.3000000000000001E-3</v>
      </c>
      <c r="Q85" s="6">
        <v>6.4999999999999997E-3</v>
      </c>
      <c r="R85" s="31">
        <v>-6.9999999999999999E-4</v>
      </c>
      <c r="S85" s="31">
        <v>5.1000000000000004E-3</v>
      </c>
      <c r="T85" s="51">
        <v>-1.5100000000000001E-2</v>
      </c>
      <c r="U85" s="6">
        <f t="shared" si="2"/>
        <v>-4.0540540540540536E-2</v>
      </c>
    </row>
    <row r="86" spans="9:21" x14ac:dyDescent="0.25">
      <c r="I86" s="6">
        <v>2</v>
      </c>
      <c r="J86" s="6">
        <v>30</v>
      </c>
      <c r="K86" s="6">
        <v>100</v>
      </c>
      <c r="L86" s="48">
        <v>-1.06E-2</v>
      </c>
      <c r="M86" s="48">
        <v>-4.48E-2</v>
      </c>
      <c r="N86" s="48">
        <v>-3.0000000000000001E-3</v>
      </c>
      <c r="O86" s="6">
        <v>2.5999999999999999E-3</v>
      </c>
      <c r="P86" s="17">
        <v>2.5000000000000001E-2</v>
      </c>
      <c r="Q86" s="6">
        <v>6.7000000000000002E-3</v>
      </c>
      <c r="R86" s="31">
        <v>-8.0000000000000004E-4</v>
      </c>
      <c r="S86" s="31">
        <v>5.1999999999999998E-3</v>
      </c>
      <c r="T86" s="51">
        <v>-1.7399999999999999E-2</v>
      </c>
      <c r="U86" s="6">
        <f t="shared" si="2"/>
        <v>8.2018927444794956E-2</v>
      </c>
    </row>
    <row r="87" spans="9:21" x14ac:dyDescent="0.25">
      <c r="I87" s="6">
        <v>4</v>
      </c>
      <c r="J87" s="6">
        <v>0</v>
      </c>
      <c r="K87" s="6">
        <v>100</v>
      </c>
      <c r="L87" s="48">
        <v>-7.7999999999999996E-3</v>
      </c>
      <c r="M87" s="48">
        <v>-1.6999999999999999E-3</v>
      </c>
      <c r="N87" s="48">
        <v>-1E-3</v>
      </c>
      <c r="O87" s="6">
        <v>5.0000000000000001E-4</v>
      </c>
      <c r="P87" s="17">
        <v>2.8999999999999998E-3</v>
      </c>
      <c r="Q87" s="6">
        <v>5.0000000000000001E-3</v>
      </c>
      <c r="R87" s="31">
        <v>-1E-4</v>
      </c>
      <c r="S87" s="31">
        <v>6.1000000000000004E-3</v>
      </c>
      <c r="T87" s="51">
        <v>2.8E-3</v>
      </c>
      <c r="U87" s="6">
        <f t="shared" si="2"/>
        <v>6.3291139240506319E-2</v>
      </c>
    </row>
    <row r="88" spans="9:21" x14ac:dyDescent="0.25">
      <c r="I88" s="6">
        <v>4</v>
      </c>
      <c r="J88" s="6">
        <v>5</v>
      </c>
      <c r="K88" s="6">
        <v>100</v>
      </c>
      <c r="L88" s="48">
        <v>-8.6E-3</v>
      </c>
      <c r="M88" s="48">
        <v>-1.2999999999999999E-3</v>
      </c>
      <c r="N88" s="48">
        <v>-1E-4</v>
      </c>
      <c r="O88" s="6">
        <v>-5.0000000000000001E-4</v>
      </c>
      <c r="P88" s="17">
        <v>3.3999999999999998E-3</v>
      </c>
      <c r="Q88" s="6">
        <v>5.3E-3</v>
      </c>
      <c r="R88" s="31">
        <v>-2.9999999999999997E-4</v>
      </c>
      <c r="S88" s="31">
        <v>6.6E-3</v>
      </c>
      <c r="T88" s="51">
        <v>-1.1999999999999999E-3</v>
      </c>
      <c r="U88" s="6">
        <f t="shared" si="2"/>
        <v>-5.7471264367816098E-2</v>
      </c>
    </row>
    <row r="89" spans="9:21" x14ac:dyDescent="0.25">
      <c r="I89" s="6">
        <v>4</v>
      </c>
      <c r="J89" s="6">
        <v>10</v>
      </c>
      <c r="K89" s="6">
        <v>100</v>
      </c>
      <c r="L89" s="48">
        <v>-8.5000000000000006E-3</v>
      </c>
      <c r="M89" s="48">
        <v>-1.2999999999999999E-3</v>
      </c>
      <c r="N89" s="48">
        <v>-1E-4</v>
      </c>
      <c r="O89" s="6">
        <v>-5.0000000000000001E-4</v>
      </c>
      <c r="P89" s="17">
        <v>3.5000000000000001E-3</v>
      </c>
      <c r="Q89" s="6">
        <v>5.1000000000000004E-3</v>
      </c>
      <c r="R89" s="31">
        <v>-5.9999999999999995E-4</v>
      </c>
      <c r="S89" s="31">
        <v>6.8999999999999999E-3</v>
      </c>
      <c r="T89" s="51">
        <v>-5.1999999999999998E-3</v>
      </c>
      <c r="U89" s="6">
        <f t="shared" si="2"/>
        <v>-5.8139534883720929E-2</v>
      </c>
    </row>
    <row r="90" spans="9:21" x14ac:dyDescent="0.25">
      <c r="I90" s="6">
        <v>4</v>
      </c>
      <c r="J90" s="6">
        <v>15</v>
      </c>
      <c r="K90" s="6">
        <v>100</v>
      </c>
      <c r="L90" s="48">
        <v>-8.5000000000000006E-3</v>
      </c>
      <c r="M90" s="48">
        <v>-1.2999999999999999E-3</v>
      </c>
      <c r="N90" s="48">
        <v>-2.0000000000000001E-4</v>
      </c>
      <c r="O90" s="6">
        <v>-4.0000000000000002E-4</v>
      </c>
      <c r="P90" s="17">
        <v>3.3E-3</v>
      </c>
      <c r="Q90" s="6">
        <v>5.3E-3</v>
      </c>
      <c r="R90" s="31">
        <v>-8.0000000000000004E-4</v>
      </c>
      <c r="S90" s="31">
        <v>7.1999999999999998E-3</v>
      </c>
      <c r="T90" s="51">
        <v>-8.8000000000000005E-3</v>
      </c>
      <c r="U90" s="6">
        <f t="shared" si="2"/>
        <v>-4.6511627906976744E-2</v>
      </c>
    </row>
    <row r="91" spans="9:21" x14ac:dyDescent="0.25">
      <c r="I91" s="6">
        <v>4</v>
      </c>
      <c r="J91" s="6">
        <v>20</v>
      </c>
      <c r="K91" s="6">
        <v>100</v>
      </c>
      <c r="L91" s="48">
        <v>-9.2999999999999992E-3</v>
      </c>
      <c r="M91" s="48">
        <v>-4.4000000000000003E-3</v>
      </c>
      <c r="N91" s="48">
        <v>-1E-4</v>
      </c>
      <c r="O91" s="6">
        <v>-5.9999999999999995E-4</v>
      </c>
      <c r="P91" s="17">
        <v>4.1999999999999997E-3</v>
      </c>
      <c r="Q91" s="6">
        <v>6.1000000000000004E-3</v>
      </c>
      <c r="R91" s="31">
        <v>-1.1000000000000001E-3</v>
      </c>
      <c r="S91" s="31">
        <v>7.4999999999999997E-3</v>
      </c>
      <c r="T91" s="51">
        <v>-1.21E-2</v>
      </c>
      <c r="U91" s="6">
        <f t="shared" si="2"/>
        <v>-5.8252427184466014E-2</v>
      </c>
    </row>
    <row r="92" spans="9:21" x14ac:dyDescent="0.25">
      <c r="I92" s="6">
        <v>4</v>
      </c>
      <c r="J92" s="6">
        <v>25</v>
      </c>
      <c r="K92" s="6">
        <v>100</v>
      </c>
      <c r="L92" s="48">
        <v>-9.4999999999999998E-3</v>
      </c>
      <c r="M92" s="48">
        <v>-9.7999999999999997E-3</v>
      </c>
      <c r="N92" s="48">
        <v>-5.9999999999999995E-4</v>
      </c>
      <c r="O92" s="6">
        <v>-1E-4</v>
      </c>
      <c r="P92" s="17">
        <v>7.1999999999999998E-3</v>
      </c>
      <c r="Q92" s="6">
        <v>5.4999999999999997E-3</v>
      </c>
      <c r="R92" s="31">
        <v>-1.2999999999999999E-3</v>
      </c>
      <c r="S92" s="31">
        <v>7.4999999999999997E-3</v>
      </c>
      <c r="T92" s="51">
        <v>-1.5100000000000001E-2</v>
      </c>
      <c r="U92" s="6">
        <f t="shared" si="2"/>
        <v>-7.874015748031496E-3</v>
      </c>
    </row>
    <row r="93" spans="9:21" x14ac:dyDescent="0.25">
      <c r="I93" s="6">
        <v>4</v>
      </c>
      <c r="J93" s="6">
        <v>30</v>
      </c>
      <c r="K93" s="6">
        <v>100</v>
      </c>
      <c r="L93" s="48">
        <v>-9.4000000000000004E-3</v>
      </c>
      <c r="M93" s="48">
        <v>-3.6299999999999999E-2</v>
      </c>
      <c r="N93" s="48">
        <v>4.0000000000000002E-4</v>
      </c>
      <c r="O93" s="6">
        <v>-1.1999999999999999E-3</v>
      </c>
      <c r="P93" s="17">
        <v>2.0899999999999998E-2</v>
      </c>
      <c r="Q93" s="6">
        <v>5.3E-3</v>
      </c>
      <c r="R93" s="31">
        <v>-1.5E-3</v>
      </c>
      <c r="S93" s="31">
        <v>7.4999999999999997E-3</v>
      </c>
      <c r="T93" s="51">
        <v>-1.7500000000000002E-2</v>
      </c>
      <c r="U93" s="6">
        <f t="shared" si="2"/>
        <v>-4.5801526717557252E-2</v>
      </c>
    </row>
    <row r="94" spans="9:21" x14ac:dyDescent="0.25">
      <c r="I94" s="6">
        <v>6</v>
      </c>
      <c r="J94" s="6">
        <v>0</v>
      </c>
      <c r="K94" s="6">
        <v>100</v>
      </c>
      <c r="L94" s="48">
        <v>-8.0999999999999996E-3</v>
      </c>
      <c r="M94" s="48">
        <v>-1E-3</v>
      </c>
      <c r="N94" s="48">
        <v>-1.4E-3</v>
      </c>
      <c r="O94" s="6">
        <v>5.9999999999999995E-4</v>
      </c>
      <c r="P94" s="17">
        <v>3.3E-3</v>
      </c>
      <c r="Q94" s="6">
        <v>4.8999999999999998E-3</v>
      </c>
      <c r="R94" s="31">
        <v>-1E-4</v>
      </c>
      <c r="S94" s="31">
        <v>8.8999999999999999E-3</v>
      </c>
      <c r="T94" s="51">
        <v>2.8999999999999998E-3</v>
      </c>
      <c r="U94" s="6">
        <f t="shared" si="2"/>
        <v>7.3170731707317083E-2</v>
      </c>
    </row>
    <row r="95" spans="9:21" x14ac:dyDescent="0.25">
      <c r="I95" s="6">
        <v>6</v>
      </c>
      <c r="J95" s="6">
        <v>5</v>
      </c>
      <c r="K95" s="6">
        <v>100</v>
      </c>
      <c r="L95" s="48">
        <v>-8.6E-3</v>
      </c>
      <c r="M95" s="48">
        <v>-8.0000000000000004E-4</v>
      </c>
      <c r="N95" s="48">
        <v>-8.9999999999999998E-4</v>
      </c>
      <c r="O95" s="6">
        <v>0</v>
      </c>
      <c r="P95" s="17">
        <v>3.8E-3</v>
      </c>
      <c r="Q95" s="6">
        <v>4.8999999999999998E-3</v>
      </c>
      <c r="R95" s="31">
        <v>-5.0000000000000001E-4</v>
      </c>
      <c r="S95" s="31">
        <v>9.2999999999999992E-3</v>
      </c>
      <c r="T95" s="51">
        <v>-1.1000000000000001E-3</v>
      </c>
      <c r="U95" s="6">
        <f t="shared" si="2"/>
        <v>0</v>
      </c>
    </row>
    <row r="96" spans="9:21" x14ac:dyDescent="0.25">
      <c r="I96" s="6">
        <v>6</v>
      </c>
      <c r="J96" s="6">
        <v>10</v>
      </c>
      <c r="K96" s="6">
        <v>100</v>
      </c>
      <c r="L96" s="48">
        <v>-8.9999999999999993E-3</v>
      </c>
      <c r="M96" s="48">
        <v>-1.1000000000000001E-3</v>
      </c>
      <c r="N96" s="48">
        <v>-1E-3</v>
      </c>
      <c r="O96" s="6">
        <v>0</v>
      </c>
      <c r="P96" s="17">
        <v>3.7000000000000002E-3</v>
      </c>
      <c r="Q96" s="6">
        <v>5.4000000000000003E-3</v>
      </c>
      <c r="R96" s="31">
        <v>-8.9999999999999998E-4</v>
      </c>
      <c r="S96" s="31">
        <v>9.5999999999999992E-3</v>
      </c>
      <c r="T96" s="51">
        <v>-4.7999999999999996E-3</v>
      </c>
      <c r="U96" s="6">
        <f t="shared" si="2"/>
        <v>0</v>
      </c>
    </row>
    <row r="97" spans="9:21" x14ac:dyDescent="0.25">
      <c r="I97" s="6">
        <v>6</v>
      </c>
      <c r="J97" s="6">
        <v>15</v>
      </c>
      <c r="K97" s="6">
        <v>100</v>
      </c>
      <c r="L97" s="48">
        <v>-8.8000000000000005E-3</v>
      </c>
      <c r="M97" s="48">
        <v>-2.3999999999999998E-3</v>
      </c>
      <c r="N97" s="48">
        <v>-4.0000000000000002E-4</v>
      </c>
      <c r="O97" s="6">
        <v>-5.9999999999999995E-4</v>
      </c>
      <c r="P97" s="17">
        <v>3.3E-3</v>
      </c>
      <c r="Q97" s="6">
        <v>5.7999999999999996E-3</v>
      </c>
      <c r="R97" s="31">
        <v>-1.1999999999999999E-3</v>
      </c>
      <c r="S97" s="31">
        <v>9.9000000000000008E-3</v>
      </c>
      <c r="T97" s="51">
        <v>-8.3999999999999995E-3</v>
      </c>
      <c r="U97" s="6">
        <f t="shared" si="2"/>
        <v>-6.5934065934065922E-2</v>
      </c>
    </row>
    <row r="98" spans="9:21" x14ac:dyDescent="0.25">
      <c r="I98" s="6">
        <v>6</v>
      </c>
      <c r="J98" s="6">
        <v>20</v>
      </c>
      <c r="K98" s="6">
        <v>100</v>
      </c>
      <c r="L98" s="48">
        <v>-8.9999999999999993E-3</v>
      </c>
      <c r="M98" s="48">
        <v>-3.5000000000000001E-3</v>
      </c>
      <c r="N98" s="48">
        <v>-1.6000000000000001E-3</v>
      </c>
      <c r="O98" s="6">
        <v>5.9999999999999995E-4</v>
      </c>
      <c r="P98" s="17">
        <v>4.1000000000000003E-3</v>
      </c>
      <c r="Q98" s="6">
        <v>5.7000000000000002E-3</v>
      </c>
      <c r="R98" s="31">
        <v>-1.5E-3</v>
      </c>
      <c r="S98" s="31">
        <v>0.01</v>
      </c>
      <c r="T98" s="51">
        <v>-1.18E-2</v>
      </c>
      <c r="U98" s="6">
        <f t="shared" si="2"/>
        <v>6.1224489795918366E-2</v>
      </c>
    </row>
    <row r="99" spans="9:21" x14ac:dyDescent="0.25">
      <c r="I99" s="6">
        <v>6</v>
      </c>
      <c r="J99" s="6">
        <v>25</v>
      </c>
      <c r="K99" s="6">
        <v>100</v>
      </c>
      <c r="L99" s="48">
        <v>-9.9000000000000008E-3</v>
      </c>
      <c r="M99" s="48">
        <v>-2.63E-2</v>
      </c>
      <c r="N99" s="48">
        <v>-1.6000000000000001E-3</v>
      </c>
      <c r="O99" s="6">
        <v>5.0000000000000001E-4</v>
      </c>
      <c r="P99" s="17">
        <v>1.4E-2</v>
      </c>
      <c r="Q99" s="6">
        <v>6.1999999999999998E-3</v>
      </c>
      <c r="R99" s="31">
        <v>-1.9E-3</v>
      </c>
      <c r="S99" s="31">
        <v>0.01</v>
      </c>
      <c r="T99" s="51">
        <v>-1.46E-2</v>
      </c>
      <c r="U99" s="6">
        <f t="shared" si="2"/>
        <v>2.4752475247524754E-2</v>
      </c>
    </row>
    <row r="100" spans="9:21" x14ac:dyDescent="0.25">
      <c r="I100" s="6">
        <v>6</v>
      </c>
      <c r="J100" s="6">
        <v>30</v>
      </c>
      <c r="K100" s="6">
        <v>100</v>
      </c>
      <c r="L100" s="48">
        <v>-1.0500000000000001E-2</v>
      </c>
      <c r="M100" s="48">
        <v>-5.8000000000000003E-2</v>
      </c>
      <c r="N100" s="48">
        <v>-5.0000000000000001E-3</v>
      </c>
      <c r="O100" s="6">
        <v>3.7000000000000002E-3</v>
      </c>
      <c r="P100" s="17">
        <v>3.1600000000000003E-2</v>
      </c>
      <c r="Q100" s="6">
        <v>6.7999999999999996E-3</v>
      </c>
      <c r="R100" s="31">
        <v>-2.3E-3</v>
      </c>
      <c r="S100" s="31">
        <v>9.9000000000000008E-3</v>
      </c>
      <c r="T100" s="51">
        <v>-1.7000000000000001E-2</v>
      </c>
      <c r="U100" s="6">
        <f t="shared" si="2"/>
        <v>9.6354166666666657E-2</v>
      </c>
    </row>
    <row r="101" spans="9:21" x14ac:dyDescent="0.25">
      <c r="I101" s="6">
        <v>8</v>
      </c>
      <c r="J101" s="6">
        <v>0</v>
      </c>
      <c r="K101" s="6">
        <v>100</v>
      </c>
      <c r="L101" s="48">
        <v>-8.0999999999999996E-3</v>
      </c>
      <c r="M101" s="48">
        <v>-2.9999999999999997E-4</v>
      </c>
      <c r="N101" s="48">
        <v>-1.2999999999999999E-3</v>
      </c>
      <c r="O101" s="6">
        <v>2.0000000000000001E-4</v>
      </c>
      <c r="P101" s="17">
        <v>3.8E-3</v>
      </c>
      <c r="Q101" s="6">
        <v>4.4000000000000003E-3</v>
      </c>
      <c r="R101" s="31">
        <v>-2.0000000000000001E-4</v>
      </c>
      <c r="S101" s="31">
        <v>1.15E-2</v>
      </c>
      <c r="T101" s="51">
        <v>3.0000000000000001E-3</v>
      </c>
      <c r="U101" s="6">
        <f t="shared" si="2"/>
        <v>2.4390243902439025E-2</v>
      </c>
    </row>
    <row r="102" spans="9:21" x14ac:dyDescent="0.25">
      <c r="I102" s="6">
        <v>8</v>
      </c>
      <c r="J102" s="6">
        <v>5</v>
      </c>
      <c r="K102" s="6">
        <v>100</v>
      </c>
      <c r="L102" s="48">
        <v>-8.8999999999999999E-3</v>
      </c>
      <c r="M102" s="48">
        <v>-1E-3</v>
      </c>
      <c r="N102" s="48">
        <v>-8.9999999999999998E-4</v>
      </c>
      <c r="O102" s="6">
        <v>-2.9999999999999997E-4</v>
      </c>
      <c r="P102" s="17">
        <v>3.7000000000000002E-3</v>
      </c>
      <c r="Q102" s="6">
        <v>5.3E-3</v>
      </c>
      <c r="R102" s="31">
        <v>-6.9999999999999999E-4</v>
      </c>
      <c r="S102" s="31">
        <v>1.1900000000000001E-2</v>
      </c>
      <c r="T102" s="51">
        <v>-6.9999999999999999E-4</v>
      </c>
      <c r="U102" s="6">
        <f t="shared" si="2"/>
        <v>-3.3333333333333326E-2</v>
      </c>
    </row>
    <row r="103" spans="9:21" x14ac:dyDescent="0.25">
      <c r="I103" s="6">
        <v>8</v>
      </c>
      <c r="J103" s="6">
        <v>10</v>
      </c>
      <c r="K103" s="6">
        <v>100</v>
      </c>
      <c r="L103" s="48">
        <v>-9.1999999999999998E-3</v>
      </c>
      <c r="M103" s="48">
        <v>-1.6999999999999999E-3</v>
      </c>
      <c r="N103" s="48">
        <v>-1.6000000000000001E-3</v>
      </c>
      <c r="O103" s="6">
        <v>2.9999999999999997E-4</v>
      </c>
      <c r="P103" s="17">
        <v>3.7000000000000002E-3</v>
      </c>
      <c r="Q103" s="6">
        <v>5.7999999999999996E-3</v>
      </c>
      <c r="R103" s="31">
        <v>-1.1000000000000001E-3</v>
      </c>
      <c r="S103" s="31">
        <v>1.23E-2</v>
      </c>
      <c r="T103" s="51">
        <v>-4.4000000000000003E-3</v>
      </c>
      <c r="U103" s="6">
        <f t="shared" si="2"/>
        <v>3.1578947368421054E-2</v>
      </c>
    </row>
    <row r="104" spans="9:21" x14ac:dyDescent="0.25">
      <c r="I104" s="6">
        <v>8</v>
      </c>
      <c r="J104" s="6">
        <v>15</v>
      </c>
      <c r="K104" s="6">
        <v>100</v>
      </c>
      <c r="L104" s="48">
        <v>-8.9999999999999993E-3</v>
      </c>
      <c r="M104" s="48">
        <v>-2.0999999999999999E-3</v>
      </c>
      <c r="N104" s="48">
        <v>-1.2999999999999999E-3</v>
      </c>
      <c r="O104" s="6">
        <v>-1E-4</v>
      </c>
      <c r="P104" s="17">
        <v>3.7000000000000002E-3</v>
      </c>
      <c r="Q104" s="6">
        <v>5.5999999999999999E-3</v>
      </c>
      <c r="R104" s="31">
        <v>-1.6000000000000001E-3</v>
      </c>
      <c r="S104" s="31">
        <v>1.24E-2</v>
      </c>
      <c r="T104" s="51">
        <v>-8.2000000000000007E-3</v>
      </c>
      <c r="U104" s="6">
        <f t="shared" si="2"/>
        <v>-1.0752688172043012E-2</v>
      </c>
    </row>
    <row r="105" spans="9:21" x14ac:dyDescent="0.25">
      <c r="I105" s="6">
        <v>8</v>
      </c>
      <c r="J105" s="6">
        <v>20</v>
      </c>
      <c r="K105" s="6">
        <v>100</v>
      </c>
      <c r="L105" s="48">
        <v>-9.7999999999999997E-3</v>
      </c>
      <c r="M105" s="48">
        <v>-9.1999999999999998E-3</v>
      </c>
      <c r="N105" s="48">
        <v>-1.6999999999999999E-3</v>
      </c>
      <c r="O105" s="6">
        <v>2.9999999999999997E-4</v>
      </c>
      <c r="P105" s="17">
        <v>6.1999999999999998E-3</v>
      </c>
      <c r="Q105" s="6">
        <v>6.3E-3</v>
      </c>
      <c r="R105" s="31">
        <v>-2.0999999999999999E-3</v>
      </c>
      <c r="S105" s="31">
        <v>1.2500000000000001E-2</v>
      </c>
      <c r="T105" s="51">
        <v>-1.1299999999999999E-2</v>
      </c>
      <c r="U105" s="6">
        <f t="shared" si="2"/>
        <v>2.3999999999999997E-2</v>
      </c>
    </row>
    <row r="106" spans="9:21" x14ac:dyDescent="0.25">
      <c r="I106" s="6">
        <v>8</v>
      </c>
      <c r="J106" s="6">
        <v>25</v>
      </c>
      <c r="K106" s="6">
        <v>100</v>
      </c>
      <c r="L106" s="48">
        <v>-1.14E-2</v>
      </c>
      <c r="M106" s="48">
        <v>-2.4400000000000002E-2</v>
      </c>
      <c r="N106" s="48">
        <v>-7.4000000000000003E-3</v>
      </c>
      <c r="O106" s="6">
        <v>5.5999999999999999E-3</v>
      </c>
      <c r="P106" s="17">
        <v>1.3899999999999999E-2</v>
      </c>
      <c r="Q106" s="6">
        <v>7.6E-3</v>
      </c>
      <c r="R106" s="31">
        <v>-2.5999999999999999E-3</v>
      </c>
      <c r="S106" s="31">
        <v>1.24E-2</v>
      </c>
      <c r="T106" s="51">
        <v>-1.4E-2</v>
      </c>
      <c r="U106" s="6">
        <f t="shared" si="2"/>
        <v>0.26046511627906976</v>
      </c>
    </row>
    <row r="107" spans="9:21" x14ac:dyDescent="0.25">
      <c r="I107" s="6">
        <v>8</v>
      </c>
      <c r="J107" s="6">
        <v>30</v>
      </c>
      <c r="K107" s="6">
        <v>100</v>
      </c>
      <c r="L107" s="48">
        <v>-1.14E-2</v>
      </c>
      <c r="M107" s="48">
        <v>-4.1300000000000003E-2</v>
      </c>
      <c r="N107" s="48">
        <v>-5.7999999999999996E-3</v>
      </c>
      <c r="O107" s="6">
        <v>3.8999999999999998E-3</v>
      </c>
      <c r="P107" s="17">
        <v>2.35E-2</v>
      </c>
      <c r="Q107" s="6">
        <v>7.4999999999999997E-3</v>
      </c>
      <c r="R107" s="31">
        <v>-3.0000000000000001E-3</v>
      </c>
      <c r="S107" s="31">
        <v>1.2200000000000001E-2</v>
      </c>
      <c r="T107" s="51">
        <v>-1.6299999999999999E-2</v>
      </c>
      <c r="U107" s="6">
        <f t="shared" si="2"/>
        <v>0.12580645161290321</v>
      </c>
    </row>
    <row r="108" spans="9:21" x14ac:dyDescent="0.25">
      <c r="I108" s="15">
        <v>10</v>
      </c>
      <c r="J108" s="15">
        <v>0</v>
      </c>
      <c r="K108" s="15">
        <v>100</v>
      </c>
      <c r="L108" s="48">
        <v>-8.3000000000000001E-3</v>
      </c>
      <c r="M108" s="48">
        <v>-2.9999999999999997E-4</v>
      </c>
      <c r="N108" s="48">
        <v>-8.0000000000000004E-4</v>
      </c>
      <c r="O108" s="15">
        <v>-6.9999999999999999E-4</v>
      </c>
      <c r="P108" s="17">
        <v>3.8E-3</v>
      </c>
      <c r="Q108" s="15">
        <v>4.4999999999999997E-3</v>
      </c>
      <c r="R108" s="52">
        <v>-2.0000000000000001E-4</v>
      </c>
      <c r="S108" s="52">
        <v>1.4200000000000001E-2</v>
      </c>
      <c r="T108" s="53">
        <v>3.2000000000000002E-3</v>
      </c>
      <c r="U108" s="6">
        <f t="shared" si="2"/>
        <v>-8.4337349397590355E-2</v>
      </c>
    </row>
    <row r="109" spans="9:21" x14ac:dyDescent="0.25">
      <c r="I109" s="6">
        <v>10</v>
      </c>
      <c r="J109" s="6">
        <v>5</v>
      </c>
      <c r="K109" s="6">
        <v>100</v>
      </c>
      <c r="L109" s="48">
        <v>-8.9999999999999993E-3</v>
      </c>
      <c r="M109" s="48">
        <v>-6.9999999999999999E-4</v>
      </c>
      <c r="N109" s="48">
        <v>-1.6999999999999999E-3</v>
      </c>
      <c r="O109" s="6">
        <v>1E-4</v>
      </c>
      <c r="P109" s="17">
        <v>3.8999999999999998E-3</v>
      </c>
      <c r="Q109" s="6">
        <v>5.4000000000000003E-3</v>
      </c>
      <c r="R109" s="31">
        <v>-8.0000000000000004E-4</v>
      </c>
      <c r="S109" s="31">
        <v>1.46E-2</v>
      </c>
      <c r="T109" s="51">
        <v>-5.0000000000000001E-4</v>
      </c>
      <c r="U109" s="6">
        <f t="shared" si="2"/>
        <v>1.0752688172043012E-2</v>
      </c>
    </row>
    <row r="110" spans="9:21" x14ac:dyDescent="0.25">
      <c r="I110" s="6">
        <v>10</v>
      </c>
      <c r="J110" s="6">
        <v>10</v>
      </c>
      <c r="K110" s="6">
        <v>100</v>
      </c>
      <c r="L110" s="48">
        <v>-9.1000000000000004E-3</v>
      </c>
      <c r="M110" s="48">
        <v>-1.9E-3</v>
      </c>
      <c r="N110" s="48">
        <v>-2.3999999999999998E-3</v>
      </c>
      <c r="O110" s="6">
        <v>6.9999999999999999E-4</v>
      </c>
      <c r="P110" s="17">
        <v>3.8999999999999998E-3</v>
      </c>
      <c r="Q110" s="6">
        <v>5.7000000000000002E-3</v>
      </c>
      <c r="R110" s="31">
        <v>-1.4E-3</v>
      </c>
      <c r="S110" s="31">
        <v>1.4800000000000001E-2</v>
      </c>
      <c r="T110" s="51">
        <v>-4.1999999999999997E-3</v>
      </c>
      <c r="U110" s="6">
        <f t="shared" si="2"/>
        <v>7.2916666666666657E-2</v>
      </c>
    </row>
    <row r="111" spans="9:21" x14ac:dyDescent="0.25">
      <c r="I111" s="6">
        <v>10</v>
      </c>
      <c r="J111" s="6">
        <v>15</v>
      </c>
      <c r="K111" s="6">
        <v>100</v>
      </c>
      <c r="L111" s="48">
        <v>-9.5999999999999992E-3</v>
      </c>
      <c r="M111" s="48">
        <v>-5.1000000000000004E-3</v>
      </c>
      <c r="N111" s="48">
        <v>-2.0999999999999999E-3</v>
      </c>
      <c r="O111" s="6">
        <v>4.0000000000000002E-4</v>
      </c>
      <c r="P111" s="17">
        <v>4.4999999999999997E-3</v>
      </c>
      <c r="Q111" s="6">
        <v>6.3E-3</v>
      </c>
      <c r="R111" s="31">
        <v>-2E-3</v>
      </c>
      <c r="S111" s="31">
        <v>1.4999999999999999E-2</v>
      </c>
      <c r="T111" s="51">
        <v>-7.7000000000000002E-3</v>
      </c>
      <c r="U111" s="6">
        <f t="shared" si="2"/>
        <v>3.7037037037037035E-2</v>
      </c>
    </row>
    <row r="112" spans="9:21" x14ac:dyDescent="0.25">
      <c r="I112" s="6">
        <v>10</v>
      </c>
      <c r="J112" s="6">
        <v>20</v>
      </c>
      <c r="K112" s="6">
        <v>100</v>
      </c>
      <c r="L112" s="48">
        <v>-0.01</v>
      </c>
      <c r="M112" s="48">
        <v>-9.1999999999999998E-3</v>
      </c>
      <c r="N112" s="48">
        <v>-2.0999999999999999E-3</v>
      </c>
      <c r="O112" s="6">
        <v>2.0000000000000001E-4</v>
      </c>
      <c r="P112" s="17">
        <v>6.3E-3</v>
      </c>
      <c r="Q112" s="6">
        <v>6.4000000000000003E-3</v>
      </c>
      <c r="R112" s="31">
        <v>-2.5999999999999999E-3</v>
      </c>
      <c r="S112" s="31">
        <v>1.49E-2</v>
      </c>
      <c r="T112" s="51">
        <v>-1.0999999999999999E-2</v>
      </c>
      <c r="U112" s="6">
        <f t="shared" si="2"/>
        <v>1.5748031496062992E-2</v>
      </c>
    </row>
    <row r="113" spans="9:21" x14ac:dyDescent="0.25">
      <c r="I113" s="6">
        <v>10</v>
      </c>
      <c r="J113" s="6">
        <v>25</v>
      </c>
      <c r="K113" s="6">
        <v>100</v>
      </c>
      <c r="L113" s="48">
        <v>-9.9000000000000008E-3</v>
      </c>
      <c r="M113" s="48">
        <v>-3.32E-2</v>
      </c>
      <c r="N113" s="48">
        <v>-1.21E-2</v>
      </c>
      <c r="O113" s="6">
        <v>0.01</v>
      </c>
      <c r="P113" s="17">
        <v>1.9E-2</v>
      </c>
      <c r="Q113" s="6">
        <v>5.7999999999999996E-3</v>
      </c>
      <c r="R113" s="31">
        <v>-3.0999999999999999E-3</v>
      </c>
      <c r="S113" s="31">
        <v>1.47E-2</v>
      </c>
      <c r="T113" s="51">
        <v>-1.4E-2</v>
      </c>
      <c r="U113" s="6">
        <f t="shared" si="2"/>
        <v>0.40322580645161293</v>
      </c>
    </row>
    <row r="114" spans="9:21" x14ac:dyDescent="0.25">
      <c r="I114" s="6">
        <v>10</v>
      </c>
      <c r="J114" s="6">
        <v>30</v>
      </c>
      <c r="K114" s="6">
        <v>100</v>
      </c>
      <c r="L114" s="48">
        <v>-1.01E-2</v>
      </c>
      <c r="M114" s="48">
        <v>-2.86E-2</v>
      </c>
      <c r="N114" s="48">
        <v>-1.01E-2</v>
      </c>
      <c r="O114" s="6">
        <v>7.7999999999999996E-3</v>
      </c>
      <c r="P114" s="17">
        <v>1.66E-2</v>
      </c>
      <c r="Q114" s="6">
        <v>7.7999999999999996E-3</v>
      </c>
      <c r="R114" s="31">
        <v>-3.8E-3</v>
      </c>
      <c r="S114" s="31">
        <v>1.44E-2</v>
      </c>
      <c r="T114" s="51">
        <v>-1.5699999999999999E-2</v>
      </c>
      <c r="U114" s="6">
        <f t="shared" si="2"/>
        <v>0.31967213114754101</v>
      </c>
    </row>
    <row r="115" spans="9:21" x14ac:dyDescent="0.25">
      <c r="I115" s="6">
        <v>12</v>
      </c>
      <c r="J115" s="6">
        <v>0</v>
      </c>
      <c r="K115" s="6">
        <v>100</v>
      </c>
      <c r="L115" s="48">
        <v>-7.7999999999999996E-3</v>
      </c>
      <c r="M115" s="48">
        <v>5.9999999999999995E-4</v>
      </c>
      <c r="N115" s="48">
        <v>-1.5E-3</v>
      </c>
      <c r="O115" s="6">
        <v>-2.0000000000000001E-4</v>
      </c>
      <c r="P115" s="17">
        <v>3.3E-3</v>
      </c>
      <c r="Q115" s="6">
        <v>4.7000000000000002E-3</v>
      </c>
      <c r="R115" s="31">
        <v>-2.9999999999999997E-4</v>
      </c>
      <c r="S115" s="31">
        <v>1.6799999999999999E-2</v>
      </c>
      <c r="T115" s="51">
        <v>3.3999999999999998E-3</v>
      </c>
      <c r="U115" s="6">
        <f t="shared" si="2"/>
        <v>-2.5000000000000001E-2</v>
      </c>
    </row>
    <row r="116" spans="9:21" x14ac:dyDescent="0.25">
      <c r="I116" s="6">
        <v>12</v>
      </c>
      <c r="J116" s="6">
        <v>5</v>
      </c>
      <c r="K116" s="6">
        <v>100</v>
      </c>
      <c r="L116" s="48">
        <v>-7.4999999999999997E-3</v>
      </c>
      <c r="M116" s="48">
        <v>2.9999999999999997E-4</v>
      </c>
      <c r="N116" s="48">
        <v>-2.5000000000000001E-3</v>
      </c>
      <c r="O116" s="6">
        <v>8.9999999999999998E-4</v>
      </c>
      <c r="P116" s="17">
        <v>2.3999999999999998E-3</v>
      </c>
      <c r="Q116" s="6">
        <v>5.4000000000000003E-3</v>
      </c>
      <c r="R116" s="31">
        <v>-1E-3</v>
      </c>
      <c r="S116" s="31">
        <v>1.7100000000000001E-2</v>
      </c>
      <c r="T116" s="51">
        <v>-2.0000000000000001E-4</v>
      </c>
      <c r="U116" s="6">
        <f t="shared" si="2"/>
        <v>0.11538461538461539</v>
      </c>
    </row>
    <row r="117" spans="9:21" x14ac:dyDescent="0.25">
      <c r="I117" s="6">
        <v>12</v>
      </c>
      <c r="J117" s="6">
        <v>10</v>
      </c>
      <c r="K117" s="6">
        <v>100</v>
      </c>
      <c r="L117" s="48">
        <v>-1.04E-2</v>
      </c>
      <c r="M117" s="48">
        <v>-3.2000000000000002E-3</v>
      </c>
      <c r="N117" s="48">
        <v>-5.4000000000000003E-3</v>
      </c>
      <c r="O117" s="6">
        <v>3.0999999999999999E-3</v>
      </c>
      <c r="P117" s="17">
        <v>4.4999999999999997E-3</v>
      </c>
      <c r="Q117" s="6">
        <v>7.1999999999999998E-3</v>
      </c>
      <c r="R117" s="31">
        <v>-1.8E-3</v>
      </c>
      <c r="S117" s="31">
        <v>1.7500000000000002E-2</v>
      </c>
      <c r="T117" s="51">
        <v>-3.5999999999999999E-3</v>
      </c>
      <c r="U117" s="6">
        <f t="shared" si="2"/>
        <v>0.26495726495726496</v>
      </c>
    </row>
    <row r="118" spans="9:21" x14ac:dyDescent="0.25">
      <c r="I118" s="6">
        <v>12</v>
      </c>
      <c r="J118" s="6">
        <v>15</v>
      </c>
      <c r="K118" s="6">
        <v>100</v>
      </c>
      <c r="L118" s="48">
        <v>-1.04E-2</v>
      </c>
      <c r="M118" s="48">
        <v>-6.8999999999999999E-3</v>
      </c>
      <c r="N118" s="48">
        <v>-5.4999999999999997E-3</v>
      </c>
      <c r="O118" s="6">
        <v>3.2000000000000002E-3</v>
      </c>
      <c r="P118" s="17">
        <v>5.7999999999999996E-3</v>
      </c>
      <c r="Q118" s="6">
        <v>7.0000000000000001E-3</v>
      </c>
      <c r="R118" s="31">
        <v>-2.3999999999999998E-3</v>
      </c>
      <c r="S118" s="31">
        <v>1.7399999999999999E-2</v>
      </c>
      <c r="T118" s="51">
        <v>-7.1000000000000004E-3</v>
      </c>
      <c r="U118" s="6">
        <f t="shared" si="2"/>
        <v>0.25000000000000006</v>
      </c>
    </row>
    <row r="119" spans="9:21" x14ac:dyDescent="0.25">
      <c r="I119" s="6">
        <v>12</v>
      </c>
      <c r="J119" s="6">
        <v>20</v>
      </c>
      <c r="K119" s="6">
        <v>100</v>
      </c>
      <c r="L119" s="48">
        <v>-1.0699999999999999E-2</v>
      </c>
      <c r="M119" s="48">
        <v>-1.17E-2</v>
      </c>
      <c r="N119" s="48">
        <v>-3.8999999999999998E-3</v>
      </c>
      <c r="O119" s="6">
        <v>1.4E-3</v>
      </c>
      <c r="P119" s="17">
        <v>7.7000000000000002E-3</v>
      </c>
      <c r="Q119" s="6">
        <v>6.7999999999999996E-3</v>
      </c>
      <c r="R119" s="31">
        <v>-3.0999999999999999E-3</v>
      </c>
      <c r="S119" s="31">
        <v>1.7299999999999999E-2</v>
      </c>
      <c r="T119" s="51">
        <v>-1.0500000000000001E-2</v>
      </c>
      <c r="U119" s="6">
        <f t="shared" si="2"/>
        <v>9.6551724137931047E-2</v>
      </c>
    </row>
    <row r="120" spans="9:21" x14ac:dyDescent="0.25">
      <c r="I120" s="6">
        <v>12</v>
      </c>
      <c r="J120" s="6">
        <v>25</v>
      </c>
      <c r="K120" s="6">
        <v>100</v>
      </c>
      <c r="L120" s="48">
        <v>-1.1299999999999999E-2</v>
      </c>
      <c r="M120" s="48">
        <v>-3.3599999999999998E-2</v>
      </c>
      <c r="N120" s="48">
        <v>-1.3100000000000001E-2</v>
      </c>
      <c r="O120" s="6">
        <v>1.0200000000000001E-2</v>
      </c>
      <c r="P120" s="17">
        <v>1.89E-2</v>
      </c>
      <c r="Q120" s="6">
        <v>7.7000000000000002E-3</v>
      </c>
      <c r="R120" s="31">
        <v>-3.8E-3</v>
      </c>
      <c r="S120" s="31">
        <v>1.7100000000000001E-2</v>
      </c>
      <c r="T120" s="51">
        <v>-1.3299999999999999E-2</v>
      </c>
      <c r="U120" s="6">
        <f t="shared" si="2"/>
        <v>0.38345864661654139</v>
      </c>
    </row>
    <row r="121" spans="9:21" x14ac:dyDescent="0.25">
      <c r="I121" s="6">
        <v>12</v>
      </c>
      <c r="J121" s="6">
        <v>30</v>
      </c>
      <c r="K121" s="6">
        <v>100</v>
      </c>
      <c r="L121" s="48">
        <v>-9.9000000000000008E-3</v>
      </c>
      <c r="M121" s="48">
        <v>-5.0099999999999999E-2</v>
      </c>
      <c r="N121" s="48">
        <v>-1.6299999999999999E-2</v>
      </c>
      <c r="O121" s="6">
        <v>1.34E-2</v>
      </c>
      <c r="P121" s="17">
        <v>3.0499999999999999E-2</v>
      </c>
      <c r="Q121" s="6">
        <v>5.7000000000000002E-3</v>
      </c>
      <c r="R121" s="31">
        <v>-4.3E-3</v>
      </c>
      <c r="S121" s="31">
        <v>1.6500000000000001E-2</v>
      </c>
      <c r="T121" s="51">
        <v>-1.6E-2</v>
      </c>
      <c r="U121" s="6">
        <f t="shared" si="2"/>
        <v>0.37016574585635365</v>
      </c>
    </row>
    <row r="122" spans="9:21" x14ac:dyDescent="0.25">
      <c r="I122" s="6">
        <v>14</v>
      </c>
      <c r="J122" s="6">
        <v>0</v>
      </c>
      <c r="K122" s="6">
        <v>100</v>
      </c>
      <c r="L122" s="48">
        <v>-8.3000000000000001E-3</v>
      </c>
      <c r="M122" s="48">
        <v>-4.0000000000000002E-4</v>
      </c>
      <c r="N122" s="48">
        <v>-2.5000000000000001E-3</v>
      </c>
      <c r="O122" s="6">
        <v>5.0000000000000001E-4</v>
      </c>
      <c r="P122" s="17">
        <v>3.8E-3</v>
      </c>
      <c r="Q122" s="6">
        <v>4.8999999999999998E-3</v>
      </c>
      <c r="R122" s="31">
        <v>-2.9999999999999997E-4</v>
      </c>
      <c r="S122" s="31">
        <v>1.9199999999999998E-2</v>
      </c>
      <c r="T122" s="51">
        <v>3.5999999999999999E-3</v>
      </c>
      <c r="U122" s="6">
        <f t="shared" si="2"/>
        <v>5.7471264367816098E-2</v>
      </c>
    </row>
    <row r="123" spans="9:21" x14ac:dyDescent="0.25">
      <c r="I123" s="6">
        <v>14</v>
      </c>
      <c r="J123" s="6">
        <v>5</v>
      </c>
      <c r="K123" s="6">
        <v>100</v>
      </c>
      <c r="L123" s="48">
        <v>-8.9999999999999993E-3</v>
      </c>
      <c r="M123" s="48">
        <v>-1.6000000000000001E-3</v>
      </c>
      <c r="N123" s="48">
        <v>-4.8999999999999998E-3</v>
      </c>
      <c r="O123" s="6">
        <v>2.5999999999999999E-3</v>
      </c>
      <c r="P123" s="17">
        <v>4.4999999999999997E-3</v>
      </c>
      <c r="Q123" s="6">
        <v>5.5999999999999999E-3</v>
      </c>
      <c r="R123" s="31">
        <v>-1.1000000000000001E-3</v>
      </c>
      <c r="S123" s="31">
        <v>1.9599999999999999E-2</v>
      </c>
      <c r="T123" s="51">
        <v>0</v>
      </c>
      <c r="U123" s="6">
        <f t="shared" si="2"/>
        <v>0.25742574257425743</v>
      </c>
    </row>
    <row r="124" spans="9:21" x14ac:dyDescent="0.25">
      <c r="I124" s="6">
        <v>14</v>
      </c>
      <c r="J124" s="6">
        <v>10</v>
      </c>
      <c r="K124" s="6">
        <v>100</v>
      </c>
      <c r="L124" s="48">
        <v>-8.0000000000000002E-3</v>
      </c>
      <c r="M124" s="48">
        <v>-5.9999999999999995E-4</v>
      </c>
      <c r="N124" s="48">
        <v>-7.7000000000000002E-3</v>
      </c>
      <c r="O124" s="6">
        <v>5.4999999999999997E-3</v>
      </c>
      <c r="P124" s="17">
        <v>2.7000000000000001E-3</v>
      </c>
      <c r="Q124" s="6">
        <v>6.8999999999999999E-3</v>
      </c>
      <c r="R124" s="31">
        <v>-2E-3</v>
      </c>
      <c r="S124" s="31">
        <v>1.9699999999999999E-2</v>
      </c>
      <c r="T124" s="51">
        <v>-3.3E-3</v>
      </c>
      <c r="U124" s="6">
        <f t="shared" si="2"/>
        <v>0.57291666666666663</v>
      </c>
    </row>
    <row r="125" spans="9:21" x14ac:dyDescent="0.25">
      <c r="I125" s="6">
        <v>14</v>
      </c>
      <c r="J125" s="6">
        <v>15</v>
      </c>
      <c r="K125" s="6">
        <v>100</v>
      </c>
      <c r="L125" s="48">
        <v>-9.7999999999999997E-3</v>
      </c>
      <c r="M125" s="48">
        <v>-7.1000000000000004E-3</v>
      </c>
      <c r="N125" s="48">
        <v>-0.01</v>
      </c>
      <c r="O125" s="6">
        <v>7.1999999999999998E-3</v>
      </c>
      <c r="P125" s="17">
        <v>7.0000000000000001E-3</v>
      </c>
      <c r="Q125" s="6">
        <v>6.4000000000000003E-3</v>
      </c>
      <c r="R125" s="31">
        <v>-2.8E-3</v>
      </c>
      <c r="S125" s="31">
        <v>1.9699999999999999E-2</v>
      </c>
      <c r="T125" s="51">
        <v>-7.0000000000000001E-3</v>
      </c>
      <c r="U125" s="6">
        <f t="shared" si="2"/>
        <v>0.53731343283582089</v>
      </c>
    </row>
    <row r="126" spans="9:21" x14ac:dyDescent="0.25">
      <c r="I126" s="6">
        <v>14</v>
      </c>
      <c r="J126" s="6">
        <v>20</v>
      </c>
      <c r="K126" s="6">
        <v>100</v>
      </c>
      <c r="L126" s="48">
        <v>-1.0800000000000001E-2</v>
      </c>
      <c r="M126" s="48">
        <v>-1.6199999999999999E-2</v>
      </c>
      <c r="N126" s="48">
        <v>-1.2E-2</v>
      </c>
      <c r="O126" s="6">
        <v>8.8000000000000005E-3</v>
      </c>
      <c r="P126" s="17">
        <v>1.12E-2</v>
      </c>
      <c r="Q126" s="6">
        <v>7.0000000000000001E-3</v>
      </c>
      <c r="R126" s="31">
        <v>-3.5999999999999999E-3</v>
      </c>
      <c r="S126" s="31">
        <v>1.95E-2</v>
      </c>
      <c r="T126" s="51">
        <v>-0.01</v>
      </c>
      <c r="U126" s="6">
        <f t="shared" si="2"/>
        <v>0.48351648351648352</v>
      </c>
    </row>
    <row r="127" spans="9:21" x14ac:dyDescent="0.25">
      <c r="I127" s="6">
        <v>14</v>
      </c>
      <c r="J127" s="6">
        <v>25</v>
      </c>
      <c r="K127" s="6">
        <v>100</v>
      </c>
      <c r="L127" s="48">
        <v>-1.24E-2</v>
      </c>
      <c r="M127" s="48">
        <v>-1.6899999999999998E-2</v>
      </c>
      <c r="N127" s="48">
        <v>-1.66E-2</v>
      </c>
      <c r="O127" s="6">
        <v>1.2699999999999999E-2</v>
      </c>
      <c r="P127" s="17">
        <v>1.32E-2</v>
      </c>
      <c r="Q127" s="6">
        <v>8.6999999999999994E-3</v>
      </c>
      <c r="R127" s="31">
        <v>-4.4999999999999997E-3</v>
      </c>
      <c r="S127" s="31">
        <v>1.9300000000000001E-2</v>
      </c>
      <c r="T127" s="51">
        <v>-1.2500000000000001E-2</v>
      </c>
      <c r="U127" s="6">
        <f t="shared" si="2"/>
        <v>0.57990867579908678</v>
      </c>
    </row>
    <row r="128" spans="9:21" x14ac:dyDescent="0.25">
      <c r="I128" s="6">
        <v>14</v>
      </c>
      <c r="J128" s="6">
        <v>30</v>
      </c>
      <c r="K128" s="6">
        <v>100</v>
      </c>
      <c r="L128" s="48">
        <v>-1.1599999999999999E-2</v>
      </c>
      <c r="M128" s="48">
        <v>-2.3800000000000002E-2</v>
      </c>
      <c r="N128" s="48">
        <v>-1.78E-2</v>
      </c>
      <c r="O128" s="6">
        <v>1.3899999999999999E-2</v>
      </c>
      <c r="P128" s="17">
        <v>1.7899999999999999E-2</v>
      </c>
      <c r="Q128" s="6">
        <v>7.7000000000000002E-3</v>
      </c>
      <c r="R128" s="31">
        <v>-5.1000000000000004E-3</v>
      </c>
      <c r="S128" s="31">
        <v>1.8700000000000001E-2</v>
      </c>
      <c r="T128" s="51">
        <v>-1.52E-2</v>
      </c>
      <c r="U128" s="6">
        <f t="shared" si="2"/>
        <v>0.54296875</v>
      </c>
    </row>
    <row r="129" spans="9:21" x14ac:dyDescent="0.25">
      <c r="I129" s="6">
        <v>16</v>
      </c>
      <c r="J129" s="6">
        <v>0</v>
      </c>
      <c r="K129" s="6">
        <v>100</v>
      </c>
      <c r="L129" s="48">
        <v>-8.5000000000000006E-3</v>
      </c>
      <c r="M129" s="48">
        <v>-5.0000000000000001E-4</v>
      </c>
      <c r="N129" s="48">
        <v>-3.5000000000000001E-3</v>
      </c>
      <c r="O129" s="6">
        <v>1E-3</v>
      </c>
      <c r="P129" s="17">
        <v>4.1000000000000003E-3</v>
      </c>
      <c r="Q129" s="6">
        <v>5.0000000000000001E-3</v>
      </c>
      <c r="R129" s="31">
        <v>-4.0000000000000002E-4</v>
      </c>
      <c r="S129" s="31">
        <v>2.1600000000000001E-2</v>
      </c>
      <c r="T129" s="51">
        <v>3.8E-3</v>
      </c>
      <c r="U129" s="6">
        <f t="shared" si="2"/>
        <v>0.10989010989010989</v>
      </c>
    </row>
    <row r="130" spans="9:21" x14ac:dyDescent="0.25">
      <c r="I130" s="6">
        <v>16</v>
      </c>
      <c r="J130" s="6">
        <v>5</v>
      </c>
      <c r="K130" s="6">
        <v>100</v>
      </c>
      <c r="L130" s="48">
        <v>-9.1999999999999998E-3</v>
      </c>
      <c r="M130" s="48">
        <v>-1.1000000000000001E-3</v>
      </c>
      <c r="N130" s="48">
        <v>-4.5999999999999999E-3</v>
      </c>
      <c r="O130" s="6">
        <v>1.9E-3</v>
      </c>
      <c r="P130" s="17">
        <v>4.4999999999999997E-3</v>
      </c>
      <c r="Q130" s="6">
        <v>5.7000000000000002E-3</v>
      </c>
      <c r="R130" s="31">
        <v>-1.2999999999999999E-3</v>
      </c>
      <c r="S130" s="31">
        <v>2.1899999999999999E-2</v>
      </c>
      <c r="T130" s="51">
        <v>2.9999999999999997E-4</v>
      </c>
      <c r="U130" s="6">
        <f t="shared" si="2"/>
        <v>0.18627450980392155</v>
      </c>
    </row>
    <row r="131" spans="9:21" x14ac:dyDescent="0.25">
      <c r="I131" s="6">
        <v>16</v>
      </c>
      <c r="J131" s="6">
        <v>10</v>
      </c>
      <c r="K131" s="6">
        <v>100</v>
      </c>
      <c r="L131" s="48">
        <v>-0.01</v>
      </c>
      <c r="M131" s="48">
        <v>-2.3999999999999998E-3</v>
      </c>
      <c r="N131" s="48">
        <v>-1.3599999999999999E-2</v>
      </c>
      <c r="O131" s="6">
        <v>1.0200000000000001E-2</v>
      </c>
      <c r="P131" s="17">
        <v>7.1999999999999998E-3</v>
      </c>
      <c r="Q131" s="6">
        <v>6.4000000000000003E-3</v>
      </c>
      <c r="R131" s="31">
        <v>-2.2000000000000001E-3</v>
      </c>
      <c r="S131" s="31">
        <v>2.2100000000000002E-2</v>
      </c>
      <c r="T131" s="51">
        <v>-3.2000000000000002E-3</v>
      </c>
      <c r="U131" s="6">
        <f t="shared" si="2"/>
        <v>0.75</v>
      </c>
    </row>
    <row r="132" spans="9:21" x14ac:dyDescent="0.25">
      <c r="I132" s="6">
        <v>16</v>
      </c>
      <c r="J132" s="6">
        <v>15</v>
      </c>
      <c r="K132" s="6">
        <v>100</v>
      </c>
      <c r="L132" s="48">
        <v>-1.2E-2</v>
      </c>
      <c r="M132" s="48">
        <v>-7.4999999999999997E-3</v>
      </c>
      <c r="N132" s="48">
        <v>-1.09E-2</v>
      </c>
      <c r="O132" s="6">
        <v>7.1000000000000004E-3</v>
      </c>
      <c r="P132" s="17">
        <v>7.7999999999999996E-3</v>
      </c>
      <c r="Q132" s="6">
        <v>8.2000000000000007E-3</v>
      </c>
      <c r="R132" s="31">
        <v>-3.3E-3</v>
      </c>
      <c r="S132" s="31">
        <v>2.2200000000000001E-2</v>
      </c>
      <c r="T132" s="51">
        <v>-6.3E-3</v>
      </c>
      <c r="U132" s="6">
        <f t="shared" ref="U132:U149" si="3">O132/(P132+Q132)</f>
        <v>0.44375000000000003</v>
      </c>
    </row>
    <row r="133" spans="9:21" x14ac:dyDescent="0.25">
      <c r="I133" s="6">
        <v>16</v>
      </c>
      <c r="J133" s="6">
        <v>20</v>
      </c>
      <c r="K133" s="6">
        <v>100</v>
      </c>
      <c r="L133" s="48">
        <v>-1.1299999999999999E-2</v>
      </c>
      <c r="M133" s="48">
        <v>-1.41E-2</v>
      </c>
      <c r="N133" s="48">
        <v>-2.5899999999999999E-2</v>
      </c>
      <c r="O133" s="6">
        <v>2.1499999999999998E-2</v>
      </c>
      <c r="P133" s="17">
        <v>1.47E-2</v>
      </c>
      <c r="Q133" s="6">
        <v>7.4000000000000003E-3</v>
      </c>
      <c r="R133" s="31">
        <v>-4.1000000000000003E-3</v>
      </c>
      <c r="S133" s="31">
        <v>2.18E-2</v>
      </c>
      <c r="T133" s="51">
        <v>-9.4999999999999998E-3</v>
      </c>
      <c r="U133" s="6">
        <f t="shared" si="3"/>
        <v>0.97285067873303155</v>
      </c>
    </row>
    <row r="134" spans="9:21" x14ac:dyDescent="0.25">
      <c r="I134" s="6">
        <v>16</v>
      </c>
      <c r="J134" s="6">
        <v>25</v>
      </c>
      <c r="K134" s="6">
        <v>100</v>
      </c>
      <c r="L134" s="48">
        <v>-1.06E-2</v>
      </c>
      <c r="M134" s="48">
        <v>-3.1899999999999998E-2</v>
      </c>
      <c r="N134" s="48">
        <v>-2.7099999999999999E-2</v>
      </c>
      <c r="O134" s="6">
        <v>2.2599999999999999E-2</v>
      </c>
      <c r="P134" s="17">
        <v>2.3300000000000001E-2</v>
      </c>
      <c r="Q134" s="6">
        <v>6.4000000000000003E-3</v>
      </c>
      <c r="R134" s="31">
        <v>-4.7999999999999996E-3</v>
      </c>
      <c r="S134" s="31">
        <v>2.1299999999999999E-2</v>
      </c>
      <c r="T134" s="51">
        <v>-1.26E-2</v>
      </c>
      <c r="U134" s="6">
        <f t="shared" si="3"/>
        <v>0.76094276094276092</v>
      </c>
    </row>
    <row r="135" spans="9:21" x14ac:dyDescent="0.25">
      <c r="I135" s="6">
        <v>16</v>
      </c>
      <c r="J135" s="6">
        <v>30</v>
      </c>
      <c r="K135" s="6">
        <v>100</v>
      </c>
      <c r="L135" s="48">
        <v>-1.1299999999999999E-2</v>
      </c>
      <c r="M135" s="48">
        <v>-4.4900000000000002E-2</v>
      </c>
      <c r="N135" s="48">
        <v>-2.9399999999999999E-2</v>
      </c>
      <c r="O135" s="6">
        <v>2.4400000000000002E-2</v>
      </c>
      <c r="P135" s="17">
        <v>3.1199999999999999E-2</v>
      </c>
      <c r="Q135" s="6">
        <v>7.9000000000000008E-3</v>
      </c>
      <c r="R135" s="31">
        <v>-5.7999999999999996E-3</v>
      </c>
      <c r="S135" s="31">
        <v>2.06E-2</v>
      </c>
      <c r="T135" s="51">
        <v>-1.4500000000000001E-2</v>
      </c>
      <c r="U135" s="6">
        <f t="shared" si="3"/>
        <v>0.62404092071611261</v>
      </c>
    </row>
    <row r="136" spans="9:21" x14ac:dyDescent="0.25">
      <c r="I136" s="6">
        <v>18</v>
      </c>
      <c r="J136" s="6">
        <v>0</v>
      </c>
      <c r="K136" s="6">
        <v>100</v>
      </c>
      <c r="L136" s="48">
        <v>-8.6999999999999994E-3</v>
      </c>
      <c r="M136" s="48">
        <v>-5.0000000000000001E-4</v>
      </c>
      <c r="N136" s="48">
        <v>-9.5999999999999992E-3</v>
      </c>
      <c r="O136" s="6">
        <v>6.4999999999999997E-3</v>
      </c>
      <c r="P136" s="17">
        <v>5.8999999999999999E-3</v>
      </c>
      <c r="Q136" s="6">
        <v>5.3E-3</v>
      </c>
      <c r="R136" s="31">
        <v>-4.0000000000000002E-4</v>
      </c>
      <c r="S136" s="31">
        <v>2.3900000000000001E-2</v>
      </c>
      <c r="T136" s="51">
        <v>4.0000000000000001E-3</v>
      </c>
      <c r="U136" s="6">
        <f t="shared" si="3"/>
        <v>0.58035714285714279</v>
      </c>
    </row>
    <row r="137" spans="9:21" x14ac:dyDescent="0.25">
      <c r="I137" s="6">
        <v>18</v>
      </c>
      <c r="J137" s="6">
        <v>5</v>
      </c>
      <c r="K137" s="6">
        <v>100</v>
      </c>
      <c r="L137" s="48">
        <v>-9.4999999999999998E-3</v>
      </c>
      <c r="M137" s="48">
        <v>-8.9999999999999998E-4</v>
      </c>
      <c r="N137" s="48">
        <v>-1.04E-2</v>
      </c>
      <c r="O137" s="6">
        <v>7.0000000000000001E-3</v>
      </c>
      <c r="P137" s="17">
        <v>6.4000000000000003E-3</v>
      </c>
      <c r="Q137" s="6">
        <v>5.7999999999999996E-3</v>
      </c>
      <c r="R137" s="31">
        <v>-1.4E-3</v>
      </c>
      <c r="S137" s="31">
        <v>2.4199999999999999E-2</v>
      </c>
      <c r="T137" s="51">
        <v>5.0000000000000001E-4</v>
      </c>
      <c r="U137" s="6">
        <f t="shared" si="3"/>
        <v>0.57377049180327877</v>
      </c>
    </row>
    <row r="138" spans="9:21" x14ac:dyDescent="0.25">
      <c r="I138" s="6">
        <v>18</v>
      </c>
      <c r="J138" s="6">
        <v>10</v>
      </c>
      <c r="K138" s="6">
        <v>100</v>
      </c>
      <c r="L138" s="48">
        <v>-1.0200000000000001E-2</v>
      </c>
      <c r="M138" s="48">
        <v>-4.4000000000000003E-3</v>
      </c>
      <c r="N138" s="48">
        <v>-2.3199999999999998E-2</v>
      </c>
      <c r="O138" s="6">
        <v>1.8800000000000001E-2</v>
      </c>
      <c r="P138" s="17">
        <v>1.0999999999999999E-2</v>
      </c>
      <c r="Q138" s="6">
        <v>6.4000000000000003E-3</v>
      </c>
      <c r="R138" s="31">
        <v>-2.5000000000000001E-3</v>
      </c>
      <c r="S138" s="31">
        <v>2.4299999999999999E-2</v>
      </c>
      <c r="T138" s="51">
        <v>-2.8999999999999998E-3</v>
      </c>
      <c r="U138" s="6">
        <f t="shared" si="3"/>
        <v>1.0804597701149425</v>
      </c>
    </row>
    <row r="139" spans="9:21" x14ac:dyDescent="0.25">
      <c r="I139" s="6">
        <v>18</v>
      </c>
      <c r="J139" s="6">
        <v>15</v>
      </c>
      <c r="K139" s="6">
        <v>100</v>
      </c>
      <c r="L139" s="48">
        <v>-1.1299999999999999E-2</v>
      </c>
      <c r="M139" s="48">
        <v>-5.8999999999999999E-3</v>
      </c>
      <c r="N139" s="48">
        <v>-1.7000000000000001E-2</v>
      </c>
      <c r="O139" s="6">
        <v>1.2500000000000001E-2</v>
      </c>
      <c r="P139" s="17">
        <v>9.9000000000000008E-3</v>
      </c>
      <c r="Q139" s="6">
        <v>7.3000000000000001E-3</v>
      </c>
      <c r="R139" s="31">
        <v>-3.5000000000000001E-3</v>
      </c>
      <c r="S139" s="31">
        <v>2.4199999999999999E-2</v>
      </c>
      <c r="T139" s="51">
        <v>-6.0000000000000001E-3</v>
      </c>
      <c r="U139" s="6">
        <f t="shared" si="3"/>
        <v>0.7267441860465117</v>
      </c>
    </row>
    <row r="140" spans="9:21" x14ac:dyDescent="0.25">
      <c r="I140" s="6">
        <v>18</v>
      </c>
      <c r="J140" s="6">
        <v>20</v>
      </c>
      <c r="K140" s="6">
        <v>100</v>
      </c>
      <c r="L140" s="48">
        <v>-1.2E-2</v>
      </c>
      <c r="M140" s="48">
        <v>-1.2800000000000001E-2</v>
      </c>
      <c r="N140" s="48">
        <v>-3.2000000000000001E-2</v>
      </c>
      <c r="O140" s="6">
        <v>2.63E-2</v>
      </c>
      <c r="P140" s="17">
        <v>1.6799999999999999E-2</v>
      </c>
      <c r="Q140" s="6">
        <v>8.0000000000000002E-3</v>
      </c>
      <c r="R140" s="31">
        <v>-4.5999999999999999E-3</v>
      </c>
      <c r="S140" s="31">
        <v>2.3900000000000001E-2</v>
      </c>
      <c r="T140" s="51">
        <v>-8.9999999999999993E-3</v>
      </c>
      <c r="U140" s="6">
        <f t="shared" si="3"/>
        <v>1.060483870967742</v>
      </c>
    </row>
    <row r="141" spans="9:21" x14ac:dyDescent="0.25">
      <c r="I141" s="6">
        <v>18</v>
      </c>
      <c r="J141" s="6">
        <v>25</v>
      </c>
      <c r="K141" s="6">
        <v>100</v>
      </c>
      <c r="L141" s="48">
        <v>-9.7999999999999997E-3</v>
      </c>
      <c r="M141" s="48">
        <v>-2.8899999999999999E-2</v>
      </c>
      <c r="N141" s="48">
        <v>-3.4000000000000002E-2</v>
      </c>
      <c r="O141" s="6">
        <v>2.87E-2</v>
      </c>
      <c r="P141" s="17">
        <v>2.3599999999999999E-2</v>
      </c>
      <c r="Q141" s="6">
        <v>7.0000000000000001E-3</v>
      </c>
      <c r="R141" s="31">
        <v>-5.4000000000000003E-3</v>
      </c>
      <c r="S141" s="31">
        <v>2.3199999999999998E-2</v>
      </c>
      <c r="T141" s="51">
        <v>-1.18E-2</v>
      </c>
      <c r="U141" s="6">
        <f t="shared" si="3"/>
        <v>0.93790849673202614</v>
      </c>
    </row>
    <row r="142" spans="9:21" x14ac:dyDescent="0.25">
      <c r="I142" s="6">
        <v>18</v>
      </c>
      <c r="J142" s="6">
        <v>30</v>
      </c>
      <c r="K142" s="6">
        <v>100</v>
      </c>
      <c r="L142" s="48">
        <v>-9.7000000000000003E-3</v>
      </c>
      <c r="M142" s="48">
        <v>-5.8999999999999997E-2</v>
      </c>
      <c r="N142" s="48">
        <v>-3.7499999999999999E-2</v>
      </c>
      <c r="O142" s="6">
        <v>3.1699999999999999E-2</v>
      </c>
      <c r="P142" s="17">
        <v>4.1399999999999999E-2</v>
      </c>
      <c r="Q142" s="6">
        <v>6.1999999999999998E-3</v>
      </c>
      <c r="R142" s="31">
        <v>-6.1999999999999998E-3</v>
      </c>
      <c r="S142" s="31">
        <v>2.2499999999999999E-2</v>
      </c>
      <c r="T142" s="51">
        <v>-1.4500000000000001E-2</v>
      </c>
      <c r="U142" s="6">
        <f t="shared" si="3"/>
        <v>0.66596638655462193</v>
      </c>
    </row>
    <row r="143" spans="9:21" x14ac:dyDescent="0.25">
      <c r="I143" s="6">
        <v>20</v>
      </c>
      <c r="J143" s="6">
        <v>0</v>
      </c>
      <c r="K143" s="6">
        <v>100</v>
      </c>
      <c r="L143" s="48">
        <v>-9.4999999999999998E-3</v>
      </c>
      <c r="M143" s="48">
        <v>-5.0000000000000001E-4</v>
      </c>
      <c r="N143" s="48">
        <v>-1.09E-2</v>
      </c>
      <c r="O143" s="6">
        <v>7.0000000000000001E-3</v>
      </c>
      <c r="P143" s="17">
        <v>6.7000000000000002E-3</v>
      </c>
      <c r="Q143" s="6">
        <v>5.8999999999999999E-3</v>
      </c>
      <c r="R143" s="31">
        <v>-5.0000000000000001E-4</v>
      </c>
      <c r="S143" s="31">
        <v>2.6100000000000002E-2</v>
      </c>
      <c r="T143" s="51">
        <v>4.3E-3</v>
      </c>
      <c r="U143" s="6">
        <f t="shared" si="3"/>
        <v>0.55555555555555558</v>
      </c>
    </row>
    <row r="144" spans="9:21" x14ac:dyDescent="0.25">
      <c r="I144" s="6">
        <v>20</v>
      </c>
      <c r="J144" s="6">
        <v>5</v>
      </c>
      <c r="K144" s="6">
        <v>100</v>
      </c>
      <c r="L144" s="48">
        <v>-9.7999999999999997E-3</v>
      </c>
      <c r="M144" s="48">
        <v>-6.9999999999999999E-4</v>
      </c>
      <c r="N144" s="48">
        <v>-1.17E-2</v>
      </c>
      <c r="O144" s="6">
        <v>7.6E-3</v>
      </c>
      <c r="P144" s="17">
        <v>6.8999999999999999E-3</v>
      </c>
      <c r="Q144" s="6">
        <v>6.4000000000000003E-3</v>
      </c>
      <c r="R144" s="31">
        <v>-1.6000000000000001E-3</v>
      </c>
      <c r="S144" s="31">
        <v>2.64E-2</v>
      </c>
      <c r="T144" s="51">
        <v>8.9999999999999998E-4</v>
      </c>
      <c r="U144" s="6">
        <f t="shared" si="3"/>
        <v>0.57142857142857151</v>
      </c>
    </row>
    <row r="145" spans="9:21" x14ac:dyDescent="0.25">
      <c r="I145" s="6">
        <v>20</v>
      </c>
      <c r="J145" s="6">
        <v>10</v>
      </c>
      <c r="K145" s="6">
        <v>100</v>
      </c>
      <c r="L145" s="48">
        <v>-1.0500000000000001E-2</v>
      </c>
      <c r="M145" s="48">
        <v>-6.6E-3</v>
      </c>
      <c r="N145" s="48">
        <v>-3.1E-2</v>
      </c>
      <c r="O145" s="6">
        <v>2.5399999999999999E-2</v>
      </c>
      <c r="P145" s="17">
        <v>1.46E-2</v>
      </c>
      <c r="Q145" s="6">
        <v>6.7000000000000002E-3</v>
      </c>
      <c r="R145" s="31">
        <v>-2.7000000000000001E-3</v>
      </c>
      <c r="S145" s="31">
        <v>2.64E-2</v>
      </c>
      <c r="T145" s="51">
        <v>-2.5000000000000001E-3</v>
      </c>
      <c r="U145" s="6">
        <f t="shared" si="3"/>
        <v>1.192488262910798</v>
      </c>
    </row>
    <row r="146" spans="9:21" x14ac:dyDescent="0.25">
      <c r="I146" s="6">
        <v>20</v>
      </c>
      <c r="J146" s="6">
        <v>15</v>
      </c>
      <c r="K146" s="6">
        <v>100</v>
      </c>
      <c r="L146" s="48">
        <v>-0.01</v>
      </c>
      <c r="M146" s="48">
        <v>-8.2000000000000007E-3</v>
      </c>
      <c r="N146" s="48">
        <v>-2.46E-2</v>
      </c>
      <c r="O146" s="6">
        <v>1.95E-2</v>
      </c>
      <c r="P146" s="17">
        <v>1.2800000000000001E-2</v>
      </c>
      <c r="Q146" s="6">
        <v>6.7000000000000002E-3</v>
      </c>
      <c r="R146" s="31">
        <v>-3.8E-3</v>
      </c>
      <c r="S146" s="31">
        <v>2.6200000000000001E-2</v>
      </c>
      <c r="T146" s="51">
        <v>-5.7999999999999996E-3</v>
      </c>
      <c r="U146" s="6">
        <f t="shared" si="3"/>
        <v>1</v>
      </c>
    </row>
    <row r="147" spans="9:21" x14ac:dyDescent="0.25">
      <c r="I147" s="6">
        <v>20</v>
      </c>
      <c r="J147" s="6">
        <v>20</v>
      </c>
      <c r="K147" s="6">
        <v>100</v>
      </c>
      <c r="L147" s="48">
        <v>-1.29E-2</v>
      </c>
      <c r="M147" s="48">
        <v>-1.2800000000000001E-2</v>
      </c>
      <c r="N147" s="48">
        <v>-3.0200000000000001E-2</v>
      </c>
      <c r="O147" s="6">
        <v>2.35E-2</v>
      </c>
      <c r="P147" s="17">
        <v>1.7000000000000001E-2</v>
      </c>
      <c r="Q147" s="6">
        <v>8.8000000000000005E-3</v>
      </c>
      <c r="R147" s="31">
        <v>-5.1000000000000004E-3</v>
      </c>
      <c r="S147" s="31">
        <v>2.5899999999999999E-2</v>
      </c>
      <c r="T147" s="51">
        <v>-8.3999999999999995E-3</v>
      </c>
      <c r="U147" s="6">
        <f t="shared" si="3"/>
        <v>0.91085271317829442</v>
      </c>
    </row>
    <row r="148" spans="9:21" x14ac:dyDescent="0.25">
      <c r="I148" s="6">
        <v>20</v>
      </c>
      <c r="J148" s="6">
        <v>25</v>
      </c>
      <c r="K148" s="6">
        <v>100</v>
      </c>
      <c r="L148" s="48">
        <v>-1.0800000000000001E-2</v>
      </c>
      <c r="M148" s="48">
        <v>-2.47E-2</v>
      </c>
      <c r="N148" s="48">
        <v>-5.2499999999999998E-2</v>
      </c>
      <c r="O148" s="6">
        <v>4.4699999999999997E-2</v>
      </c>
      <c r="P148" s="17">
        <v>3.0499999999999999E-2</v>
      </c>
      <c r="Q148" s="6">
        <v>6.4000000000000003E-3</v>
      </c>
      <c r="R148" s="31">
        <v>-5.7999999999999996E-3</v>
      </c>
      <c r="S148" s="31">
        <v>2.52E-2</v>
      </c>
      <c r="T148" s="51">
        <v>-1.1599999999999999E-2</v>
      </c>
      <c r="U148" s="6">
        <f t="shared" si="3"/>
        <v>1.211382113821138</v>
      </c>
    </row>
    <row r="149" spans="9:21" x14ac:dyDescent="0.25">
      <c r="I149" s="6">
        <v>20</v>
      </c>
      <c r="J149" s="6">
        <v>30</v>
      </c>
      <c r="K149" s="6">
        <v>100</v>
      </c>
      <c r="L149" s="48">
        <v>-9.7999999999999997E-3</v>
      </c>
      <c r="M149" s="48">
        <v>-5.3499999999999999E-2</v>
      </c>
      <c r="N149" s="48">
        <v>-3.27E-2</v>
      </c>
      <c r="O149" s="6">
        <v>2.64E-2</v>
      </c>
      <c r="P149" s="17">
        <v>3.8199999999999998E-2</v>
      </c>
      <c r="Q149" s="6">
        <v>6.1000000000000004E-3</v>
      </c>
      <c r="R149" s="31">
        <v>-6.7999999999999996E-3</v>
      </c>
      <c r="S149" s="31">
        <v>2.4299999999999999E-2</v>
      </c>
      <c r="T149" s="51">
        <v>-1.4E-2</v>
      </c>
      <c r="U149" s="6">
        <f t="shared" si="3"/>
        <v>0.59593679458239279</v>
      </c>
    </row>
    <row r="150" spans="9:21" x14ac:dyDescent="0.25">
      <c r="I150" s="6"/>
      <c r="J150" s="6"/>
      <c r="K150" s="6"/>
      <c r="L150" s="48"/>
      <c r="M150" s="48"/>
      <c r="N150" s="48"/>
      <c r="O150" s="6"/>
      <c r="P150" s="17"/>
      <c r="Q150" s="6"/>
      <c r="R150" s="31"/>
      <c r="S150" s="31"/>
      <c r="T150" s="51"/>
    </row>
    <row r="151" spans="9:21" x14ac:dyDescent="0.25">
      <c r="I151" s="6"/>
      <c r="J151" s="6"/>
      <c r="K151" s="6"/>
      <c r="L151" s="48"/>
      <c r="M151" s="48"/>
      <c r="N151" s="48"/>
      <c r="O151" s="6"/>
      <c r="P151" s="17"/>
      <c r="Q151" s="6"/>
      <c r="R151" s="31"/>
      <c r="S151" s="31"/>
      <c r="T151" s="51"/>
    </row>
    <row r="152" spans="9:21" x14ac:dyDescent="0.25">
      <c r="I152" s="6"/>
      <c r="J152" s="6"/>
      <c r="K152" s="6"/>
      <c r="L152" s="48"/>
      <c r="M152" s="48"/>
      <c r="N152" s="48"/>
      <c r="O152" s="6"/>
      <c r="P152" s="17"/>
      <c r="Q152" s="6"/>
      <c r="R152" s="31"/>
      <c r="S152" s="31"/>
      <c r="T152" s="51"/>
    </row>
    <row r="153" spans="9:21" x14ac:dyDescent="0.25">
      <c r="I153" s="6"/>
      <c r="J153" s="6"/>
      <c r="K153" s="6"/>
      <c r="L153" s="48"/>
      <c r="M153" s="48"/>
      <c r="N153" s="48"/>
      <c r="O153" s="6"/>
      <c r="P153" s="17"/>
      <c r="Q153" s="6"/>
      <c r="R153" s="31"/>
      <c r="S153" s="31"/>
      <c r="T153" s="51"/>
    </row>
    <row r="154" spans="9:21" x14ac:dyDescent="0.25">
      <c r="I154" s="6"/>
      <c r="J154" s="6"/>
      <c r="K154" s="6"/>
      <c r="L154" s="48"/>
      <c r="M154" s="48"/>
      <c r="N154" s="48"/>
      <c r="O154" s="6"/>
      <c r="P154" s="17"/>
      <c r="Q154" s="6"/>
      <c r="R154" s="31"/>
      <c r="S154" s="31"/>
      <c r="T154" s="51"/>
    </row>
    <row r="155" spans="9:21" x14ac:dyDescent="0.25">
      <c r="I155" s="6"/>
      <c r="J155" s="6"/>
      <c r="K155" s="6"/>
      <c r="L155" s="48"/>
      <c r="M155" s="48"/>
      <c r="N155" s="48"/>
      <c r="O155" s="6"/>
      <c r="P155" s="17"/>
      <c r="Q155" s="6"/>
      <c r="R155" s="31"/>
      <c r="S155" s="31"/>
      <c r="T155" s="51"/>
    </row>
    <row r="156" spans="9:21" x14ac:dyDescent="0.25">
      <c r="I156" s="6"/>
      <c r="J156" s="6"/>
      <c r="K156" s="6"/>
      <c r="L156" s="48"/>
      <c r="M156" s="48"/>
      <c r="N156" s="48"/>
      <c r="O156" s="6"/>
      <c r="P156" s="17"/>
      <c r="Q156" s="6"/>
      <c r="R156" s="31"/>
      <c r="S156" s="31"/>
      <c r="T156" s="51"/>
    </row>
    <row r="157" spans="9:21" x14ac:dyDescent="0.25">
      <c r="I157" s="6"/>
      <c r="J157" s="6"/>
      <c r="K157" s="6"/>
      <c r="L157" s="48"/>
      <c r="M157" s="48"/>
      <c r="N157" s="48"/>
      <c r="O157" s="6"/>
      <c r="P157" s="17"/>
      <c r="Q157" s="6"/>
      <c r="R157" s="31"/>
      <c r="S157" s="31"/>
      <c r="T157" s="51"/>
    </row>
    <row r="158" spans="9:21" x14ac:dyDescent="0.25">
      <c r="I158" s="6"/>
      <c r="J158" s="6"/>
      <c r="K158" s="6"/>
      <c r="L158" s="48"/>
      <c r="M158" s="48"/>
      <c r="N158" s="48"/>
      <c r="O158" s="6"/>
      <c r="P158" s="17"/>
      <c r="Q158" s="6"/>
      <c r="R158" s="31"/>
      <c r="S158" s="31"/>
      <c r="T158" s="51"/>
    </row>
    <row r="159" spans="9:21" x14ac:dyDescent="0.25">
      <c r="I159" s="6"/>
      <c r="J159" s="6"/>
      <c r="K159" s="6"/>
      <c r="L159" s="48"/>
      <c r="M159" s="48"/>
      <c r="N159" s="48"/>
      <c r="O159" s="6"/>
      <c r="P159" s="17"/>
      <c r="Q159" s="6"/>
      <c r="R159" s="31"/>
      <c r="S159" s="31"/>
      <c r="T159" s="51"/>
    </row>
    <row r="160" spans="9:21" x14ac:dyDescent="0.25">
      <c r="I160" s="6"/>
      <c r="J160" s="6"/>
      <c r="K160" s="6"/>
      <c r="L160" s="48"/>
      <c r="M160" s="48"/>
      <c r="N160" s="48"/>
      <c r="O160" s="6"/>
      <c r="P160" s="17"/>
      <c r="Q160" s="6"/>
      <c r="R160" s="31"/>
      <c r="S160" s="31"/>
      <c r="T160" s="51"/>
    </row>
    <row r="161" spans="9:20" x14ac:dyDescent="0.25">
      <c r="I161" s="6"/>
      <c r="J161" s="6"/>
      <c r="K161" s="6"/>
      <c r="L161" s="48"/>
      <c r="M161" s="48"/>
      <c r="N161" s="48"/>
      <c r="O161" s="6"/>
      <c r="P161" s="17"/>
      <c r="Q161" s="6"/>
      <c r="R161" s="31"/>
      <c r="S161" s="31"/>
      <c r="T161" s="51"/>
    </row>
    <row r="162" spans="9:20" x14ac:dyDescent="0.25">
      <c r="I162" s="6"/>
      <c r="J162" s="6"/>
      <c r="K162" s="6"/>
      <c r="L162" s="48"/>
      <c r="M162" s="48"/>
      <c r="N162" s="48"/>
      <c r="O162" s="6"/>
      <c r="P162" s="17"/>
      <c r="Q162" s="6"/>
      <c r="R162" s="31"/>
      <c r="S162" s="31"/>
      <c r="T162" s="51"/>
    </row>
    <row r="163" spans="9:20" x14ac:dyDescent="0.25">
      <c r="I163" s="6"/>
      <c r="J163" s="6"/>
      <c r="K163" s="6"/>
      <c r="L163" s="48"/>
      <c r="M163" s="48"/>
      <c r="N163" s="48"/>
      <c r="O163" s="6"/>
      <c r="P163" s="17"/>
      <c r="Q163" s="6"/>
      <c r="R163" s="31"/>
      <c r="S163" s="31"/>
      <c r="T163" s="51"/>
    </row>
    <row r="164" spans="9:20" x14ac:dyDescent="0.25">
      <c r="I164" s="6"/>
      <c r="J164" s="6"/>
      <c r="K164" s="6"/>
      <c r="L164" s="48"/>
      <c r="M164" s="48"/>
      <c r="N164" s="48"/>
      <c r="O164" s="6"/>
      <c r="P164" s="17"/>
      <c r="Q164" s="6"/>
      <c r="R164" s="31"/>
      <c r="S164" s="31"/>
      <c r="T164" s="51"/>
    </row>
    <row r="165" spans="9:20" x14ac:dyDescent="0.25">
      <c r="I165" s="6"/>
      <c r="J165" s="6"/>
      <c r="K165" s="6"/>
      <c r="L165" s="48"/>
      <c r="M165" s="48"/>
      <c r="N165" s="48"/>
      <c r="O165" s="6"/>
      <c r="P165" s="17"/>
      <c r="Q165" s="6"/>
      <c r="R165" s="31"/>
      <c r="S165" s="31"/>
      <c r="T165" s="51"/>
    </row>
    <row r="166" spans="9:20" x14ac:dyDescent="0.25">
      <c r="I166" s="6"/>
      <c r="J166" s="6"/>
      <c r="K166" s="6"/>
      <c r="L166" s="48"/>
      <c r="M166" s="48"/>
      <c r="N166" s="48"/>
      <c r="O166" s="6"/>
      <c r="P166" s="17"/>
      <c r="Q166" s="6"/>
      <c r="R166" s="31"/>
      <c r="S166" s="31"/>
      <c r="T166" s="51"/>
    </row>
    <row r="167" spans="9:20" x14ac:dyDescent="0.25">
      <c r="I167" s="6"/>
      <c r="J167" s="6"/>
      <c r="K167" s="6"/>
      <c r="L167" s="48"/>
      <c r="M167" s="48"/>
      <c r="N167" s="48"/>
      <c r="O167" s="6"/>
      <c r="P167" s="17"/>
      <c r="Q167" s="6"/>
      <c r="R167" s="31"/>
      <c r="S167" s="31"/>
      <c r="T167" s="51"/>
    </row>
    <row r="168" spans="9:20" x14ac:dyDescent="0.25">
      <c r="I168" s="6"/>
      <c r="J168" s="6"/>
      <c r="K168" s="6"/>
      <c r="L168" s="48"/>
      <c r="M168" s="48"/>
      <c r="N168" s="48"/>
      <c r="O168" s="6"/>
      <c r="P168" s="17"/>
      <c r="Q168" s="6"/>
      <c r="R168" s="31"/>
      <c r="S168" s="31"/>
      <c r="T168" s="51"/>
    </row>
    <row r="169" spans="9:20" x14ac:dyDescent="0.25">
      <c r="I169" s="6"/>
      <c r="J169" s="6"/>
      <c r="K169" s="6"/>
      <c r="L169" s="48"/>
      <c r="M169" s="48"/>
      <c r="N169" s="48"/>
      <c r="O169" s="6"/>
      <c r="P169" s="17"/>
      <c r="Q169" s="6"/>
      <c r="R169" s="31"/>
      <c r="S169" s="31"/>
      <c r="T169" s="51"/>
    </row>
    <row r="170" spans="9:20" x14ac:dyDescent="0.25">
      <c r="I170" s="6"/>
      <c r="J170" s="6"/>
      <c r="K170" s="6"/>
      <c r="L170" s="48"/>
      <c r="M170" s="48"/>
      <c r="N170" s="48"/>
      <c r="O170" s="6"/>
      <c r="P170" s="17"/>
      <c r="Q170" s="6"/>
      <c r="R170" s="31"/>
      <c r="S170" s="31"/>
      <c r="T170" s="51"/>
    </row>
    <row r="171" spans="9:20" x14ac:dyDescent="0.25">
      <c r="I171" s="6"/>
      <c r="J171" s="6"/>
      <c r="K171" s="6"/>
      <c r="L171" s="48"/>
      <c r="M171" s="48"/>
      <c r="N171" s="48"/>
      <c r="O171" s="6"/>
      <c r="P171" s="17"/>
      <c r="Q171" s="6"/>
      <c r="R171" s="31"/>
      <c r="S171" s="31"/>
      <c r="T171" s="51"/>
    </row>
    <row r="172" spans="9:20" x14ac:dyDescent="0.25">
      <c r="I172" s="6"/>
      <c r="J172" s="6"/>
      <c r="K172" s="6"/>
      <c r="L172" s="48"/>
      <c r="M172" s="48"/>
      <c r="N172" s="48"/>
      <c r="O172" s="6"/>
      <c r="P172" s="17"/>
      <c r="Q172" s="6"/>
      <c r="R172" s="31"/>
      <c r="S172" s="31"/>
      <c r="T172" s="51"/>
    </row>
    <row r="173" spans="9:20" x14ac:dyDescent="0.25">
      <c r="I173" s="6"/>
      <c r="J173" s="6"/>
      <c r="K173" s="6"/>
      <c r="L173" s="48"/>
      <c r="M173" s="48"/>
      <c r="N173" s="48"/>
      <c r="O173" s="6"/>
      <c r="P173" s="17"/>
      <c r="Q173" s="6"/>
      <c r="R173" s="31"/>
      <c r="S173" s="31"/>
      <c r="T173" s="51"/>
    </row>
    <row r="174" spans="9:20" x14ac:dyDescent="0.25">
      <c r="I174" s="6"/>
      <c r="J174" s="6"/>
      <c r="K174" s="6"/>
      <c r="L174" s="48"/>
      <c r="M174" s="48"/>
      <c r="N174" s="48"/>
      <c r="O174" s="6"/>
      <c r="P174" s="17"/>
      <c r="Q174" s="6"/>
      <c r="R174" s="31"/>
      <c r="S174" s="31"/>
      <c r="T174" s="51"/>
    </row>
    <row r="175" spans="9:20" x14ac:dyDescent="0.25">
      <c r="I175" s="6"/>
      <c r="J175" s="6"/>
      <c r="K175" s="6"/>
      <c r="L175" s="48"/>
      <c r="M175" s="48"/>
      <c r="N175" s="48"/>
      <c r="O175" s="6"/>
      <c r="P175" s="17"/>
      <c r="Q175" s="6"/>
      <c r="R175" s="31"/>
      <c r="S175" s="31"/>
      <c r="T175" s="51"/>
    </row>
    <row r="176" spans="9:20" x14ac:dyDescent="0.25">
      <c r="I176" s="6"/>
      <c r="J176" s="6"/>
      <c r="K176" s="6"/>
      <c r="L176" s="48"/>
      <c r="M176" s="48"/>
      <c r="N176" s="48"/>
      <c r="O176" s="6"/>
      <c r="P176" s="17"/>
      <c r="Q176" s="6"/>
      <c r="R176" s="31"/>
      <c r="S176" s="31"/>
      <c r="T176" s="51"/>
    </row>
    <row r="177" spans="9:20" x14ac:dyDescent="0.25">
      <c r="I177" s="6"/>
      <c r="J177" s="6"/>
      <c r="K177" s="6"/>
      <c r="L177" s="48"/>
      <c r="M177" s="48"/>
      <c r="N177" s="48"/>
      <c r="O177" s="6"/>
      <c r="P177" s="17"/>
      <c r="Q177" s="6"/>
      <c r="R177" s="31"/>
      <c r="S177" s="31"/>
      <c r="T177" s="51"/>
    </row>
    <row r="178" spans="9:20" x14ac:dyDescent="0.25">
      <c r="I178" s="6"/>
      <c r="J178" s="6"/>
      <c r="K178" s="6"/>
      <c r="L178" s="48"/>
      <c r="M178" s="48"/>
      <c r="N178" s="48"/>
      <c r="O178" s="6"/>
      <c r="P178" s="17"/>
      <c r="Q178" s="6"/>
      <c r="R178" s="31"/>
      <c r="S178" s="31"/>
      <c r="T178" s="51"/>
    </row>
    <row r="179" spans="9:20" x14ac:dyDescent="0.25">
      <c r="I179" s="6"/>
      <c r="J179" s="6"/>
      <c r="K179" s="6"/>
      <c r="L179" s="48"/>
      <c r="M179" s="48"/>
      <c r="N179" s="48"/>
      <c r="O179" s="6"/>
      <c r="P179" s="17"/>
      <c r="Q179" s="6"/>
      <c r="R179" s="31"/>
      <c r="S179" s="31"/>
      <c r="T179" s="51"/>
    </row>
    <row r="180" spans="9:20" x14ac:dyDescent="0.25">
      <c r="I180" s="6"/>
      <c r="J180" s="6"/>
      <c r="K180" s="6"/>
      <c r="L180" s="48"/>
      <c r="M180" s="48"/>
      <c r="N180" s="48"/>
      <c r="O180" s="6"/>
      <c r="P180" s="17"/>
      <c r="Q180" s="6"/>
      <c r="R180" s="31"/>
      <c r="S180" s="31"/>
      <c r="T180" s="51"/>
    </row>
    <row r="181" spans="9:20" x14ac:dyDescent="0.25">
      <c r="I181" s="6"/>
      <c r="J181" s="6"/>
      <c r="K181" s="6"/>
      <c r="L181" s="48"/>
      <c r="M181" s="48"/>
      <c r="N181" s="48"/>
      <c r="O181" s="6"/>
      <c r="P181" s="17"/>
      <c r="Q181" s="6"/>
      <c r="R181" s="31"/>
      <c r="S181" s="31"/>
      <c r="T181" s="51"/>
    </row>
    <row r="182" spans="9:20" x14ac:dyDescent="0.25">
      <c r="I182" s="6"/>
      <c r="J182" s="6"/>
      <c r="K182" s="6"/>
      <c r="L182" s="48"/>
      <c r="M182" s="48"/>
      <c r="N182" s="48"/>
      <c r="O182" s="6"/>
      <c r="P182" s="17"/>
      <c r="Q182" s="6"/>
      <c r="R182" s="31"/>
      <c r="S182" s="31"/>
      <c r="T182" s="51"/>
    </row>
    <row r="183" spans="9:20" x14ac:dyDescent="0.25">
      <c r="I183" s="6"/>
      <c r="J183" s="6"/>
      <c r="K183" s="6"/>
      <c r="L183" s="48"/>
      <c r="M183" s="48"/>
      <c r="N183" s="48"/>
      <c r="O183" s="6"/>
      <c r="P183" s="17"/>
      <c r="Q183" s="6"/>
      <c r="R183" s="31"/>
      <c r="S183" s="31"/>
      <c r="T183" s="51"/>
    </row>
    <row r="184" spans="9:20" x14ac:dyDescent="0.25">
      <c r="I184" s="6"/>
      <c r="J184" s="6"/>
      <c r="K184" s="6"/>
      <c r="L184" s="48"/>
      <c r="M184" s="48"/>
      <c r="N184" s="48"/>
      <c r="O184" s="6"/>
      <c r="P184" s="17"/>
      <c r="Q184" s="6"/>
      <c r="R184" s="31"/>
      <c r="S184" s="31"/>
      <c r="T184" s="51"/>
    </row>
    <row r="185" spans="9:20" x14ac:dyDescent="0.25">
      <c r="I185" s="6"/>
      <c r="J185" s="6"/>
      <c r="K185" s="6"/>
      <c r="L185" s="48"/>
      <c r="M185" s="48"/>
      <c r="N185" s="48"/>
      <c r="O185" s="6"/>
      <c r="P185" s="17"/>
      <c r="Q185" s="6"/>
      <c r="R185" s="31"/>
      <c r="S185" s="31"/>
      <c r="T185" s="51"/>
    </row>
    <row r="186" spans="9:20" x14ac:dyDescent="0.25">
      <c r="I186" s="6"/>
      <c r="J186" s="6"/>
      <c r="K186" s="6"/>
      <c r="L186" s="48"/>
      <c r="M186" s="48"/>
      <c r="N186" s="48"/>
      <c r="O186" s="6"/>
      <c r="P186" s="17"/>
      <c r="Q186" s="6"/>
      <c r="R186" s="31"/>
      <c r="S186" s="31"/>
      <c r="T186" s="51"/>
    </row>
    <row r="187" spans="9:20" x14ac:dyDescent="0.25">
      <c r="I187" s="6"/>
      <c r="J187" s="6"/>
      <c r="K187" s="6"/>
      <c r="L187" s="48"/>
      <c r="M187" s="48"/>
      <c r="N187" s="48"/>
      <c r="O187" s="6"/>
      <c r="P187" s="17"/>
      <c r="Q187" s="6"/>
      <c r="R187" s="31"/>
      <c r="S187" s="31"/>
      <c r="T187" s="51"/>
    </row>
    <row r="188" spans="9:20" x14ac:dyDescent="0.25">
      <c r="I188" s="6"/>
      <c r="J188" s="6"/>
      <c r="K188" s="6"/>
      <c r="L188" s="48"/>
      <c r="M188" s="48"/>
      <c r="N188" s="48"/>
      <c r="O188" s="6"/>
      <c r="P188" s="17"/>
      <c r="Q188" s="6"/>
      <c r="R188" s="31"/>
      <c r="S188" s="31"/>
      <c r="T188" s="51"/>
    </row>
    <row r="189" spans="9:20" x14ac:dyDescent="0.25">
      <c r="I189" s="6"/>
      <c r="J189" s="6"/>
      <c r="K189" s="6"/>
      <c r="L189" s="48"/>
      <c r="M189" s="48"/>
      <c r="N189" s="48"/>
      <c r="O189" s="6"/>
      <c r="P189" s="17"/>
      <c r="Q189" s="6"/>
      <c r="R189" s="31"/>
      <c r="S189" s="31"/>
      <c r="T189" s="51"/>
    </row>
    <row r="190" spans="9:20" x14ac:dyDescent="0.25">
      <c r="I190" s="6"/>
      <c r="J190" s="6"/>
      <c r="K190" s="6"/>
      <c r="L190" s="48"/>
      <c r="M190" s="48"/>
      <c r="N190" s="48"/>
      <c r="O190" s="6"/>
      <c r="P190" s="17"/>
      <c r="Q190" s="6"/>
      <c r="R190" s="31"/>
      <c r="S190" s="31"/>
      <c r="T190" s="51"/>
    </row>
    <row r="191" spans="9:20" x14ac:dyDescent="0.25">
      <c r="I191" s="6"/>
      <c r="J191" s="6"/>
      <c r="K191" s="6"/>
      <c r="L191" s="48"/>
      <c r="M191" s="48"/>
      <c r="N191" s="48"/>
      <c r="O191" s="6"/>
      <c r="P191" s="17"/>
      <c r="Q191" s="6"/>
      <c r="R191" s="31"/>
      <c r="S191" s="31"/>
      <c r="T191" s="51"/>
    </row>
    <row r="192" spans="9:20" x14ac:dyDescent="0.25">
      <c r="I192" s="6"/>
      <c r="J192" s="6"/>
      <c r="K192" s="6"/>
      <c r="L192" s="48"/>
      <c r="M192" s="48"/>
      <c r="N192" s="48"/>
      <c r="O192" s="6"/>
      <c r="P192" s="17"/>
      <c r="Q192" s="6"/>
      <c r="R192" s="31"/>
      <c r="S192" s="31"/>
      <c r="T192" s="51"/>
    </row>
    <row r="193" spans="9:20" x14ac:dyDescent="0.25">
      <c r="I193" s="6"/>
      <c r="J193" s="6"/>
      <c r="K193" s="6"/>
      <c r="L193" s="48"/>
      <c r="M193" s="48"/>
      <c r="N193" s="48"/>
      <c r="O193" s="6"/>
      <c r="P193" s="17"/>
      <c r="Q193" s="6"/>
      <c r="R193" s="31"/>
      <c r="S193" s="31"/>
      <c r="T193" s="51"/>
    </row>
    <row r="194" spans="9:20" x14ac:dyDescent="0.25">
      <c r="I194" s="6"/>
      <c r="J194" s="6"/>
      <c r="K194" s="6"/>
      <c r="L194" s="48"/>
      <c r="M194" s="48"/>
      <c r="N194" s="48"/>
      <c r="O194" s="6"/>
      <c r="P194" s="17"/>
      <c r="Q194" s="6"/>
      <c r="R194" s="31"/>
      <c r="S194" s="31"/>
      <c r="T194" s="51"/>
    </row>
    <row r="195" spans="9:20" x14ac:dyDescent="0.25">
      <c r="I195" s="6"/>
      <c r="J195" s="6"/>
      <c r="K195" s="6"/>
      <c r="L195" s="48"/>
      <c r="M195" s="48"/>
      <c r="N195" s="48"/>
      <c r="O195" s="6"/>
      <c r="P195" s="17"/>
      <c r="Q195" s="6"/>
      <c r="R195" s="31"/>
      <c r="S195" s="31"/>
      <c r="T195" s="51"/>
    </row>
    <row r="196" spans="9:20" x14ac:dyDescent="0.25">
      <c r="I196" s="6"/>
      <c r="J196" s="6"/>
      <c r="K196" s="6"/>
      <c r="L196" s="48"/>
      <c r="M196" s="48"/>
      <c r="N196" s="48"/>
      <c r="O196" s="6"/>
      <c r="P196" s="17"/>
      <c r="Q196" s="6"/>
      <c r="R196" s="31"/>
      <c r="S196" s="31"/>
      <c r="T196" s="51"/>
    </row>
    <row r="197" spans="9:20" x14ac:dyDescent="0.25">
      <c r="I197" s="6"/>
      <c r="J197" s="6"/>
      <c r="K197" s="6"/>
      <c r="L197" s="48"/>
      <c r="M197" s="48"/>
      <c r="N197" s="48"/>
      <c r="O197" s="6"/>
      <c r="P197" s="17"/>
      <c r="Q197" s="6"/>
      <c r="R197" s="31"/>
      <c r="S197" s="31"/>
      <c r="T197" s="51"/>
    </row>
    <row r="198" spans="9:20" x14ac:dyDescent="0.25">
      <c r="I198" s="6"/>
      <c r="J198" s="6"/>
      <c r="K198" s="6"/>
      <c r="L198" s="48"/>
      <c r="M198" s="48"/>
      <c r="N198" s="48"/>
      <c r="O198" s="6"/>
      <c r="P198" s="17"/>
      <c r="Q198" s="6"/>
      <c r="R198" s="31"/>
      <c r="S198" s="31"/>
      <c r="T198" s="51"/>
    </row>
    <row r="199" spans="9:20" x14ac:dyDescent="0.25">
      <c r="I199" s="6"/>
      <c r="J199" s="6"/>
      <c r="K199" s="6"/>
      <c r="L199" s="48"/>
      <c r="M199" s="48"/>
      <c r="N199" s="48"/>
      <c r="O199" s="6"/>
      <c r="P199" s="17"/>
      <c r="Q199" s="6"/>
      <c r="R199" s="31"/>
      <c r="S199" s="31"/>
      <c r="T199" s="51"/>
    </row>
    <row r="200" spans="9:20" x14ac:dyDescent="0.25">
      <c r="I200" s="6"/>
      <c r="J200" s="6"/>
      <c r="K200" s="6"/>
      <c r="L200" s="48"/>
      <c r="M200" s="48"/>
      <c r="N200" s="48"/>
      <c r="O200" s="6"/>
      <c r="P200" s="17"/>
      <c r="Q200" s="6"/>
      <c r="R200" s="31"/>
      <c r="S200" s="31"/>
      <c r="T200" s="51"/>
    </row>
    <row r="201" spans="9:20" x14ac:dyDescent="0.25">
      <c r="I201" s="6"/>
      <c r="J201" s="6"/>
      <c r="K201" s="6"/>
      <c r="L201" s="48"/>
      <c r="M201" s="48"/>
      <c r="N201" s="48"/>
      <c r="O201" s="6"/>
      <c r="P201" s="17"/>
      <c r="Q201" s="6"/>
      <c r="R201" s="31"/>
      <c r="S201" s="31"/>
      <c r="T201" s="51"/>
    </row>
    <row r="202" spans="9:20" x14ac:dyDescent="0.25">
      <c r="I202" s="6"/>
      <c r="J202" s="6"/>
      <c r="K202" s="6"/>
      <c r="L202" s="48"/>
      <c r="M202" s="48"/>
      <c r="N202" s="48"/>
      <c r="O202" s="6"/>
      <c r="P202" s="17"/>
      <c r="Q202" s="6"/>
      <c r="R202" s="31"/>
      <c r="S202" s="31"/>
      <c r="T202" s="51"/>
    </row>
    <row r="203" spans="9:20" x14ac:dyDescent="0.25">
      <c r="I203" s="6"/>
      <c r="J203" s="6"/>
      <c r="K203" s="6"/>
      <c r="L203" s="48"/>
      <c r="M203" s="48"/>
      <c r="N203" s="48"/>
      <c r="O203" s="6"/>
      <c r="P203" s="17"/>
      <c r="Q203" s="6"/>
      <c r="R203" s="31"/>
      <c r="S203" s="31"/>
      <c r="T203" s="51"/>
    </row>
    <row r="204" spans="9:20" x14ac:dyDescent="0.25">
      <c r="I204" s="6"/>
      <c r="J204" s="6"/>
      <c r="K204" s="6"/>
      <c r="L204" s="48"/>
      <c r="M204" s="48"/>
      <c r="N204" s="48"/>
      <c r="O204" s="6"/>
      <c r="P204" s="17"/>
      <c r="Q204" s="6"/>
      <c r="R204" s="31"/>
      <c r="S204" s="31"/>
      <c r="T204" s="51"/>
    </row>
    <row r="205" spans="9:20" x14ac:dyDescent="0.25">
      <c r="I205" s="6"/>
      <c r="J205" s="6"/>
      <c r="K205" s="6"/>
      <c r="L205" s="48"/>
      <c r="M205" s="48"/>
      <c r="N205" s="48"/>
      <c r="O205" s="6"/>
      <c r="P205" s="17"/>
      <c r="Q205" s="6"/>
      <c r="R205" s="31"/>
      <c r="S205" s="31"/>
      <c r="T205" s="51"/>
    </row>
    <row r="206" spans="9:20" x14ac:dyDescent="0.25">
      <c r="I206" s="6"/>
      <c r="J206" s="6"/>
      <c r="K206" s="6"/>
      <c r="L206" s="48"/>
      <c r="M206" s="48"/>
      <c r="N206" s="48"/>
      <c r="O206" s="6"/>
      <c r="P206" s="17"/>
      <c r="Q206" s="6"/>
      <c r="R206" s="31"/>
      <c r="S206" s="31"/>
      <c r="T206" s="51"/>
    </row>
    <row r="207" spans="9:20" x14ac:dyDescent="0.25">
      <c r="I207" s="6"/>
      <c r="J207" s="6"/>
      <c r="K207" s="6"/>
      <c r="L207" s="48"/>
      <c r="M207" s="48"/>
      <c r="N207" s="48"/>
      <c r="O207" s="6"/>
      <c r="P207" s="17"/>
      <c r="Q207" s="6"/>
      <c r="R207" s="31"/>
      <c r="S207" s="31"/>
      <c r="T207" s="51"/>
    </row>
    <row r="208" spans="9:20" x14ac:dyDescent="0.25">
      <c r="I208" s="6"/>
      <c r="J208" s="6"/>
      <c r="K208" s="6"/>
      <c r="L208" s="48"/>
      <c r="M208" s="48"/>
      <c r="N208" s="48"/>
      <c r="O208" s="6"/>
      <c r="P208" s="17"/>
      <c r="Q208" s="6"/>
      <c r="R208" s="31"/>
      <c r="S208" s="31"/>
      <c r="T208" s="51"/>
    </row>
    <row r="209" spans="9:20" x14ac:dyDescent="0.25">
      <c r="I209" s="6"/>
      <c r="J209" s="6"/>
      <c r="K209" s="6"/>
      <c r="L209" s="48"/>
      <c r="M209" s="48"/>
      <c r="N209" s="48"/>
      <c r="O209" s="6"/>
      <c r="P209" s="17"/>
      <c r="Q209" s="6"/>
      <c r="R209" s="31"/>
      <c r="S209" s="31"/>
      <c r="T209" s="51"/>
    </row>
    <row r="210" spans="9:20" x14ac:dyDescent="0.25">
      <c r="I210" s="6"/>
      <c r="J210" s="6"/>
      <c r="K210" s="6"/>
      <c r="L210" s="48"/>
      <c r="M210" s="48"/>
      <c r="N210" s="48"/>
      <c r="O210" s="6"/>
      <c r="P210" s="17"/>
      <c r="Q210" s="6"/>
      <c r="R210" s="31"/>
      <c r="S210" s="31"/>
      <c r="T210" s="51"/>
    </row>
    <row r="211" spans="9:20" x14ac:dyDescent="0.25">
      <c r="I211" s="6"/>
      <c r="J211" s="6"/>
      <c r="K211" s="6"/>
      <c r="L211" s="48"/>
      <c r="M211" s="48"/>
      <c r="N211" s="48"/>
      <c r="O211" s="6"/>
      <c r="P211" s="17"/>
      <c r="Q211" s="6"/>
      <c r="R211" s="31"/>
      <c r="S211" s="31"/>
      <c r="T211" s="51"/>
    </row>
    <row r="212" spans="9:20" x14ac:dyDescent="0.25">
      <c r="I212" s="6"/>
      <c r="J212" s="6"/>
      <c r="K212" s="6"/>
      <c r="L212" s="48"/>
      <c r="M212" s="48"/>
      <c r="N212" s="48"/>
      <c r="O212" s="6"/>
      <c r="P212" s="17"/>
      <c r="Q212" s="6"/>
      <c r="R212" s="31"/>
      <c r="S212" s="31"/>
      <c r="T212" s="51"/>
    </row>
    <row r="213" spans="9:20" x14ac:dyDescent="0.25">
      <c r="I213" s="6"/>
      <c r="J213" s="6"/>
      <c r="K213" s="6"/>
      <c r="L213" s="48"/>
      <c r="M213" s="48"/>
      <c r="N213" s="48"/>
      <c r="O213" s="6"/>
      <c r="P213" s="17"/>
      <c r="Q213" s="6"/>
      <c r="R213" s="31"/>
      <c r="S213" s="31"/>
      <c r="T213" s="51"/>
    </row>
    <row r="214" spans="9:20" x14ac:dyDescent="0.25">
      <c r="I214" s="6"/>
      <c r="J214" s="6"/>
      <c r="K214" s="6"/>
      <c r="L214" s="48"/>
      <c r="M214" s="48"/>
      <c r="N214" s="48"/>
      <c r="O214" s="6"/>
      <c r="P214" s="17"/>
      <c r="Q214" s="6"/>
      <c r="R214" s="31"/>
      <c r="S214" s="31"/>
      <c r="T214" s="51"/>
    </row>
    <row r="215" spans="9:20" x14ac:dyDescent="0.25">
      <c r="I215" s="6"/>
      <c r="J215" s="6"/>
      <c r="K215" s="6"/>
      <c r="L215" s="48"/>
      <c r="M215" s="48"/>
      <c r="N215" s="48"/>
      <c r="O215" s="6"/>
      <c r="P215" s="17"/>
      <c r="Q215" s="6"/>
      <c r="R215" s="31"/>
      <c r="S215" s="31"/>
      <c r="T215" s="51"/>
    </row>
    <row r="216" spans="9:20" x14ac:dyDescent="0.25">
      <c r="I216" s="6"/>
      <c r="J216" s="6"/>
      <c r="K216" s="6"/>
      <c r="L216" s="48"/>
      <c r="M216" s="48"/>
      <c r="N216" s="48"/>
      <c r="O216" s="6"/>
      <c r="P216" s="17"/>
      <c r="Q216" s="6"/>
      <c r="R216" s="31"/>
      <c r="S216" s="31"/>
      <c r="T216" s="51"/>
    </row>
    <row r="217" spans="9:20" x14ac:dyDescent="0.25">
      <c r="I217" s="6"/>
      <c r="J217" s="6"/>
      <c r="K217" s="6"/>
      <c r="L217" s="48"/>
      <c r="M217" s="48"/>
      <c r="N217" s="48"/>
      <c r="O217" s="6"/>
      <c r="P217" s="17"/>
      <c r="Q217" s="6"/>
      <c r="R217" s="31"/>
      <c r="S217" s="31"/>
      <c r="T217" s="51"/>
    </row>
    <row r="218" spans="9:20" x14ac:dyDescent="0.25">
      <c r="I218" s="6"/>
      <c r="J218" s="6"/>
      <c r="K218" s="6"/>
      <c r="L218" s="48"/>
      <c r="M218" s="48"/>
      <c r="N218" s="48"/>
      <c r="O218" s="6"/>
      <c r="P218" s="17"/>
      <c r="Q218" s="6"/>
      <c r="R218" s="31"/>
      <c r="S218" s="31"/>
      <c r="T218" s="51"/>
    </row>
    <row r="219" spans="9:20" x14ac:dyDescent="0.25">
      <c r="I219" s="6"/>
      <c r="J219" s="6"/>
      <c r="K219" s="6"/>
      <c r="L219" s="48"/>
      <c r="M219" s="48"/>
      <c r="N219" s="48"/>
      <c r="O219" s="6"/>
      <c r="P219" s="17"/>
      <c r="Q219" s="6"/>
      <c r="R219" s="31"/>
      <c r="S219" s="31"/>
      <c r="T219" s="51"/>
    </row>
  </sheetData>
  <mergeCells count="1">
    <mergeCell ref="A1:U1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15B1-F58E-4B8F-94DD-73FA7AF11B01}">
  <dimension ref="A1:U219"/>
  <sheetViews>
    <sheetView tabSelected="1" workbookViewId="0">
      <selection activeCell="E30" sqref="E30"/>
    </sheetView>
  </sheetViews>
  <sheetFormatPr defaultRowHeight="15" x14ac:dyDescent="0.25"/>
  <cols>
    <col min="21" max="21" width="9.140625" style="6"/>
  </cols>
  <sheetData>
    <row r="1" spans="1:21" s="2" customFormat="1" x14ac:dyDescent="0.25">
      <c r="A1" s="46" t="s">
        <v>35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2" spans="1:21" x14ac:dyDescent="0.25">
      <c r="A2" s="13" t="s">
        <v>0</v>
      </c>
      <c r="B2" s="13" t="s">
        <v>13</v>
      </c>
      <c r="C2" s="13" t="s">
        <v>44</v>
      </c>
      <c r="D2" s="13" t="s">
        <v>22</v>
      </c>
      <c r="E2" s="13" t="s">
        <v>24</v>
      </c>
      <c r="F2" s="13" t="s">
        <v>25</v>
      </c>
      <c r="G2" s="13" t="s">
        <v>2</v>
      </c>
      <c r="H2" s="5"/>
      <c r="I2" s="18" t="s">
        <v>0</v>
      </c>
      <c r="J2" s="18" t="s">
        <v>36</v>
      </c>
      <c r="K2" s="18" t="s">
        <v>37</v>
      </c>
      <c r="L2" s="18" t="s">
        <v>38</v>
      </c>
      <c r="M2" s="18" t="s">
        <v>39</v>
      </c>
      <c r="N2" s="18" t="s">
        <v>40</v>
      </c>
      <c r="O2" s="18" t="s">
        <v>1</v>
      </c>
      <c r="P2" s="18" t="s">
        <v>13</v>
      </c>
      <c r="Q2" s="18" t="s">
        <v>24</v>
      </c>
      <c r="R2" s="18" t="s">
        <v>41</v>
      </c>
      <c r="S2" s="18" t="s">
        <v>43</v>
      </c>
      <c r="T2" s="24" t="s">
        <v>42</v>
      </c>
      <c r="U2" s="27" t="s">
        <v>34</v>
      </c>
    </row>
    <row r="3" spans="1:21" x14ac:dyDescent="0.25">
      <c r="A3" s="16">
        <v>-10</v>
      </c>
      <c r="B3" s="17">
        <v>4.0800000000000003E-2</v>
      </c>
      <c r="C3" s="17"/>
      <c r="D3" s="17">
        <v>-2.6599999999999999E-2</v>
      </c>
      <c r="E3" s="16">
        <v>7.3000000000000001E-3</v>
      </c>
      <c r="F3" s="16">
        <v>-6.6199999999999995E-2</v>
      </c>
      <c r="G3" s="17">
        <f xml:space="preserve"> B3+E3*1.15</f>
        <v>4.9195000000000003E-2</v>
      </c>
      <c r="I3" s="17">
        <v>-20</v>
      </c>
      <c r="J3" s="17">
        <v>0</v>
      </c>
      <c r="K3" s="17">
        <v>100</v>
      </c>
      <c r="L3" s="17">
        <v>-5.0099999999999999E-2</v>
      </c>
      <c r="M3" s="17">
        <v>8.0000000000000004E-4</v>
      </c>
      <c r="N3" s="17">
        <v>5.79E-2</v>
      </c>
      <c r="O3" s="17">
        <v>-3.73E-2</v>
      </c>
      <c r="P3" s="17">
        <v>5.8299999999999998E-2</v>
      </c>
      <c r="Q3" s="17">
        <v>8.6E-3</v>
      </c>
      <c r="R3" s="17">
        <v>-1E-4</v>
      </c>
      <c r="S3" s="17">
        <v>-9.2399999999999996E-2</v>
      </c>
      <c r="T3" s="25">
        <v>6.9999999999999999E-4</v>
      </c>
      <c r="U3" s="6">
        <f>O3/(P3+Q3)</f>
        <v>-0.55754857997010465</v>
      </c>
    </row>
    <row r="4" spans="1:21" x14ac:dyDescent="0.25">
      <c r="A4" s="5">
        <v>-8</v>
      </c>
      <c r="B4" s="17">
        <v>3.6700000000000003E-2</v>
      </c>
      <c r="C4" s="17"/>
      <c r="D4" s="6">
        <v>-2.29E-2</v>
      </c>
      <c r="E4" s="16">
        <v>7.0000000000000001E-3</v>
      </c>
      <c r="F4" s="5">
        <v>-5.9799999999999999E-2</v>
      </c>
      <c r="G4" s="17">
        <f t="shared" ref="G4:G22" si="0" xml:space="preserve"> B4+E4*1.15</f>
        <v>4.4750000000000005E-2</v>
      </c>
      <c r="I4" s="6">
        <v>-20</v>
      </c>
      <c r="J4" s="6">
        <v>5</v>
      </c>
      <c r="K4" s="6">
        <v>100</v>
      </c>
      <c r="L4" s="17">
        <v>-5.2400000000000002E-2</v>
      </c>
      <c r="M4" s="17">
        <v>1.0999999999999999E-2</v>
      </c>
      <c r="N4" s="17">
        <v>5.8799999999999998E-2</v>
      </c>
      <c r="O4" s="6">
        <v>-3.73E-2</v>
      </c>
      <c r="P4" s="17">
        <v>5.9499999999999997E-2</v>
      </c>
      <c r="Q4" s="6">
        <v>8.6999999999999994E-3</v>
      </c>
      <c r="R4" s="6">
        <v>2.8999999999999998E-3</v>
      </c>
      <c r="S4" s="6">
        <v>-9.1899999999999996E-2</v>
      </c>
      <c r="T4" s="14">
        <v>-1.3299999999999999E-2</v>
      </c>
      <c r="U4" s="6">
        <f t="shared" ref="U4:U67" si="1">O4/(P4+Q4)</f>
        <v>-0.54692082111436957</v>
      </c>
    </row>
    <row r="5" spans="1:21" x14ac:dyDescent="0.25">
      <c r="A5" s="5">
        <v>-6</v>
      </c>
      <c r="B5" s="17">
        <v>3.09E-2</v>
      </c>
      <c r="C5" s="17"/>
      <c r="D5" s="6">
        <v>-1.6199999999999999E-2</v>
      </c>
      <c r="E5" s="16">
        <v>6.6E-3</v>
      </c>
      <c r="F5" s="5">
        <v>-5.3199999999999997E-2</v>
      </c>
      <c r="G5" s="17">
        <f t="shared" si="0"/>
        <v>3.8489999999999996E-2</v>
      </c>
      <c r="I5" s="6">
        <v>-20</v>
      </c>
      <c r="J5" s="6">
        <v>10</v>
      </c>
      <c r="K5" s="6">
        <v>100</v>
      </c>
      <c r="L5" s="17">
        <v>-5.6899999999999999E-2</v>
      </c>
      <c r="M5" s="17">
        <v>3.0999999999999999E-3</v>
      </c>
      <c r="N5" s="17">
        <v>6.2600000000000003E-2</v>
      </c>
      <c r="O5" s="6">
        <v>-3.9E-2</v>
      </c>
      <c r="P5" s="17">
        <v>6.3899999999999998E-2</v>
      </c>
      <c r="Q5" s="6">
        <v>9.5999999999999992E-3</v>
      </c>
      <c r="R5" s="6">
        <v>5.8999999999999999E-3</v>
      </c>
      <c r="S5" s="6">
        <v>-9.0399999999999994E-2</v>
      </c>
      <c r="T5" s="14">
        <v>-2.6800000000000001E-2</v>
      </c>
      <c r="U5" s="6">
        <f t="shared" si="1"/>
        <v>-0.53061224489795922</v>
      </c>
    </row>
    <row r="6" spans="1:21" x14ac:dyDescent="0.25">
      <c r="A6" s="5">
        <v>-4</v>
      </c>
      <c r="B6" s="17">
        <v>2.3900000000000001E-2</v>
      </c>
      <c r="C6" s="17"/>
      <c r="D6" s="6">
        <v>-6.7999999999999996E-3</v>
      </c>
      <c r="E6" s="16">
        <v>6.4000000000000003E-3</v>
      </c>
      <c r="F6" s="5">
        <v>-4.6300000000000001E-2</v>
      </c>
      <c r="G6" s="17">
        <f t="shared" si="0"/>
        <v>3.1260000000000003E-2</v>
      </c>
      <c r="I6" s="6">
        <v>-20</v>
      </c>
      <c r="J6" s="6">
        <v>15</v>
      </c>
      <c r="K6" s="6">
        <v>100</v>
      </c>
      <c r="L6" s="17">
        <v>-5.8599999999999999E-2</v>
      </c>
      <c r="M6" s="17">
        <v>-4.0000000000000002E-4</v>
      </c>
      <c r="N6" s="17">
        <v>6.3899999999999998E-2</v>
      </c>
      <c r="O6" s="6">
        <v>-3.9100000000000003E-2</v>
      </c>
      <c r="P6" s="17">
        <v>6.4500000000000002E-2</v>
      </c>
      <c r="Q6" s="6">
        <v>1.06E-2</v>
      </c>
      <c r="R6" s="6">
        <v>8.6999999999999994E-3</v>
      </c>
      <c r="S6" s="6">
        <v>-8.7999999999999995E-2</v>
      </c>
      <c r="T6" s="14">
        <v>-3.9399999999999998E-2</v>
      </c>
      <c r="U6" s="6">
        <f t="shared" si="1"/>
        <v>-0.52063914780292941</v>
      </c>
    </row>
    <row r="7" spans="1:21" x14ac:dyDescent="0.25">
      <c r="A7" s="5">
        <v>-2</v>
      </c>
      <c r="B7" s="17">
        <v>2.1100000000000001E-2</v>
      </c>
      <c r="C7" s="17"/>
      <c r="D7" s="6">
        <v>-3.8999999999999998E-3</v>
      </c>
      <c r="E7" s="16">
        <v>6.3E-3</v>
      </c>
      <c r="F7" s="5">
        <v>-3.9100000000000003E-2</v>
      </c>
      <c r="G7" s="17">
        <f t="shared" si="0"/>
        <v>2.8345000000000002E-2</v>
      </c>
      <c r="I7" s="6">
        <v>-20</v>
      </c>
      <c r="J7" s="6">
        <v>20</v>
      </c>
      <c r="K7" s="6">
        <v>100</v>
      </c>
      <c r="L7" s="17">
        <v>-6.1899999999999997E-2</v>
      </c>
      <c r="M7" s="17">
        <v>-1.21E-2</v>
      </c>
      <c r="N7" s="17">
        <v>6.6500000000000004E-2</v>
      </c>
      <c r="O7" s="6">
        <v>-3.9699999999999999E-2</v>
      </c>
      <c r="P7" s="17">
        <v>6.9000000000000006E-2</v>
      </c>
      <c r="Q7" s="6">
        <v>1.23E-2</v>
      </c>
      <c r="R7" s="6">
        <v>1.1299999999999999E-2</v>
      </c>
      <c r="S7" s="6">
        <v>-8.4599999999999995E-2</v>
      </c>
      <c r="T7" s="14">
        <v>-5.0700000000000002E-2</v>
      </c>
      <c r="U7" s="6">
        <f t="shared" si="1"/>
        <v>-0.48831488314883142</v>
      </c>
    </row>
    <row r="8" spans="1:21" x14ac:dyDescent="0.25">
      <c r="A8" s="5">
        <v>0</v>
      </c>
      <c r="B8" s="17">
        <v>1.9900000000000001E-2</v>
      </c>
      <c r="C8" s="17"/>
      <c r="D8" s="6">
        <v>-2.5999999999999999E-3</v>
      </c>
      <c r="E8" s="16">
        <v>6.1999999999999998E-3</v>
      </c>
      <c r="F8" s="5">
        <v>-3.1800000000000002E-2</v>
      </c>
      <c r="G8" s="17">
        <f t="shared" si="0"/>
        <v>2.7029999999999998E-2</v>
      </c>
      <c r="I8" s="6">
        <v>-20</v>
      </c>
      <c r="J8" s="6">
        <v>25</v>
      </c>
      <c r="K8" s="6">
        <v>100</v>
      </c>
      <c r="L8" s="17">
        <v>-6.1600000000000002E-2</v>
      </c>
      <c r="M8" s="17">
        <v>-3.4000000000000002E-2</v>
      </c>
      <c r="N8" s="17">
        <v>6.2199999999999998E-2</v>
      </c>
      <c r="O8" s="6">
        <v>-3.4799999999999998E-2</v>
      </c>
      <c r="P8" s="17">
        <v>7.3899999999999993E-2</v>
      </c>
      <c r="Q8" s="6">
        <v>1.3299999999999999E-2</v>
      </c>
      <c r="R8" s="6">
        <v>1.3599999999999999E-2</v>
      </c>
      <c r="S8" s="6">
        <v>-8.0500000000000002E-2</v>
      </c>
      <c r="T8" s="14">
        <v>-6.0400000000000002E-2</v>
      </c>
      <c r="U8" s="6">
        <f t="shared" si="1"/>
        <v>-0.39908256880733944</v>
      </c>
    </row>
    <row r="9" spans="1:21" x14ac:dyDescent="0.25">
      <c r="A9" s="5">
        <v>2</v>
      </c>
      <c r="B9" s="17">
        <v>1.77E-2</v>
      </c>
      <c r="C9" s="17"/>
      <c r="D9" s="6">
        <v>-2.0000000000000001E-4</v>
      </c>
      <c r="E9" s="16">
        <v>6.1000000000000004E-3</v>
      </c>
      <c r="F9" s="5">
        <v>-2.4299999999999999E-2</v>
      </c>
      <c r="G9" s="17">
        <f t="shared" si="0"/>
        <v>2.4715000000000001E-2</v>
      </c>
      <c r="I9" s="6">
        <v>-20</v>
      </c>
      <c r="J9" s="6">
        <v>30</v>
      </c>
      <c r="K9" s="6">
        <v>100</v>
      </c>
      <c r="L9" s="17">
        <v>-6.4299999999999996E-2</v>
      </c>
      <c r="M9" s="17">
        <v>-7.3400000000000007E-2</v>
      </c>
      <c r="N9" s="17">
        <v>5.3199999999999997E-2</v>
      </c>
      <c r="O9" s="6">
        <v>-2.4199999999999999E-2</v>
      </c>
      <c r="P9" s="17">
        <v>9.0200000000000002E-2</v>
      </c>
      <c r="Q9" s="6">
        <v>1.49E-2</v>
      </c>
      <c r="R9" s="6">
        <v>1.5599999999999999E-2</v>
      </c>
      <c r="S9" s="6">
        <v>-7.5600000000000001E-2</v>
      </c>
      <c r="T9" s="14">
        <v>-6.8199999999999997E-2</v>
      </c>
      <c r="U9" s="6">
        <f t="shared" si="1"/>
        <v>-0.23025689819219791</v>
      </c>
    </row>
    <row r="10" spans="1:21" x14ac:dyDescent="0.25">
      <c r="A10" s="5">
        <v>4</v>
      </c>
      <c r="B10" s="17">
        <v>1.7600000000000001E-2</v>
      </c>
      <c r="C10" s="17"/>
      <c r="D10" s="6">
        <v>-8.9999999999999998E-4</v>
      </c>
      <c r="E10" s="16">
        <v>6.1999999999999998E-3</v>
      </c>
      <c r="F10" s="5">
        <v>-1.66E-2</v>
      </c>
      <c r="G10" s="17">
        <f t="shared" si="0"/>
        <v>2.4730000000000002E-2</v>
      </c>
      <c r="I10" s="6">
        <v>-18</v>
      </c>
      <c r="J10" s="6">
        <v>0</v>
      </c>
      <c r="K10" s="6">
        <v>100</v>
      </c>
      <c r="L10" s="17">
        <v>-5.1400000000000001E-2</v>
      </c>
      <c r="M10" s="17">
        <v>-8.0000000000000004E-4</v>
      </c>
      <c r="N10" s="17">
        <v>5.3499999999999999E-2</v>
      </c>
      <c r="O10" s="6">
        <v>-3.5000000000000003E-2</v>
      </c>
      <c r="P10" s="17">
        <v>5.7299999999999997E-2</v>
      </c>
      <c r="Q10" s="6">
        <v>8.0999999999999996E-3</v>
      </c>
      <c r="R10" s="6">
        <v>-1E-4</v>
      </c>
      <c r="S10" s="6">
        <v>-8.7999999999999995E-2</v>
      </c>
      <c r="T10" s="14">
        <v>8.0000000000000004E-4</v>
      </c>
      <c r="U10" s="6">
        <f t="shared" si="1"/>
        <v>-0.53516819571865448</v>
      </c>
    </row>
    <row r="11" spans="1:21" x14ac:dyDescent="0.25">
      <c r="A11" s="5">
        <v>6</v>
      </c>
      <c r="B11" s="17">
        <v>1.72E-2</v>
      </c>
      <c r="C11" s="17"/>
      <c r="D11" s="6">
        <v>-1E-3</v>
      </c>
      <c r="E11" s="16">
        <v>6.1999999999999998E-3</v>
      </c>
      <c r="F11" s="5">
        <v>-8.8999999999999999E-3</v>
      </c>
      <c r="G11" s="17">
        <f t="shared" si="0"/>
        <v>2.4329999999999997E-2</v>
      </c>
      <c r="I11" s="6">
        <v>-18</v>
      </c>
      <c r="J11" s="6">
        <v>5</v>
      </c>
      <c r="K11" s="6">
        <v>100</v>
      </c>
      <c r="L11" s="17">
        <v>-5.0599999999999999E-2</v>
      </c>
      <c r="M11" s="17">
        <v>8.6E-3</v>
      </c>
      <c r="N11" s="17">
        <v>5.2200000000000003E-2</v>
      </c>
      <c r="O11" s="6">
        <v>-3.39E-2</v>
      </c>
      <c r="P11" s="17">
        <v>5.4800000000000001E-2</v>
      </c>
      <c r="Q11" s="6">
        <v>8.5000000000000006E-3</v>
      </c>
      <c r="R11" s="6">
        <v>2.8999999999999998E-3</v>
      </c>
      <c r="S11" s="6">
        <v>-8.7499999999999994E-2</v>
      </c>
      <c r="T11" s="14">
        <v>-1.3599999999999999E-2</v>
      </c>
      <c r="U11" s="6">
        <f t="shared" si="1"/>
        <v>-0.53554502369668255</v>
      </c>
    </row>
    <row r="12" spans="1:21" x14ac:dyDescent="0.25">
      <c r="A12" s="5">
        <v>8</v>
      </c>
      <c r="B12" s="17">
        <v>1.6500000000000001E-2</v>
      </c>
      <c r="C12" s="17"/>
      <c r="D12" s="6">
        <v>-1.4E-3</v>
      </c>
      <c r="E12" s="16">
        <v>6.1000000000000004E-3</v>
      </c>
      <c r="F12" s="5">
        <v>-1.1000000000000001E-3</v>
      </c>
      <c r="G12" s="17">
        <f t="shared" si="0"/>
        <v>2.3515000000000001E-2</v>
      </c>
      <c r="I12" s="6">
        <v>-18</v>
      </c>
      <c r="J12" s="6">
        <v>10</v>
      </c>
      <c r="K12" s="6">
        <v>100</v>
      </c>
      <c r="L12" s="17">
        <v>-5.45E-2</v>
      </c>
      <c r="M12" s="17">
        <v>3.3999999999999998E-3</v>
      </c>
      <c r="N12" s="17">
        <v>5.5500000000000001E-2</v>
      </c>
      <c r="O12" s="6">
        <v>-3.56E-2</v>
      </c>
      <c r="P12" s="17">
        <v>5.8400000000000001E-2</v>
      </c>
      <c r="Q12" s="6">
        <v>9.1999999999999998E-3</v>
      </c>
      <c r="R12" s="6">
        <v>5.8999999999999999E-3</v>
      </c>
      <c r="S12" s="6">
        <v>-8.5999999999999993E-2</v>
      </c>
      <c r="T12" s="14">
        <v>-2.76E-2</v>
      </c>
      <c r="U12" s="6">
        <f t="shared" si="1"/>
        <v>-0.52662721893491127</v>
      </c>
    </row>
    <row r="13" spans="1:21" x14ac:dyDescent="0.25">
      <c r="A13" s="5">
        <v>10</v>
      </c>
      <c r="B13" s="17">
        <v>1.6E-2</v>
      </c>
      <c r="C13" s="17"/>
      <c r="D13" s="6">
        <v>-1.1999999999999999E-3</v>
      </c>
      <c r="E13" s="16">
        <v>6.0000000000000001E-3</v>
      </c>
      <c r="F13" s="5">
        <v>6.7000000000000002E-3</v>
      </c>
      <c r="G13" s="17">
        <f t="shared" si="0"/>
        <v>2.29E-2</v>
      </c>
      <c r="I13" s="6">
        <v>-18</v>
      </c>
      <c r="J13" s="6">
        <v>15</v>
      </c>
      <c r="K13" s="6">
        <v>100</v>
      </c>
      <c r="L13" s="17">
        <v>-5.6300000000000003E-2</v>
      </c>
      <c r="M13" s="17">
        <v>-4.1999999999999997E-3</v>
      </c>
      <c r="N13" s="17">
        <v>5.7099999999999998E-2</v>
      </c>
      <c r="O13" s="6">
        <v>-3.6200000000000003E-2</v>
      </c>
      <c r="P13" s="17">
        <v>0.06</v>
      </c>
      <c r="Q13" s="6">
        <v>1.04E-2</v>
      </c>
      <c r="R13" s="6">
        <v>8.6999999999999994E-3</v>
      </c>
      <c r="S13" s="6">
        <v>-8.3699999999999997E-2</v>
      </c>
      <c r="T13" s="14">
        <v>-4.0599999999999997E-2</v>
      </c>
      <c r="U13" s="6">
        <f t="shared" si="1"/>
        <v>-0.51420454545454553</v>
      </c>
    </row>
    <row r="14" spans="1:21" x14ac:dyDescent="0.25">
      <c r="A14" s="5">
        <v>12</v>
      </c>
      <c r="B14" s="17">
        <v>1.55E-2</v>
      </c>
      <c r="C14" s="17"/>
      <c r="D14" s="6">
        <v>-1.9E-3</v>
      </c>
      <c r="E14" s="16">
        <v>6.1999999999999998E-3</v>
      </c>
      <c r="F14" s="5">
        <v>1.4500000000000001E-2</v>
      </c>
      <c r="G14" s="17">
        <f t="shared" si="0"/>
        <v>2.2629999999999997E-2</v>
      </c>
      <c r="I14" s="6">
        <v>-18</v>
      </c>
      <c r="J14" s="6">
        <v>20</v>
      </c>
      <c r="K14" s="6">
        <v>100</v>
      </c>
      <c r="L14" s="17">
        <v>-6.1600000000000002E-2</v>
      </c>
      <c r="M14" s="17">
        <v>-2.0899999999999998E-2</v>
      </c>
      <c r="N14" s="17">
        <v>5.5100000000000003E-2</v>
      </c>
      <c r="O14" s="6">
        <v>-3.2000000000000001E-2</v>
      </c>
      <c r="P14" s="17">
        <v>6.6900000000000001E-2</v>
      </c>
      <c r="Q14" s="6">
        <v>1.2E-2</v>
      </c>
      <c r="R14" s="6">
        <v>1.12E-2</v>
      </c>
      <c r="S14" s="6">
        <v>-8.0399999999999999E-2</v>
      </c>
      <c r="T14" s="14">
        <v>-5.2200000000000003E-2</v>
      </c>
      <c r="U14" s="6">
        <f t="shared" si="1"/>
        <v>-0.40557667934093794</v>
      </c>
    </row>
    <row r="15" spans="1:21" x14ac:dyDescent="0.25">
      <c r="A15" s="5">
        <v>14</v>
      </c>
      <c r="B15" s="17">
        <v>1.5699999999999999E-2</v>
      </c>
      <c r="C15" s="17"/>
      <c r="D15" s="6">
        <v>-2.3E-3</v>
      </c>
      <c r="E15" s="16">
        <v>6.1999999999999998E-3</v>
      </c>
      <c r="F15" s="5">
        <v>2.2200000000000001E-2</v>
      </c>
      <c r="G15" s="17">
        <f t="shared" si="0"/>
        <v>2.2829999999999996E-2</v>
      </c>
      <c r="I15" s="6">
        <v>-18</v>
      </c>
      <c r="J15" s="6">
        <v>25</v>
      </c>
      <c r="K15" s="6">
        <v>100</v>
      </c>
      <c r="L15" s="17">
        <v>-6.1800000000000001E-2</v>
      </c>
      <c r="M15" s="17">
        <v>-4.65E-2</v>
      </c>
      <c r="N15" s="17">
        <v>5.1799999999999999E-2</v>
      </c>
      <c r="O15" s="6">
        <v>-2.7900000000000001E-2</v>
      </c>
      <c r="P15" s="17">
        <v>7.4899999999999994E-2</v>
      </c>
      <c r="Q15" s="6">
        <v>1.3100000000000001E-2</v>
      </c>
      <c r="R15" s="6">
        <v>1.35E-2</v>
      </c>
      <c r="S15" s="6">
        <v>-7.6499999999999999E-2</v>
      </c>
      <c r="T15" s="14">
        <v>-6.2199999999999998E-2</v>
      </c>
      <c r="U15" s="6">
        <f t="shared" si="1"/>
        <v>-0.31704545454545457</v>
      </c>
    </row>
    <row r="16" spans="1:21" x14ac:dyDescent="0.25">
      <c r="A16" s="5">
        <v>16</v>
      </c>
      <c r="B16" s="17">
        <v>1.5900000000000001E-2</v>
      </c>
      <c r="C16" s="17"/>
      <c r="D16" s="6">
        <v>-8.9999999999999998E-4</v>
      </c>
      <c r="E16" s="16">
        <v>6.4000000000000003E-3</v>
      </c>
      <c r="F16" s="5">
        <v>2.98E-2</v>
      </c>
      <c r="G16" s="17">
        <f t="shared" si="0"/>
        <v>2.3259999999999999E-2</v>
      </c>
      <c r="I16" s="6">
        <v>-18</v>
      </c>
      <c r="J16" s="6">
        <v>30</v>
      </c>
      <c r="K16" s="6">
        <v>100</v>
      </c>
      <c r="L16" s="17">
        <v>-6.2700000000000006E-2</v>
      </c>
      <c r="M16" s="17">
        <v>-6.6299999999999998E-2</v>
      </c>
      <c r="N16" s="17">
        <v>3.49E-2</v>
      </c>
      <c r="O16" s="6">
        <v>-1.0699999999999999E-2</v>
      </c>
      <c r="P16" s="17">
        <v>7.9399999999999998E-2</v>
      </c>
      <c r="Q16" s="6">
        <v>1.4500000000000001E-2</v>
      </c>
      <c r="R16" s="6">
        <v>1.55E-2</v>
      </c>
      <c r="S16" s="6">
        <v>-7.1800000000000003E-2</v>
      </c>
      <c r="T16" s="14">
        <v>-7.0199999999999999E-2</v>
      </c>
      <c r="U16" s="6">
        <f t="shared" si="1"/>
        <v>-0.11395101171458999</v>
      </c>
    </row>
    <row r="17" spans="1:21" x14ac:dyDescent="0.25">
      <c r="A17" s="5">
        <v>18</v>
      </c>
      <c r="B17" s="17">
        <v>1.7500000000000002E-2</v>
      </c>
      <c r="C17" s="17"/>
      <c r="D17" s="6">
        <v>-4.0000000000000002E-4</v>
      </c>
      <c r="E17" s="16">
        <v>6.4999999999999997E-3</v>
      </c>
      <c r="F17" s="5">
        <v>3.73E-2</v>
      </c>
      <c r="G17" s="17">
        <f t="shared" si="0"/>
        <v>2.4975000000000001E-2</v>
      </c>
      <c r="I17" s="6">
        <v>-16</v>
      </c>
      <c r="J17" s="6">
        <v>0</v>
      </c>
      <c r="K17" s="6">
        <v>100</v>
      </c>
      <c r="L17" s="17">
        <v>-4.7300000000000002E-2</v>
      </c>
      <c r="M17" s="17">
        <v>1.6000000000000001E-3</v>
      </c>
      <c r="N17" s="17">
        <v>4.3900000000000002E-2</v>
      </c>
      <c r="O17" s="6">
        <v>-2.92E-2</v>
      </c>
      <c r="P17" s="17">
        <v>4.99E-2</v>
      </c>
      <c r="Q17" s="6">
        <v>7.7000000000000002E-3</v>
      </c>
      <c r="R17" s="6">
        <v>-1E-4</v>
      </c>
      <c r="S17" s="6">
        <v>-8.3099999999999993E-2</v>
      </c>
      <c r="T17" s="14">
        <v>8.0000000000000004E-4</v>
      </c>
      <c r="U17" s="6">
        <f t="shared" si="1"/>
        <v>-0.50694444444444442</v>
      </c>
    </row>
    <row r="18" spans="1:21" x14ac:dyDescent="0.25">
      <c r="A18" s="5">
        <v>20</v>
      </c>
      <c r="B18" s="17">
        <v>1.8599999999999998E-2</v>
      </c>
      <c r="C18" s="17"/>
      <c r="D18" s="6">
        <v>2.8E-3</v>
      </c>
      <c r="E18" s="16">
        <v>6.7000000000000002E-3</v>
      </c>
      <c r="F18" s="5">
        <v>4.4600000000000001E-2</v>
      </c>
      <c r="G18" s="17">
        <f t="shared" si="0"/>
        <v>2.6304999999999999E-2</v>
      </c>
      <c r="I18" s="6">
        <v>-16</v>
      </c>
      <c r="J18" s="6">
        <v>5</v>
      </c>
      <c r="K18" s="6">
        <v>100</v>
      </c>
      <c r="L18" s="17">
        <v>-4.8500000000000001E-2</v>
      </c>
      <c r="M18" s="17">
        <v>6.1000000000000004E-3</v>
      </c>
      <c r="N18" s="17">
        <v>4.6399999999999997E-2</v>
      </c>
      <c r="O18" s="6">
        <v>-3.1199999999999999E-2</v>
      </c>
      <c r="P18" s="17">
        <v>5.0700000000000002E-2</v>
      </c>
      <c r="Q18" s="6">
        <v>8.0000000000000002E-3</v>
      </c>
      <c r="R18" s="6">
        <v>2.8999999999999998E-3</v>
      </c>
      <c r="S18" s="6">
        <v>-8.2699999999999996E-2</v>
      </c>
      <c r="T18" s="14">
        <v>-1.4E-2</v>
      </c>
      <c r="U18" s="6">
        <f t="shared" si="1"/>
        <v>-0.53151618398637135</v>
      </c>
    </row>
    <row r="19" spans="1:21" x14ac:dyDescent="0.25">
      <c r="A19" s="5">
        <v>22</v>
      </c>
      <c r="B19" s="17">
        <v>1.9900000000000001E-2</v>
      </c>
      <c r="C19" s="17"/>
      <c r="D19" s="6">
        <v>4.7000000000000002E-3</v>
      </c>
      <c r="E19" s="16">
        <v>6.7999999999999996E-3</v>
      </c>
      <c r="F19" s="5">
        <v>5.1700000000000003E-2</v>
      </c>
      <c r="G19" s="17">
        <f t="shared" si="0"/>
        <v>2.7720000000000002E-2</v>
      </c>
      <c r="I19" s="6">
        <v>-16</v>
      </c>
      <c r="J19" s="6">
        <v>10</v>
      </c>
      <c r="K19" s="6">
        <v>100</v>
      </c>
      <c r="L19" s="17">
        <v>-5.0999999999999997E-2</v>
      </c>
      <c r="M19" s="17">
        <v>-3.2000000000000002E-3</v>
      </c>
      <c r="N19" s="17">
        <v>4.9700000000000001E-2</v>
      </c>
      <c r="O19" s="6">
        <v>-3.3500000000000002E-2</v>
      </c>
      <c r="P19" s="17">
        <v>5.3800000000000001E-2</v>
      </c>
      <c r="Q19" s="6">
        <v>8.8000000000000005E-3</v>
      </c>
      <c r="R19" s="6">
        <v>5.8999999999999999E-3</v>
      </c>
      <c r="S19" s="6">
        <v>-8.1299999999999997E-2</v>
      </c>
      <c r="T19" s="14">
        <v>-2.8299999999999999E-2</v>
      </c>
      <c r="U19" s="6">
        <f t="shared" si="1"/>
        <v>-0.53514376996805113</v>
      </c>
    </row>
    <row r="20" spans="1:21" x14ac:dyDescent="0.25">
      <c r="A20" s="5">
        <v>24</v>
      </c>
      <c r="B20" s="17">
        <v>2.35E-2</v>
      </c>
      <c r="C20" s="17"/>
      <c r="D20" s="6">
        <v>1.0800000000000001E-2</v>
      </c>
      <c r="E20" s="16">
        <v>7.0000000000000001E-3</v>
      </c>
      <c r="F20" s="5">
        <v>5.8500000000000003E-2</v>
      </c>
      <c r="G20" s="17">
        <f t="shared" si="0"/>
        <v>3.1550000000000002E-2</v>
      </c>
      <c r="I20" s="6">
        <v>-16</v>
      </c>
      <c r="J20" s="6">
        <v>15</v>
      </c>
      <c r="K20" s="6">
        <v>100</v>
      </c>
      <c r="L20" s="17">
        <v>-5.4699999999999999E-2</v>
      </c>
      <c r="M20" s="17">
        <v>-1.5299999999999999E-2</v>
      </c>
      <c r="N20" s="17">
        <v>4.87E-2</v>
      </c>
      <c r="O20" s="6">
        <v>-3.1099999999999999E-2</v>
      </c>
      <c r="P20" s="17">
        <v>5.8099999999999999E-2</v>
      </c>
      <c r="Q20" s="6">
        <v>9.9000000000000008E-3</v>
      </c>
      <c r="R20" s="6">
        <v>8.6E-3</v>
      </c>
      <c r="S20" s="6">
        <v>-7.9000000000000001E-2</v>
      </c>
      <c r="T20" s="14">
        <v>-4.1700000000000001E-2</v>
      </c>
      <c r="U20" s="6">
        <f t="shared" si="1"/>
        <v>-0.45735294117647052</v>
      </c>
    </row>
    <row r="21" spans="1:21" x14ac:dyDescent="0.25">
      <c r="A21" s="5">
        <v>26</v>
      </c>
      <c r="B21" s="17">
        <v>2.7300000000000001E-2</v>
      </c>
      <c r="C21" s="17"/>
      <c r="D21" s="6">
        <v>1.5299999999999999E-2</v>
      </c>
      <c r="E21" s="16">
        <v>7.1000000000000004E-3</v>
      </c>
      <c r="F21" s="5">
        <v>6.5100000000000005E-2</v>
      </c>
      <c r="G21" s="17">
        <f t="shared" si="0"/>
        <v>3.5465000000000003E-2</v>
      </c>
      <c r="I21" s="6">
        <v>-16</v>
      </c>
      <c r="J21" s="6">
        <v>20</v>
      </c>
      <c r="K21" s="6">
        <v>100</v>
      </c>
      <c r="L21" s="17">
        <v>-5.8299999999999998E-2</v>
      </c>
      <c r="M21" s="17">
        <v>-2.7099999999999999E-2</v>
      </c>
      <c r="N21" s="17">
        <v>4.6800000000000001E-2</v>
      </c>
      <c r="O21" s="6">
        <v>-2.7799999999999998E-2</v>
      </c>
      <c r="P21" s="17">
        <v>6.3299999999999995E-2</v>
      </c>
      <c r="Q21" s="6">
        <v>1.11E-2</v>
      </c>
      <c r="R21" s="6">
        <v>1.12E-2</v>
      </c>
      <c r="S21" s="6">
        <v>-7.5999999999999998E-2</v>
      </c>
      <c r="T21" s="14">
        <v>-5.3699999999999998E-2</v>
      </c>
      <c r="U21" s="6">
        <f t="shared" si="1"/>
        <v>-0.37365591397849462</v>
      </c>
    </row>
    <row r="22" spans="1:21" x14ac:dyDescent="0.25">
      <c r="A22" s="5">
        <v>28</v>
      </c>
      <c r="B22" s="17">
        <v>3.3500000000000002E-2</v>
      </c>
      <c r="C22" s="17"/>
      <c r="D22" s="6">
        <v>2.4400000000000002E-2</v>
      </c>
      <c r="E22" s="16">
        <v>7.1000000000000004E-3</v>
      </c>
      <c r="F22" s="5">
        <v>7.1300000000000002E-2</v>
      </c>
      <c r="G22" s="17">
        <f t="shared" si="0"/>
        <v>4.1665000000000001E-2</v>
      </c>
      <c r="I22" s="6">
        <v>-16</v>
      </c>
      <c r="J22" s="6">
        <v>25</v>
      </c>
      <c r="K22" s="6">
        <v>100</v>
      </c>
      <c r="L22" s="17">
        <v>-5.7299999999999997E-2</v>
      </c>
      <c r="M22" s="17">
        <v>-4.58E-2</v>
      </c>
      <c r="N22" s="17">
        <v>4.1099999999999998E-2</v>
      </c>
      <c r="O22" s="6">
        <v>-2.1999999999999999E-2</v>
      </c>
      <c r="P22" s="17">
        <v>6.7400000000000002E-2</v>
      </c>
      <c r="Q22" s="6">
        <v>1.24E-2</v>
      </c>
      <c r="R22" s="6">
        <v>1.35E-2</v>
      </c>
      <c r="S22" s="6">
        <v>-7.2099999999999997E-2</v>
      </c>
      <c r="T22" s="14">
        <v>-6.3899999999999998E-2</v>
      </c>
      <c r="U22" s="6">
        <f t="shared" si="1"/>
        <v>-0.27568922305764409</v>
      </c>
    </row>
    <row r="23" spans="1:21" x14ac:dyDescent="0.25">
      <c r="I23" s="6">
        <v>-16</v>
      </c>
      <c r="J23" s="6">
        <v>30</v>
      </c>
      <c r="K23" s="6">
        <v>100</v>
      </c>
      <c r="L23" s="17">
        <v>-5.7500000000000002E-2</v>
      </c>
      <c r="M23" s="17">
        <v>-7.7499999999999999E-2</v>
      </c>
      <c r="N23" s="17">
        <v>3.0800000000000001E-2</v>
      </c>
      <c r="O23" s="6">
        <v>-1.1299999999999999E-2</v>
      </c>
      <c r="P23" s="17">
        <v>7.9799999999999996E-2</v>
      </c>
      <c r="Q23" s="6">
        <v>1.38E-2</v>
      </c>
      <c r="R23" s="6">
        <v>1.54E-2</v>
      </c>
      <c r="S23" s="6">
        <v>-6.7699999999999996E-2</v>
      </c>
      <c r="T23" s="14">
        <v>-7.22E-2</v>
      </c>
      <c r="U23" s="6">
        <f t="shared" si="1"/>
        <v>-0.12072649572649573</v>
      </c>
    </row>
    <row r="24" spans="1:21" x14ac:dyDescent="0.25">
      <c r="I24" s="6">
        <v>-14</v>
      </c>
      <c r="J24" s="6">
        <v>0</v>
      </c>
      <c r="K24" s="6">
        <v>100</v>
      </c>
      <c r="L24" s="17">
        <v>-4.5400000000000003E-2</v>
      </c>
      <c r="M24" s="17">
        <v>1.6999999999999999E-3</v>
      </c>
      <c r="N24" s="17">
        <v>3.8699999999999998E-2</v>
      </c>
      <c r="O24" s="6">
        <v>-2.6599999999999999E-2</v>
      </c>
      <c r="P24" s="17">
        <v>4.58E-2</v>
      </c>
      <c r="Q24" s="6">
        <v>7.7000000000000002E-3</v>
      </c>
      <c r="R24" s="6">
        <v>-1E-4</v>
      </c>
      <c r="S24" s="6">
        <v>-7.7899999999999997E-2</v>
      </c>
      <c r="T24" s="14">
        <v>8.0000000000000004E-4</v>
      </c>
      <c r="U24" s="6">
        <f t="shared" si="1"/>
        <v>-0.49719626168224296</v>
      </c>
    </row>
    <row r="25" spans="1:21" x14ac:dyDescent="0.25">
      <c r="I25" s="6">
        <v>-14</v>
      </c>
      <c r="J25" s="6">
        <v>5</v>
      </c>
      <c r="K25" s="6">
        <v>100</v>
      </c>
      <c r="L25" s="17">
        <v>-4.6300000000000001E-2</v>
      </c>
      <c r="M25" s="17">
        <v>1.4E-3</v>
      </c>
      <c r="N25" s="17">
        <v>4.0099999999999997E-2</v>
      </c>
      <c r="O25" s="6">
        <v>-2.7699999999999999E-2</v>
      </c>
      <c r="P25" s="17">
        <v>4.6600000000000003E-2</v>
      </c>
      <c r="Q25" s="6">
        <v>7.7000000000000002E-3</v>
      </c>
      <c r="R25" s="6">
        <v>2.8999999999999998E-3</v>
      </c>
      <c r="S25" s="6">
        <v>-7.7399999999999997E-2</v>
      </c>
      <c r="T25" s="14">
        <v>-1.43E-2</v>
      </c>
      <c r="U25" s="6">
        <f t="shared" si="1"/>
        <v>-0.51012891344383049</v>
      </c>
    </row>
    <row r="26" spans="1:21" x14ac:dyDescent="0.25">
      <c r="I26" s="6">
        <v>-14</v>
      </c>
      <c r="J26" s="6">
        <v>10</v>
      </c>
      <c r="K26" s="6">
        <v>100</v>
      </c>
      <c r="L26" s="17">
        <v>-4.8599999999999997E-2</v>
      </c>
      <c r="M26" s="17">
        <v>-1.5E-3</v>
      </c>
      <c r="N26" s="17">
        <v>4.3799999999999999E-2</v>
      </c>
      <c r="O26" s="6">
        <v>-3.0599999999999999E-2</v>
      </c>
      <c r="P26" s="17">
        <v>4.8800000000000003E-2</v>
      </c>
      <c r="Q26" s="6">
        <v>8.3999999999999995E-3</v>
      </c>
      <c r="R26" s="6">
        <v>5.7999999999999996E-3</v>
      </c>
      <c r="S26" s="6">
        <v>-7.6100000000000001E-2</v>
      </c>
      <c r="T26" s="14">
        <v>-2.9000000000000001E-2</v>
      </c>
      <c r="U26" s="6">
        <f t="shared" si="1"/>
        <v>-0.53496503496503489</v>
      </c>
    </row>
    <row r="27" spans="1:21" x14ac:dyDescent="0.25">
      <c r="I27" s="6">
        <v>-14</v>
      </c>
      <c r="J27" s="6">
        <v>15</v>
      </c>
      <c r="K27" s="6">
        <v>100</v>
      </c>
      <c r="L27" s="17">
        <v>-5.0900000000000001E-2</v>
      </c>
      <c r="M27" s="17">
        <v>-1.4500000000000001E-2</v>
      </c>
      <c r="N27" s="17">
        <v>4.1799999999999997E-2</v>
      </c>
      <c r="O27" s="6">
        <v>-2.7699999999999999E-2</v>
      </c>
      <c r="P27" s="17">
        <v>5.1999999999999998E-2</v>
      </c>
      <c r="Q27" s="6">
        <v>9.4999999999999998E-3</v>
      </c>
      <c r="R27" s="6">
        <v>8.6E-3</v>
      </c>
      <c r="S27" s="6">
        <v>-7.3999999999999996E-2</v>
      </c>
      <c r="T27" s="14">
        <v>-4.2700000000000002E-2</v>
      </c>
      <c r="U27" s="6">
        <f t="shared" si="1"/>
        <v>-0.45040650406504062</v>
      </c>
    </row>
    <row r="28" spans="1:21" x14ac:dyDescent="0.25">
      <c r="I28" s="6">
        <v>-14</v>
      </c>
      <c r="J28" s="6">
        <v>20</v>
      </c>
      <c r="K28" s="6">
        <v>100</v>
      </c>
      <c r="L28" s="17">
        <v>-5.4800000000000001E-2</v>
      </c>
      <c r="M28" s="17">
        <v>-2.75E-2</v>
      </c>
      <c r="N28" s="17">
        <v>4.1500000000000002E-2</v>
      </c>
      <c r="O28" s="6">
        <v>-2.6100000000000002E-2</v>
      </c>
      <c r="P28" s="17">
        <v>5.8799999999999998E-2</v>
      </c>
      <c r="Q28" s="6">
        <v>1.0200000000000001E-2</v>
      </c>
      <c r="R28" s="6">
        <v>1.11E-2</v>
      </c>
      <c r="S28" s="6">
        <v>-7.1099999999999997E-2</v>
      </c>
      <c r="T28" s="14">
        <v>-5.5E-2</v>
      </c>
      <c r="U28" s="6">
        <f t="shared" si="1"/>
        <v>-0.37826086956521737</v>
      </c>
    </row>
    <row r="29" spans="1:21" x14ac:dyDescent="0.25">
      <c r="I29" s="6">
        <v>-14</v>
      </c>
      <c r="J29" s="6">
        <v>25</v>
      </c>
      <c r="K29" s="6">
        <v>100</v>
      </c>
      <c r="L29" s="17">
        <v>-5.6000000000000001E-2</v>
      </c>
      <c r="M29" s="17">
        <v>-5.7700000000000001E-2</v>
      </c>
      <c r="N29" s="17">
        <v>3.3500000000000002E-2</v>
      </c>
      <c r="O29" s="6">
        <v>-1.7399999999999999E-2</v>
      </c>
      <c r="P29" s="17">
        <v>6.88E-2</v>
      </c>
      <c r="Q29" s="6">
        <v>1.2200000000000001E-2</v>
      </c>
      <c r="R29" s="6">
        <v>1.34E-2</v>
      </c>
      <c r="S29" s="6">
        <v>-6.7400000000000002E-2</v>
      </c>
      <c r="T29" s="14">
        <v>-6.5500000000000003E-2</v>
      </c>
      <c r="U29" s="6">
        <f t="shared" si="1"/>
        <v>-0.21481481481481479</v>
      </c>
    </row>
    <row r="30" spans="1:21" x14ac:dyDescent="0.25">
      <c r="I30" s="6">
        <v>-14</v>
      </c>
      <c r="J30" s="6">
        <v>30</v>
      </c>
      <c r="K30" s="6">
        <v>100</v>
      </c>
      <c r="L30" s="17">
        <v>-5.74E-2</v>
      </c>
      <c r="M30" s="17">
        <v>-6.9199999999999998E-2</v>
      </c>
      <c r="N30" s="17">
        <v>2.0500000000000001E-2</v>
      </c>
      <c r="O30" s="6">
        <v>-3.8999999999999998E-3</v>
      </c>
      <c r="P30" s="17">
        <v>7.3700000000000002E-2</v>
      </c>
      <c r="Q30" s="6">
        <v>1.2999999999999999E-2</v>
      </c>
      <c r="R30" s="6">
        <v>1.5299999999999999E-2</v>
      </c>
      <c r="S30" s="6">
        <v>-6.3100000000000003E-2</v>
      </c>
      <c r="T30" s="14">
        <v>-7.3999999999999996E-2</v>
      </c>
      <c r="U30" s="6">
        <f t="shared" si="1"/>
        <v>-4.4982698961937712E-2</v>
      </c>
    </row>
    <row r="31" spans="1:21" x14ac:dyDescent="0.25">
      <c r="I31" s="6">
        <v>-12</v>
      </c>
      <c r="J31" s="6">
        <v>0</v>
      </c>
      <c r="K31" s="6">
        <v>100</v>
      </c>
      <c r="L31" s="17">
        <v>-4.3499999999999997E-2</v>
      </c>
      <c r="M31" s="17">
        <v>5.0000000000000001E-4</v>
      </c>
      <c r="N31" s="17">
        <v>3.4500000000000003E-2</v>
      </c>
      <c r="O31" s="6">
        <v>-2.47E-2</v>
      </c>
      <c r="P31" s="17">
        <v>4.2299999999999997E-2</v>
      </c>
      <c r="Q31" s="6">
        <v>7.4000000000000003E-3</v>
      </c>
      <c r="R31" s="6">
        <v>-1E-4</v>
      </c>
      <c r="S31" s="6">
        <v>-7.22E-2</v>
      </c>
      <c r="T31" s="14">
        <v>8.0000000000000004E-4</v>
      </c>
      <c r="U31" s="6">
        <f t="shared" si="1"/>
        <v>-0.49698189134808857</v>
      </c>
    </row>
    <row r="32" spans="1:21" x14ac:dyDescent="0.25">
      <c r="I32" s="6">
        <v>-12</v>
      </c>
      <c r="J32" s="6">
        <v>5</v>
      </c>
      <c r="K32" s="6">
        <v>100</v>
      </c>
      <c r="L32" s="17">
        <v>-4.2500000000000003E-2</v>
      </c>
      <c r="M32" s="17">
        <v>1.8E-3</v>
      </c>
      <c r="N32" s="17">
        <v>3.3500000000000002E-2</v>
      </c>
      <c r="O32" s="6">
        <v>-2.3900000000000001E-2</v>
      </c>
      <c r="P32" s="17">
        <v>4.07E-2</v>
      </c>
      <c r="Q32" s="6">
        <v>7.6E-3</v>
      </c>
      <c r="R32" s="6">
        <v>2.8999999999999998E-3</v>
      </c>
      <c r="S32" s="6">
        <v>-7.1800000000000003E-2</v>
      </c>
      <c r="T32" s="14">
        <v>-1.46E-2</v>
      </c>
      <c r="U32" s="6">
        <f t="shared" si="1"/>
        <v>-0.49482401656314701</v>
      </c>
    </row>
    <row r="33" spans="9:21" x14ac:dyDescent="0.25">
      <c r="I33" s="6">
        <v>-12</v>
      </c>
      <c r="J33" s="6">
        <v>10</v>
      </c>
      <c r="K33" s="6">
        <v>100</v>
      </c>
      <c r="L33" s="17">
        <v>-4.7300000000000002E-2</v>
      </c>
      <c r="M33" s="17">
        <v>-4.4000000000000003E-3</v>
      </c>
      <c r="N33" s="17">
        <v>3.7100000000000001E-2</v>
      </c>
      <c r="O33" s="6">
        <v>-2.63E-2</v>
      </c>
      <c r="P33" s="17">
        <v>4.5699999999999998E-2</v>
      </c>
      <c r="Q33" s="6">
        <v>8.3999999999999995E-3</v>
      </c>
      <c r="R33" s="6">
        <v>5.7999999999999996E-3</v>
      </c>
      <c r="S33" s="6">
        <v>-7.0499999999999993E-2</v>
      </c>
      <c r="T33" s="14">
        <v>-2.9600000000000001E-2</v>
      </c>
      <c r="U33" s="6">
        <f t="shared" si="1"/>
        <v>-0.48613678373382629</v>
      </c>
    </row>
    <row r="34" spans="9:21" x14ac:dyDescent="0.25">
      <c r="I34" s="6">
        <v>-12</v>
      </c>
      <c r="J34" s="6">
        <v>15</v>
      </c>
      <c r="K34" s="6">
        <v>100</v>
      </c>
      <c r="L34" s="17">
        <v>-4.9200000000000001E-2</v>
      </c>
      <c r="M34" s="17">
        <v>-2.1600000000000001E-2</v>
      </c>
      <c r="N34" s="17">
        <v>3.5000000000000003E-2</v>
      </c>
      <c r="O34" s="6">
        <v>-2.3699999999999999E-2</v>
      </c>
      <c r="P34" s="17">
        <v>5.0200000000000002E-2</v>
      </c>
      <c r="Q34" s="6">
        <v>9.1000000000000004E-3</v>
      </c>
      <c r="R34" s="6">
        <v>8.5000000000000006E-3</v>
      </c>
      <c r="S34" s="6">
        <v>-6.8500000000000005E-2</v>
      </c>
      <c r="T34" s="14">
        <v>-4.36E-2</v>
      </c>
      <c r="U34" s="6">
        <f t="shared" si="1"/>
        <v>-0.39966273187183804</v>
      </c>
    </row>
    <row r="35" spans="9:21" x14ac:dyDescent="0.25">
      <c r="I35" s="6">
        <v>-12</v>
      </c>
      <c r="J35" s="6">
        <v>20</v>
      </c>
      <c r="K35" s="6">
        <v>100</v>
      </c>
      <c r="L35" s="17">
        <v>-5.1400000000000001E-2</v>
      </c>
      <c r="M35" s="17">
        <v>-3.5900000000000001E-2</v>
      </c>
      <c r="N35" s="17">
        <v>3.1600000000000003E-2</v>
      </c>
      <c r="O35" s="6">
        <v>-1.95E-2</v>
      </c>
      <c r="P35" s="17">
        <v>5.5800000000000002E-2</v>
      </c>
      <c r="Q35" s="6">
        <v>0.01</v>
      </c>
      <c r="R35" s="6">
        <v>1.0999999999999999E-2</v>
      </c>
      <c r="S35" s="6">
        <v>-6.5699999999999995E-2</v>
      </c>
      <c r="T35" s="14">
        <v>-5.62E-2</v>
      </c>
      <c r="U35" s="6">
        <f t="shared" si="1"/>
        <v>-0.29635258358662614</v>
      </c>
    </row>
    <row r="36" spans="9:21" x14ac:dyDescent="0.25">
      <c r="I36" s="6">
        <v>-12</v>
      </c>
      <c r="J36" s="6">
        <v>25</v>
      </c>
      <c r="K36" s="6">
        <v>100</v>
      </c>
      <c r="L36" s="17">
        <v>-5.3699999999999998E-2</v>
      </c>
      <c r="M36" s="17">
        <v>-4.7600000000000003E-2</v>
      </c>
      <c r="N36" s="17">
        <v>3.09E-2</v>
      </c>
      <c r="O36" s="6">
        <v>-1.78E-2</v>
      </c>
      <c r="P36" s="17">
        <v>6.2399999999999997E-2</v>
      </c>
      <c r="Q36" s="6">
        <v>1.1299999999999999E-2</v>
      </c>
      <c r="R36" s="6">
        <v>1.32E-2</v>
      </c>
      <c r="S36" s="6">
        <v>-6.2300000000000001E-2</v>
      </c>
      <c r="T36" s="14">
        <v>-6.7000000000000004E-2</v>
      </c>
      <c r="U36" s="6">
        <f t="shared" si="1"/>
        <v>-0.24151967435549523</v>
      </c>
    </row>
    <row r="37" spans="9:21" x14ac:dyDescent="0.25">
      <c r="I37" s="6">
        <v>-12</v>
      </c>
      <c r="J37" s="6">
        <v>30</v>
      </c>
      <c r="K37" s="6">
        <v>100</v>
      </c>
      <c r="L37" s="17">
        <v>-5.2999999999999999E-2</v>
      </c>
      <c r="M37" s="17">
        <v>-7.9600000000000004E-2</v>
      </c>
      <c r="N37" s="17">
        <v>1.4800000000000001E-2</v>
      </c>
      <c r="O37" s="6">
        <v>-1.6999999999999999E-3</v>
      </c>
      <c r="P37" s="17">
        <v>7.4499999999999997E-2</v>
      </c>
      <c r="Q37" s="6">
        <v>1.24E-2</v>
      </c>
      <c r="R37" s="6">
        <v>1.5100000000000001E-2</v>
      </c>
      <c r="S37" s="6">
        <v>-5.8299999999999998E-2</v>
      </c>
      <c r="T37" s="14">
        <v>-7.5700000000000003E-2</v>
      </c>
      <c r="U37" s="6">
        <f t="shared" si="1"/>
        <v>-1.9562715765247412E-2</v>
      </c>
    </row>
    <row r="38" spans="9:21" x14ac:dyDescent="0.25">
      <c r="I38" s="6">
        <v>-10</v>
      </c>
      <c r="J38" s="6">
        <v>0</v>
      </c>
      <c r="K38" s="6">
        <v>100</v>
      </c>
      <c r="L38" s="17">
        <v>-4.2299999999999997E-2</v>
      </c>
      <c r="M38" s="17">
        <v>1E-3</v>
      </c>
      <c r="N38" s="17">
        <v>3.3700000000000001E-2</v>
      </c>
      <c r="O38" s="6">
        <v>-2.5899999999999999E-2</v>
      </c>
      <c r="P38" s="17">
        <v>4.02E-2</v>
      </c>
      <c r="Q38" s="6">
        <v>7.3000000000000001E-3</v>
      </c>
      <c r="R38" s="6">
        <v>-1E-4</v>
      </c>
      <c r="S38" s="6">
        <v>-6.6199999999999995E-2</v>
      </c>
      <c r="T38" s="14">
        <v>8.0000000000000004E-4</v>
      </c>
      <c r="U38" s="6">
        <f t="shared" si="1"/>
        <v>-0.54526315789473678</v>
      </c>
    </row>
    <row r="39" spans="9:21" x14ac:dyDescent="0.25">
      <c r="I39" s="6">
        <v>-10</v>
      </c>
      <c r="J39" s="6">
        <v>5</v>
      </c>
      <c r="K39" s="6">
        <v>100</v>
      </c>
      <c r="L39" s="17">
        <v>-4.24E-2</v>
      </c>
      <c r="M39" s="17">
        <v>-1.4E-3</v>
      </c>
      <c r="N39" s="17">
        <v>3.1699999999999999E-2</v>
      </c>
      <c r="O39" s="6">
        <v>-2.3800000000000002E-2</v>
      </c>
      <c r="P39" s="17">
        <v>3.9899999999999998E-2</v>
      </c>
      <c r="Q39" s="6">
        <v>7.3000000000000001E-3</v>
      </c>
      <c r="R39" s="6">
        <v>2.8E-3</v>
      </c>
      <c r="S39" s="6">
        <v>-6.5799999999999997E-2</v>
      </c>
      <c r="T39" s="14">
        <v>-1.49E-2</v>
      </c>
      <c r="U39" s="6">
        <f t="shared" si="1"/>
        <v>-0.50423728813559332</v>
      </c>
    </row>
    <row r="40" spans="9:21" x14ac:dyDescent="0.25">
      <c r="I40" s="6">
        <v>-10</v>
      </c>
      <c r="J40" s="6">
        <v>10</v>
      </c>
      <c r="K40" s="6">
        <v>100</v>
      </c>
      <c r="L40" s="17">
        <v>-4.3799999999999999E-2</v>
      </c>
      <c r="M40" s="17">
        <v>-7.9000000000000008E-3</v>
      </c>
      <c r="N40" s="17">
        <v>3.15E-2</v>
      </c>
      <c r="O40" s="6">
        <v>-2.3300000000000001E-2</v>
      </c>
      <c r="P40" s="17">
        <v>4.1300000000000003E-2</v>
      </c>
      <c r="Q40" s="6">
        <v>8.0000000000000002E-3</v>
      </c>
      <c r="R40" s="6">
        <v>5.7000000000000002E-3</v>
      </c>
      <c r="S40" s="6">
        <v>-6.4600000000000005E-2</v>
      </c>
      <c r="T40" s="14">
        <v>-3.0099999999999998E-2</v>
      </c>
      <c r="U40" s="6">
        <f t="shared" si="1"/>
        <v>-0.47261663286004058</v>
      </c>
    </row>
    <row r="41" spans="9:21" x14ac:dyDescent="0.25">
      <c r="I41" s="6">
        <v>-10</v>
      </c>
      <c r="J41" s="6">
        <v>15</v>
      </c>
      <c r="K41" s="6">
        <v>100</v>
      </c>
      <c r="L41" s="17">
        <v>-4.6300000000000001E-2</v>
      </c>
      <c r="M41" s="17">
        <v>-1.9099999999999999E-2</v>
      </c>
      <c r="N41" s="17">
        <v>2.7799999999999998E-2</v>
      </c>
      <c r="O41" s="6">
        <v>-1.9E-2</v>
      </c>
      <c r="P41" s="17">
        <v>4.5100000000000001E-2</v>
      </c>
      <c r="Q41" s="6">
        <v>8.6E-3</v>
      </c>
      <c r="R41" s="6">
        <v>8.3999999999999995E-3</v>
      </c>
      <c r="S41" s="6">
        <v>-6.2700000000000006E-2</v>
      </c>
      <c r="T41" s="14">
        <v>-4.4400000000000002E-2</v>
      </c>
      <c r="U41" s="6">
        <f t="shared" si="1"/>
        <v>-0.3538175046554935</v>
      </c>
    </row>
    <row r="42" spans="9:21" x14ac:dyDescent="0.25">
      <c r="I42" s="6">
        <v>-10</v>
      </c>
      <c r="J42" s="6">
        <v>20</v>
      </c>
      <c r="K42" s="6">
        <v>100</v>
      </c>
      <c r="L42" s="17">
        <v>-4.8300000000000003E-2</v>
      </c>
      <c r="M42" s="17">
        <v>-3.9600000000000003E-2</v>
      </c>
      <c r="N42" s="17">
        <v>2.8500000000000001E-2</v>
      </c>
      <c r="O42" s="6">
        <v>-1.9099999999999999E-2</v>
      </c>
      <c r="P42" s="17">
        <v>5.3400000000000003E-2</v>
      </c>
      <c r="Q42" s="6">
        <v>9.5999999999999992E-3</v>
      </c>
      <c r="R42" s="6">
        <v>1.0800000000000001E-2</v>
      </c>
      <c r="S42" s="6">
        <v>-6.0100000000000001E-2</v>
      </c>
      <c r="T42" s="14">
        <v>-5.7200000000000001E-2</v>
      </c>
      <c r="U42" s="6">
        <f t="shared" si="1"/>
        <v>-0.30317460317460315</v>
      </c>
    </row>
    <row r="43" spans="9:21" x14ac:dyDescent="0.25">
      <c r="I43" s="6">
        <v>-10</v>
      </c>
      <c r="J43" s="6">
        <v>25</v>
      </c>
      <c r="K43" s="6">
        <v>100</v>
      </c>
      <c r="L43" s="17">
        <v>-5.0700000000000002E-2</v>
      </c>
      <c r="M43" s="17">
        <v>-5.6099999999999997E-2</v>
      </c>
      <c r="N43" s="17">
        <v>1.55E-2</v>
      </c>
      <c r="O43" s="6">
        <v>-5.5999999999999999E-3</v>
      </c>
      <c r="P43" s="17">
        <v>6.0400000000000002E-2</v>
      </c>
      <c r="Q43" s="6">
        <v>1.09E-2</v>
      </c>
      <c r="R43" s="6">
        <v>1.2999999999999999E-2</v>
      </c>
      <c r="S43" s="6">
        <v>-5.6899999999999999E-2</v>
      </c>
      <c r="T43" s="14">
        <v>-6.8199999999999997E-2</v>
      </c>
      <c r="U43" s="6">
        <f t="shared" si="1"/>
        <v>-7.8541374474053294E-2</v>
      </c>
    </row>
    <row r="44" spans="9:21" x14ac:dyDescent="0.25">
      <c r="I44" s="6">
        <v>-10</v>
      </c>
      <c r="J44" s="6">
        <v>30</v>
      </c>
      <c r="K44" s="6">
        <v>100</v>
      </c>
      <c r="L44" s="17">
        <v>-5.0700000000000002E-2</v>
      </c>
      <c r="M44" s="17">
        <v>-7.8700000000000006E-2</v>
      </c>
      <c r="N44" s="17">
        <v>5.3E-3</v>
      </c>
      <c r="O44" s="6">
        <v>4.8999999999999998E-3</v>
      </c>
      <c r="P44" s="17">
        <v>7.1099999999999997E-2</v>
      </c>
      <c r="Q44" s="6">
        <v>1.18E-2</v>
      </c>
      <c r="R44" s="6">
        <v>1.4800000000000001E-2</v>
      </c>
      <c r="S44" s="6">
        <v>-5.3100000000000001E-2</v>
      </c>
      <c r="T44" s="14">
        <v>-7.7100000000000002E-2</v>
      </c>
      <c r="U44" s="6">
        <f t="shared" si="1"/>
        <v>5.9107358262967424E-2</v>
      </c>
    </row>
    <row r="45" spans="9:21" x14ac:dyDescent="0.25">
      <c r="I45" s="6">
        <v>-8</v>
      </c>
      <c r="J45" s="6">
        <v>0</v>
      </c>
      <c r="K45" s="6">
        <v>100</v>
      </c>
      <c r="L45" s="17">
        <v>-0.04</v>
      </c>
      <c r="M45" s="17">
        <v>-4.0000000000000002E-4</v>
      </c>
      <c r="N45" s="17">
        <v>2.7900000000000001E-2</v>
      </c>
      <c r="O45" s="6">
        <v>-2.2100000000000002E-2</v>
      </c>
      <c r="P45" s="17">
        <v>3.6400000000000002E-2</v>
      </c>
      <c r="Q45" s="6">
        <v>7.0000000000000001E-3</v>
      </c>
      <c r="R45" s="6">
        <v>-1E-4</v>
      </c>
      <c r="S45" s="6">
        <v>-5.9900000000000002E-2</v>
      </c>
      <c r="T45" s="14">
        <v>8.9999999999999998E-4</v>
      </c>
      <c r="U45" s="6">
        <f t="shared" si="1"/>
        <v>-0.50921658986175122</v>
      </c>
    </row>
    <row r="46" spans="9:21" x14ac:dyDescent="0.25">
      <c r="I46" s="6">
        <v>-8</v>
      </c>
      <c r="J46" s="6">
        <v>5</v>
      </c>
      <c r="K46" s="6">
        <v>100</v>
      </c>
      <c r="L46" s="17">
        <v>-0.04</v>
      </c>
      <c r="M46" s="17">
        <v>-4.3E-3</v>
      </c>
      <c r="N46" s="17">
        <v>2.5600000000000001E-2</v>
      </c>
      <c r="O46" s="6">
        <v>-1.9800000000000002E-2</v>
      </c>
      <c r="P46" s="17">
        <v>3.61E-2</v>
      </c>
      <c r="Q46" s="6">
        <v>7.1999999999999998E-3</v>
      </c>
      <c r="R46" s="6">
        <v>2.8E-3</v>
      </c>
      <c r="S46" s="6">
        <v>-5.9499999999999997E-2</v>
      </c>
      <c r="T46" s="14">
        <v>-1.5100000000000001E-2</v>
      </c>
      <c r="U46" s="6">
        <f t="shared" si="1"/>
        <v>-0.45727482678983838</v>
      </c>
    </row>
    <row r="47" spans="9:21" x14ac:dyDescent="0.25">
      <c r="I47" s="6">
        <v>-8</v>
      </c>
      <c r="J47" s="6">
        <v>10</v>
      </c>
      <c r="K47" s="6">
        <v>100</v>
      </c>
      <c r="L47" s="17">
        <v>-4.19E-2</v>
      </c>
      <c r="M47" s="17">
        <v>-5.1000000000000004E-3</v>
      </c>
      <c r="N47" s="17">
        <v>2.64E-2</v>
      </c>
      <c r="O47" s="6">
        <v>-2.0299999999999999E-2</v>
      </c>
      <c r="P47" s="17">
        <v>3.78E-2</v>
      </c>
      <c r="Q47" s="6">
        <v>7.6E-3</v>
      </c>
      <c r="R47" s="6">
        <v>5.5999999999999999E-3</v>
      </c>
      <c r="S47" s="6">
        <v>-5.8400000000000001E-2</v>
      </c>
      <c r="T47" s="14">
        <v>-3.0599999999999999E-2</v>
      </c>
      <c r="U47" s="6">
        <f t="shared" si="1"/>
        <v>-0.4471365638766519</v>
      </c>
    </row>
    <row r="48" spans="9:21" x14ac:dyDescent="0.25">
      <c r="I48" s="6">
        <v>-8</v>
      </c>
      <c r="J48" s="6">
        <v>15</v>
      </c>
      <c r="K48" s="6">
        <v>100</v>
      </c>
      <c r="L48" s="17">
        <v>-4.4200000000000003E-2</v>
      </c>
      <c r="M48" s="17">
        <v>-2.1499999999999998E-2</v>
      </c>
      <c r="N48" s="17">
        <v>2.63E-2</v>
      </c>
      <c r="O48" s="6">
        <v>-1.9599999999999999E-2</v>
      </c>
      <c r="P48" s="17">
        <v>4.3099999999999999E-2</v>
      </c>
      <c r="Q48" s="6">
        <v>8.3999999999999995E-3</v>
      </c>
      <c r="R48" s="6">
        <v>8.2000000000000007E-3</v>
      </c>
      <c r="S48" s="6">
        <v>-5.6599999999999998E-2</v>
      </c>
      <c r="T48" s="14">
        <v>-4.5100000000000001E-2</v>
      </c>
      <c r="U48" s="6">
        <f t="shared" si="1"/>
        <v>-0.38058252427184469</v>
      </c>
    </row>
    <row r="49" spans="9:21" x14ac:dyDescent="0.25">
      <c r="I49" s="6">
        <v>-8</v>
      </c>
      <c r="J49" s="6">
        <v>20</v>
      </c>
      <c r="K49" s="6">
        <v>100</v>
      </c>
      <c r="L49" s="17">
        <v>-4.82E-2</v>
      </c>
      <c r="M49" s="17">
        <v>-3.5200000000000002E-2</v>
      </c>
      <c r="N49" s="17">
        <v>2.4899999999999999E-2</v>
      </c>
      <c r="O49" s="6">
        <v>-1.7500000000000002E-2</v>
      </c>
      <c r="P49" s="17">
        <v>5.0799999999999998E-2</v>
      </c>
      <c r="Q49" s="6">
        <v>9.4999999999999998E-3</v>
      </c>
      <c r="R49" s="6">
        <v>1.0699999999999999E-2</v>
      </c>
      <c r="S49" s="6">
        <v>-5.4100000000000002E-2</v>
      </c>
      <c r="T49" s="14">
        <v>-5.8099999999999999E-2</v>
      </c>
      <c r="U49" s="6">
        <f t="shared" si="1"/>
        <v>-0.29021558872305142</v>
      </c>
    </row>
    <row r="50" spans="9:21" x14ac:dyDescent="0.25">
      <c r="I50" s="6">
        <v>-8</v>
      </c>
      <c r="J50" s="6">
        <v>25</v>
      </c>
      <c r="K50" s="6">
        <v>100</v>
      </c>
      <c r="L50" s="17">
        <v>-4.9099999999999998E-2</v>
      </c>
      <c r="M50" s="17">
        <v>-5.3699999999999998E-2</v>
      </c>
      <c r="N50" s="17">
        <v>1.61E-2</v>
      </c>
      <c r="O50" s="6">
        <v>-8.3999999999999995E-3</v>
      </c>
      <c r="P50" s="17">
        <v>5.8599999999999999E-2</v>
      </c>
      <c r="Q50" s="6">
        <v>1.03E-2</v>
      </c>
      <c r="R50" s="6">
        <v>1.2800000000000001E-2</v>
      </c>
      <c r="S50" s="6">
        <v>-5.11E-2</v>
      </c>
      <c r="T50" s="14">
        <v>-6.9400000000000003E-2</v>
      </c>
      <c r="U50" s="6">
        <f t="shared" si="1"/>
        <v>-0.12191582002902757</v>
      </c>
    </row>
    <row r="51" spans="9:21" x14ac:dyDescent="0.25">
      <c r="I51" s="6">
        <v>-8</v>
      </c>
      <c r="J51" s="6">
        <v>30</v>
      </c>
      <c r="K51" s="6">
        <v>100</v>
      </c>
      <c r="L51" s="17">
        <v>-4.5600000000000002E-2</v>
      </c>
      <c r="M51" s="17">
        <v>-8.7300000000000003E-2</v>
      </c>
      <c r="N51" s="17">
        <v>-1.06E-2</v>
      </c>
      <c r="O51" s="6">
        <v>1.78E-2</v>
      </c>
      <c r="P51" s="17">
        <v>6.9500000000000006E-2</v>
      </c>
      <c r="Q51" s="6">
        <v>1.14E-2</v>
      </c>
      <c r="R51" s="6">
        <v>1.46E-2</v>
      </c>
      <c r="S51" s="6">
        <v>-4.7600000000000003E-2</v>
      </c>
      <c r="T51" s="14">
        <v>-7.8399999999999997E-2</v>
      </c>
      <c r="U51" s="6">
        <f t="shared" si="1"/>
        <v>0.22002472187886279</v>
      </c>
    </row>
    <row r="52" spans="9:21" x14ac:dyDescent="0.25">
      <c r="I52" s="6">
        <v>-6</v>
      </c>
      <c r="J52" s="6">
        <v>0</v>
      </c>
      <c r="K52" s="6">
        <v>100</v>
      </c>
      <c r="L52" s="17">
        <v>-3.5799999999999998E-2</v>
      </c>
      <c r="M52" s="17">
        <v>4.0000000000000002E-4</v>
      </c>
      <c r="N52" s="17">
        <v>1.95E-2</v>
      </c>
      <c r="O52" s="6">
        <v>-1.5699999999999999E-2</v>
      </c>
      <c r="P52" s="17">
        <v>3.1E-2</v>
      </c>
      <c r="Q52" s="6">
        <v>6.6E-3</v>
      </c>
      <c r="R52" s="6">
        <v>-1E-4</v>
      </c>
      <c r="S52" s="6">
        <v>-5.3199999999999997E-2</v>
      </c>
      <c r="T52" s="14">
        <v>8.9999999999999998E-4</v>
      </c>
      <c r="U52" s="6">
        <f t="shared" si="1"/>
        <v>-0.41755319148936165</v>
      </c>
    </row>
    <row r="53" spans="9:21" x14ac:dyDescent="0.25">
      <c r="I53" s="6">
        <v>-6</v>
      </c>
      <c r="J53" s="6">
        <v>5</v>
      </c>
      <c r="K53" s="6">
        <v>100</v>
      </c>
      <c r="L53" s="17">
        <v>-3.6299999999999999E-2</v>
      </c>
      <c r="M53" s="17">
        <v>-3.8999999999999998E-3</v>
      </c>
      <c r="N53" s="17">
        <v>1.8200000000000001E-2</v>
      </c>
      <c r="O53" s="6">
        <v>-1.43E-2</v>
      </c>
      <c r="P53" s="17">
        <v>3.1300000000000001E-2</v>
      </c>
      <c r="Q53" s="6">
        <v>7.0000000000000001E-3</v>
      </c>
      <c r="R53" s="6">
        <v>2.7000000000000001E-3</v>
      </c>
      <c r="S53" s="6">
        <v>-5.28E-2</v>
      </c>
      <c r="T53" s="14">
        <v>-1.5299999999999999E-2</v>
      </c>
      <c r="U53" s="6">
        <f t="shared" si="1"/>
        <v>-0.37336814621409919</v>
      </c>
    </row>
    <row r="54" spans="9:21" x14ac:dyDescent="0.25">
      <c r="I54" s="6">
        <v>-6</v>
      </c>
      <c r="J54" s="6">
        <v>10</v>
      </c>
      <c r="K54" s="6">
        <v>100</v>
      </c>
      <c r="L54" s="17">
        <v>-3.85E-2</v>
      </c>
      <c r="M54" s="17">
        <v>-1.26E-2</v>
      </c>
      <c r="N54" s="17">
        <v>1.8599999999999998E-2</v>
      </c>
      <c r="O54" s="6">
        <v>-1.44E-2</v>
      </c>
      <c r="P54" s="17">
        <v>3.4500000000000003E-2</v>
      </c>
      <c r="Q54" s="6">
        <v>7.3000000000000001E-3</v>
      </c>
      <c r="R54" s="6">
        <v>5.4999999999999997E-3</v>
      </c>
      <c r="S54" s="6">
        <v>-5.1799999999999999E-2</v>
      </c>
      <c r="T54" s="14">
        <v>-3.1E-2</v>
      </c>
      <c r="U54" s="6">
        <f t="shared" si="1"/>
        <v>-0.34449760765550236</v>
      </c>
    </row>
    <row r="55" spans="9:21" x14ac:dyDescent="0.25">
      <c r="I55" s="6">
        <v>-6</v>
      </c>
      <c r="J55" s="6">
        <v>15</v>
      </c>
      <c r="K55" s="6">
        <v>100</v>
      </c>
      <c r="L55" s="17">
        <v>-4.1099999999999998E-2</v>
      </c>
      <c r="M55" s="17">
        <v>-2.1000000000000001E-2</v>
      </c>
      <c r="N55" s="17">
        <v>1.8700000000000001E-2</v>
      </c>
      <c r="O55" s="6">
        <v>-1.4200000000000001E-2</v>
      </c>
      <c r="P55" s="17">
        <v>3.8899999999999997E-2</v>
      </c>
      <c r="Q55" s="6">
        <v>8.0000000000000002E-3</v>
      </c>
      <c r="R55" s="6">
        <v>8.0999999999999996E-3</v>
      </c>
      <c r="S55" s="6">
        <v>-5.0200000000000002E-2</v>
      </c>
      <c r="T55" s="14">
        <v>-4.5699999999999998E-2</v>
      </c>
      <c r="U55" s="6">
        <f t="shared" si="1"/>
        <v>-0.30277185501066101</v>
      </c>
    </row>
    <row r="56" spans="9:21" x14ac:dyDescent="0.25">
      <c r="I56" s="6">
        <v>-6</v>
      </c>
      <c r="J56" s="6">
        <v>20</v>
      </c>
      <c r="K56" s="6">
        <v>100</v>
      </c>
      <c r="L56" s="17">
        <v>-4.4299999999999999E-2</v>
      </c>
      <c r="M56" s="17">
        <v>-3.8800000000000001E-2</v>
      </c>
      <c r="N56" s="17">
        <v>1.77E-2</v>
      </c>
      <c r="O56" s="6">
        <v>-1.2699999999999999E-2</v>
      </c>
      <c r="P56" s="17">
        <v>4.7600000000000003E-2</v>
      </c>
      <c r="Q56" s="6">
        <v>8.8999999999999999E-3</v>
      </c>
      <c r="R56" s="6">
        <v>1.04E-2</v>
      </c>
      <c r="S56" s="6">
        <v>-4.7899999999999998E-2</v>
      </c>
      <c r="T56" s="14">
        <v>-5.8900000000000001E-2</v>
      </c>
      <c r="U56" s="6">
        <f t="shared" si="1"/>
        <v>-0.22477876106194689</v>
      </c>
    </row>
    <row r="57" spans="9:21" x14ac:dyDescent="0.25">
      <c r="I57" s="6">
        <v>-6</v>
      </c>
      <c r="J57" s="6">
        <v>25</v>
      </c>
      <c r="K57" s="6">
        <v>100</v>
      </c>
      <c r="L57" s="17">
        <v>-4.5100000000000001E-2</v>
      </c>
      <c r="M57" s="17">
        <v>-6.1499999999999999E-2</v>
      </c>
      <c r="N57" s="17">
        <v>7.6E-3</v>
      </c>
      <c r="O57" s="6">
        <v>-2.3999999999999998E-3</v>
      </c>
      <c r="P57" s="17">
        <v>5.7599999999999998E-2</v>
      </c>
      <c r="Q57" s="6">
        <v>9.7000000000000003E-3</v>
      </c>
      <c r="R57" s="6">
        <v>1.2500000000000001E-2</v>
      </c>
      <c r="S57" s="6">
        <v>-4.5100000000000001E-2</v>
      </c>
      <c r="T57" s="14">
        <v>-7.0300000000000001E-2</v>
      </c>
      <c r="U57" s="6">
        <f t="shared" si="1"/>
        <v>-3.5661218424962851E-2</v>
      </c>
    </row>
    <row r="58" spans="9:21" x14ac:dyDescent="0.25">
      <c r="I58" s="6">
        <v>-6</v>
      </c>
      <c r="J58" s="6">
        <v>30</v>
      </c>
      <c r="K58" s="6">
        <v>100</v>
      </c>
      <c r="L58" s="17">
        <v>-4.6899999999999997E-2</v>
      </c>
      <c r="M58" s="17">
        <v>-7.6700000000000004E-2</v>
      </c>
      <c r="N58" s="17">
        <v>-6.0000000000000001E-3</v>
      </c>
      <c r="O58" s="6">
        <v>1.1599999999999999E-2</v>
      </c>
      <c r="P58" s="17">
        <v>6.6799999999999998E-2</v>
      </c>
      <c r="Q58" s="6">
        <v>1.11E-2</v>
      </c>
      <c r="R58" s="6">
        <v>1.4200000000000001E-2</v>
      </c>
      <c r="S58" s="6">
        <v>-4.19E-2</v>
      </c>
      <c r="T58" s="14">
        <v>-7.9399999999999998E-2</v>
      </c>
      <c r="U58" s="6">
        <f t="shared" si="1"/>
        <v>0.14890885750962773</v>
      </c>
    </row>
    <row r="59" spans="9:21" x14ac:dyDescent="0.25">
      <c r="I59" s="6">
        <v>-4</v>
      </c>
      <c r="J59" s="6">
        <v>0</v>
      </c>
      <c r="K59" s="6">
        <v>100</v>
      </c>
      <c r="L59" s="17">
        <v>-3.0099999999999998E-2</v>
      </c>
      <c r="M59" s="17">
        <v>-5.0000000000000001E-4</v>
      </c>
      <c r="N59" s="17">
        <v>9.1000000000000004E-3</v>
      </c>
      <c r="O59" s="6">
        <v>-7.0000000000000001E-3</v>
      </c>
      <c r="P59" s="17">
        <v>2.4299999999999999E-2</v>
      </c>
      <c r="Q59" s="6">
        <v>6.4000000000000003E-3</v>
      </c>
      <c r="R59" s="6">
        <v>-1E-4</v>
      </c>
      <c r="S59" s="6">
        <v>-4.6300000000000001E-2</v>
      </c>
      <c r="T59" s="14">
        <v>8.9999999999999998E-4</v>
      </c>
      <c r="U59" s="6">
        <f t="shared" si="1"/>
        <v>-0.22801302931596093</v>
      </c>
    </row>
    <row r="60" spans="9:21" x14ac:dyDescent="0.25">
      <c r="I60" s="6">
        <v>-4</v>
      </c>
      <c r="J60" s="6">
        <v>5</v>
      </c>
      <c r="K60" s="6">
        <v>100</v>
      </c>
      <c r="L60" s="17">
        <v>-3.1E-2</v>
      </c>
      <c r="M60" s="17">
        <v>-4.0000000000000001E-3</v>
      </c>
      <c r="N60" s="17">
        <v>0.01</v>
      </c>
      <c r="O60" s="6">
        <v>-7.7999999999999996E-3</v>
      </c>
      <c r="P60" s="17">
        <v>2.52E-2</v>
      </c>
      <c r="Q60" s="6">
        <v>6.7000000000000002E-3</v>
      </c>
      <c r="R60" s="6">
        <v>2.7000000000000001E-3</v>
      </c>
      <c r="S60" s="6">
        <v>-4.5999999999999999E-2</v>
      </c>
      <c r="T60" s="14">
        <v>-1.55E-2</v>
      </c>
      <c r="U60" s="6">
        <f t="shared" si="1"/>
        <v>-0.2445141065830721</v>
      </c>
    </row>
    <row r="61" spans="9:21" x14ac:dyDescent="0.25">
      <c r="I61" s="6">
        <v>-4</v>
      </c>
      <c r="J61" s="6">
        <v>10</v>
      </c>
      <c r="K61" s="6">
        <v>100</v>
      </c>
      <c r="L61" s="17">
        <v>-3.6499999999999998E-2</v>
      </c>
      <c r="M61" s="17">
        <v>-1.18E-2</v>
      </c>
      <c r="N61" s="17">
        <v>1.7899999999999999E-2</v>
      </c>
      <c r="O61" s="6">
        <v>-1.52E-2</v>
      </c>
      <c r="P61" s="17">
        <v>3.2000000000000001E-2</v>
      </c>
      <c r="Q61" s="6">
        <v>7.1000000000000004E-3</v>
      </c>
      <c r="R61" s="6">
        <v>5.4000000000000003E-3</v>
      </c>
      <c r="S61" s="6">
        <v>-4.4999999999999998E-2</v>
      </c>
      <c r="T61" s="14">
        <v>-3.1399999999999997E-2</v>
      </c>
      <c r="U61" s="6">
        <f t="shared" si="1"/>
        <v>-0.38874680306905368</v>
      </c>
    </row>
    <row r="62" spans="9:21" x14ac:dyDescent="0.25">
      <c r="I62" s="6">
        <v>-4</v>
      </c>
      <c r="J62" s="6">
        <v>15</v>
      </c>
      <c r="K62" s="6">
        <v>100</v>
      </c>
      <c r="L62" s="17">
        <v>-3.8699999999999998E-2</v>
      </c>
      <c r="M62" s="17">
        <v>-1.8100000000000002E-2</v>
      </c>
      <c r="N62" s="17">
        <v>1.7899999999999999E-2</v>
      </c>
      <c r="O62" s="6">
        <v>-1.4999999999999999E-2</v>
      </c>
      <c r="P62" s="17">
        <v>3.56E-2</v>
      </c>
      <c r="Q62" s="6">
        <v>7.6E-3</v>
      </c>
      <c r="R62" s="6">
        <v>7.9000000000000008E-3</v>
      </c>
      <c r="S62" s="6">
        <v>-4.3499999999999997E-2</v>
      </c>
      <c r="T62" s="14">
        <v>-4.6199999999999998E-2</v>
      </c>
      <c r="U62" s="6">
        <f t="shared" si="1"/>
        <v>-0.34722222222222221</v>
      </c>
    </row>
    <row r="63" spans="9:21" x14ac:dyDescent="0.25">
      <c r="I63" s="6">
        <v>-4</v>
      </c>
      <c r="J63" s="6">
        <v>20</v>
      </c>
      <c r="K63" s="6">
        <v>100</v>
      </c>
      <c r="L63" s="17">
        <v>-4.1500000000000002E-2</v>
      </c>
      <c r="M63" s="17">
        <v>-3.5799999999999998E-2</v>
      </c>
      <c r="N63" s="17">
        <v>1.21E-2</v>
      </c>
      <c r="O63" s="6">
        <v>-8.9999999999999993E-3</v>
      </c>
      <c r="P63" s="17">
        <v>4.36E-2</v>
      </c>
      <c r="Q63" s="6">
        <v>8.3000000000000001E-3</v>
      </c>
      <c r="R63" s="6">
        <v>1.0200000000000001E-2</v>
      </c>
      <c r="S63" s="6">
        <v>-4.1399999999999999E-2</v>
      </c>
      <c r="T63" s="14">
        <v>-5.96E-2</v>
      </c>
      <c r="U63" s="6">
        <f t="shared" si="1"/>
        <v>-0.17341040462427743</v>
      </c>
    </row>
    <row r="64" spans="9:21" x14ac:dyDescent="0.25">
      <c r="I64" s="6">
        <v>-4</v>
      </c>
      <c r="J64" s="6">
        <v>25</v>
      </c>
      <c r="K64" s="6">
        <v>100</v>
      </c>
      <c r="L64" s="17">
        <v>-4.3999999999999997E-2</v>
      </c>
      <c r="M64" s="17">
        <v>-0.06</v>
      </c>
      <c r="N64" s="17">
        <v>2E-3</v>
      </c>
      <c r="O64" s="6">
        <v>1.2999999999999999E-3</v>
      </c>
      <c r="P64" s="17">
        <v>5.57E-2</v>
      </c>
      <c r="Q64" s="6">
        <v>9.4999999999999998E-3</v>
      </c>
      <c r="R64" s="6">
        <v>1.2200000000000001E-2</v>
      </c>
      <c r="S64" s="6">
        <v>-3.8899999999999997E-2</v>
      </c>
      <c r="T64" s="14">
        <v>-7.1099999999999997E-2</v>
      </c>
      <c r="U64" s="6">
        <f t="shared" si="1"/>
        <v>1.9938650306748466E-2</v>
      </c>
    </row>
    <row r="65" spans="9:21" x14ac:dyDescent="0.25">
      <c r="I65" s="6">
        <v>-4</v>
      </c>
      <c r="J65" s="6">
        <v>30</v>
      </c>
      <c r="K65" s="6">
        <v>100</v>
      </c>
      <c r="L65" s="17">
        <v>-4.5900000000000003E-2</v>
      </c>
      <c r="M65" s="17">
        <v>-7.4899999999999994E-2</v>
      </c>
      <c r="N65" s="17">
        <v>-2.5000000000000001E-3</v>
      </c>
      <c r="O65" s="6">
        <v>6.1000000000000004E-3</v>
      </c>
      <c r="P65" s="17">
        <v>6.6600000000000006E-2</v>
      </c>
      <c r="Q65" s="6">
        <v>1.03E-2</v>
      </c>
      <c r="R65" s="6">
        <v>1.3899999999999999E-2</v>
      </c>
      <c r="S65" s="6">
        <v>-3.5900000000000001E-2</v>
      </c>
      <c r="T65" s="14">
        <v>-8.0399999999999999E-2</v>
      </c>
      <c r="U65" s="6">
        <f t="shared" si="1"/>
        <v>7.9323797139141741E-2</v>
      </c>
    </row>
    <row r="66" spans="9:21" x14ac:dyDescent="0.25">
      <c r="I66" s="6">
        <v>-2</v>
      </c>
      <c r="J66" s="6">
        <v>0</v>
      </c>
      <c r="K66" s="6">
        <v>100</v>
      </c>
      <c r="L66" s="17">
        <v>-2.7300000000000001E-2</v>
      </c>
      <c r="M66" s="17">
        <v>4.0000000000000002E-4</v>
      </c>
      <c r="N66" s="17">
        <v>5.0000000000000001E-3</v>
      </c>
      <c r="O66" s="6">
        <v>-4.0000000000000001E-3</v>
      </c>
      <c r="P66" s="17">
        <v>2.12E-2</v>
      </c>
      <c r="Q66" s="6">
        <v>6.3E-3</v>
      </c>
      <c r="R66" s="6">
        <v>-1E-4</v>
      </c>
      <c r="S66" s="6">
        <v>-3.9199999999999999E-2</v>
      </c>
      <c r="T66" s="14">
        <v>8.9999999999999998E-4</v>
      </c>
      <c r="U66" s="6">
        <f t="shared" si="1"/>
        <v>-0.14545454545454545</v>
      </c>
    </row>
    <row r="67" spans="9:21" x14ac:dyDescent="0.25">
      <c r="I67" s="6">
        <v>-2</v>
      </c>
      <c r="J67" s="6">
        <v>5</v>
      </c>
      <c r="K67" s="6">
        <v>100</v>
      </c>
      <c r="L67" s="17">
        <v>-2.98E-2</v>
      </c>
      <c r="M67" s="17">
        <v>-5.1999999999999998E-3</v>
      </c>
      <c r="N67" s="17">
        <v>8.0999999999999996E-3</v>
      </c>
      <c r="O67" s="6">
        <v>-7.1000000000000004E-3</v>
      </c>
      <c r="P67" s="17">
        <v>2.3900000000000001E-2</v>
      </c>
      <c r="Q67" s="6">
        <v>6.4999999999999997E-3</v>
      </c>
      <c r="R67" s="6">
        <v>2.5999999999999999E-3</v>
      </c>
      <c r="S67" s="6">
        <v>-3.8800000000000001E-2</v>
      </c>
      <c r="T67" s="14">
        <v>-1.5599999999999999E-2</v>
      </c>
      <c r="U67" s="6">
        <f t="shared" si="1"/>
        <v>-0.23355263157894737</v>
      </c>
    </row>
    <row r="68" spans="9:21" x14ac:dyDescent="0.25">
      <c r="I68" s="6">
        <v>-2</v>
      </c>
      <c r="J68" s="6">
        <v>10</v>
      </c>
      <c r="K68" s="6">
        <v>100</v>
      </c>
      <c r="L68" s="17">
        <v>-3.4200000000000001E-2</v>
      </c>
      <c r="M68" s="17">
        <v>-1.1599999999999999E-2</v>
      </c>
      <c r="N68" s="17">
        <v>1.15E-2</v>
      </c>
      <c r="O68" s="6">
        <v>-1.0200000000000001E-2</v>
      </c>
      <c r="P68" s="17">
        <v>2.92E-2</v>
      </c>
      <c r="Q68" s="6">
        <v>6.8999999999999999E-3</v>
      </c>
      <c r="R68" s="6">
        <v>5.1999999999999998E-3</v>
      </c>
      <c r="S68" s="6">
        <v>-3.7999999999999999E-2</v>
      </c>
      <c r="T68" s="14">
        <v>-3.1600000000000003E-2</v>
      </c>
      <c r="U68" s="6">
        <f t="shared" ref="U68:U131" si="2">O68/(P68+Q68)</f>
        <v>-0.28254847645429365</v>
      </c>
    </row>
    <row r="69" spans="9:21" x14ac:dyDescent="0.25">
      <c r="I69" s="6">
        <v>-2</v>
      </c>
      <c r="J69" s="6">
        <v>15</v>
      </c>
      <c r="K69" s="6">
        <v>100</v>
      </c>
      <c r="L69" s="17">
        <v>-3.6799999999999999E-2</v>
      </c>
      <c r="M69" s="17">
        <v>-2.06E-2</v>
      </c>
      <c r="N69" s="17">
        <v>1.1599999999999999E-2</v>
      </c>
      <c r="O69" s="6">
        <v>-1.0200000000000001E-2</v>
      </c>
      <c r="P69" s="17">
        <v>3.39E-2</v>
      </c>
      <c r="Q69" s="6">
        <v>7.4000000000000003E-3</v>
      </c>
      <c r="R69" s="6">
        <v>7.7000000000000002E-3</v>
      </c>
      <c r="S69" s="6">
        <v>-3.6600000000000001E-2</v>
      </c>
      <c r="T69" s="14">
        <v>-4.6600000000000003E-2</v>
      </c>
      <c r="U69" s="6">
        <f t="shared" si="2"/>
        <v>-0.24697336561743341</v>
      </c>
    </row>
    <row r="70" spans="9:21" x14ac:dyDescent="0.25">
      <c r="I70" s="6">
        <v>-2</v>
      </c>
      <c r="J70" s="6">
        <v>20</v>
      </c>
      <c r="K70" s="6">
        <v>100</v>
      </c>
      <c r="L70" s="17">
        <v>-3.9100000000000003E-2</v>
      </c>
      <c r="M70" s="17">
        <v>-3.3700000000000001E-2</v>
      </c>
      <c r="N70" s="17">
        <v>1.0699999999999999E-2</v>
      </c>
      <c r="O70" s="6">
        <v>-9.1999999999999998E-3</v>
      </c>
      <c r="P70" s="17">
        <v>4.0599999999999997E-2</v>
      </c>
      <c r="Q70" s="6">
        <v>8.0000000000000002E-3</v>
      </c>
      <c r="R70" s="6">
        <v>9.9000000000000008E-3</v>
      </c>
      <c r="S70" s="6">
        <v>-3.4700000000000002E-2</v>
      </c>
      <c r="T70" s="14">
        <v>-6.0100000000000001E-2</v>
      </c>
      <c r="U70" s="6">
        <f t="shared" si="2"/>
        <v>-0.18930041152263374</v>
      </c>
    </row>
    <row r="71" spans="9:21" x14ac:dyDescent="0.25">
      <c r="I71" s="6">
        <v>-2</v>
      </c>
      <c r="J71" s="6">
        <v>25</v>
      </c>
      <c r="K71" s="6">
        <v>100</v>
      </c>
      <c r="L71" s="17">
        <v>-4.19E-2</v>
      </c>
      <c r="M71" s="17">
        <v>-5.57E-2</v>
      </c>
      <c r="N71" s="17">
        <v>4.0000000000000001E-3</v>
      </c>
      <c r="O71" s="6">
        <v>-2.3999999999999998E-3</v>
      </c>
      <c r="P71" s="17">
        <v>5.2600000000000001E-2</v>
      </c>
      <c r="Q71" s="6">
        <v>8.9999999999999993E-3</v>
      </c>
      <c r="R71" s="6">
        <v>1.1900000000000001E-2</v>
      </c>
      <c r="S71" s="6">
        <v>-3.2399999999999998E-2</v>
      </c>
      <c r="T71" s="14">
        <v>-7.17E-2</v>
      </c>
      <c r="U71" s="6">
        <f t="shared" si="2"/>
        <v>-3.8961038961038953E-2</v>
      </c>
    </row>
    <row r="72" spans="9:21" x14ac:dyDescent="0.25">
      <c r="I72" s="6">
        <v>-2</v>
      </c>
      <c r="J72" s="6">
        <v>30</v>
      </c>
      <c r="K72" s="6">
        <v>100</v>
      </c>
      <c r="L72" s="17">
        <v>-4.3200000000000002E-2</v>
      </c>
      <c r="M72" s="17">
        <v>-7.6700000000000004E-2</v>
      </c>
      <c r="N72" s="17">
        <v>-1.4E-3</v>
      </c>
      <c r="O72" s="6">
        <v>3.0999999999999999E-3</v>
      </c>
      <c r="P72" s="17">
        <v>6.59E-2</v>
      </c>
      <c r="Q72" s="6">
        <v>9.7000000000000003E-3</v>
      </c>
      <c r="R72" s="6">
        <v>1.35E-2</v>
      </c>
      <c r="S72" s="6">
        <v>-2.9700000000000001E-2</v>
      </c>
      <c r="T72" s="14">
        <v>-8.1100000000000005E-2</v>
      </c>
      <c r="U72" s="6">
        <f t="shared" si="2"/>
        <v>4.1005291005291003E-2</v>
      </c>
    </row>
    <row r="73" spans="9:21" x14ac:dyDescent="0.25">
      <c r="I73" s="6">
        <v>0</v>
      </c>
      <c r="J73" s="6">
        <v>0</v>
      </c>
      <c r="K73" s="6">
        <v>100</v>
      </c>
      <c r="L73" s="42">
        <v>-2.6200000000000001E-2</v>
      </c>
      <c r="M73" s="17">
        <v>2.9999999999999997E-4</v>
      </c>
      <c r="N73" s="17">
        <v>2.3999999999999998E-3</v>
      </c>
      <c r="O73" s="6">
        <v>-2.3999999999999998E-3</v>
      </c>
      <c r="P73" s="17">
        <v>0.02</v>
      </c>
      <c r="Q73" s="6">
        <v>6.1999999999999998E-3</v>
      </c>
      <c r="R73" s="6">
        <v>-1E-4</v>
      </c>
      <c r="S73" s="6">
        <v>-3.1800000000000002E-2</v>
      </c>
      <c r="T73" s="14">
        <v>8.9999999999999998E-4</v>
      </c>
      <c r="U73" s="6">
        <f t="shared" si="2"/>
        <v>-9.160305343511449E-2</v>
      </c>
    </row>
    <row r="74" spans="9:21" x14ac:dyDescent="0.25">
      <c r="I74" s="6">
        <v>0</v>
      </c>
      <c r="J74" s="6">
        <v>5</v>
      </c>
      <c r="K74" s="6">
        <v>100</v>
      </c>
      <c r="L74" s="17">
        <v>-2.8500000000000001E-2</v>
      </c>
      <c r="M74" s="17">
        <v>-5.5999999999999999E-3</v>
      </c>
      <c r="N74" s="17">
        <v>5.3E-3</v>
      </c>
      <c r="O74" s="6">
        <v>-5.3E-3</v>
      </c>
      <c r="P74" s="17">
        <v>2.24E-2</v>
      </c>
      <c r="Q74" s="6">
        <v>6.4000000000000003E-3</v>
      </c>
      <c r="R74" s="6">
        <v>2.5000000000000001E-3</v>
      </c>
      <c r="S74" s="6">
        <v>-3.15E-2</v>
      </c>
      <c r="T74" s="14">
        <v>-1.5699999999999999E-2</v>
      </c>
      <c r="U74" s="6">
        <f t="shared" si="2"/>
        <v>-0.18402777777777779</v>
      </c>
    </row>
    <row r="75" spans="9:21" x14ac:dyDescent="0.25">
      <c r="I75" s="6">
        <v>0</v>
      </c>
      <c r="J75" s="6">
        <v>10</v>
      </c>
      <c r="K75" s="6">
        <v>100</v>
      </c>
      <c r="L75" s="17">
        <v>-3.1300000000000001E-2</v>
      </c>
      <c r="M75" s="17">
        <v>-9.7999999999999997E-3</v>
      </c>
      <c r="N75" s="17">
        <v>7.7000000000000002E-3</v>
      </c>
      <c r="O75" s="6">
        <v>-7.7000000000000002E-3</v>
      </c>
      <c r="P75" s="17">
        <v>2.58E-2</v>
      </c>
      <c r="Q75" s="6">
        <v>6.7000000000000002E-3</v>
      </c>
      <c r="R75" s="6">
        <v>5.1000000000000004E-3</v>
      </c>
      <c r="S75" s="6">
        <v>-3.0700000000000002E-2</v>
      </c>
      <c r="T75" s="14">
        <v>-3.1800000000000002E-2</v>
      </c>
      <c r="U75" s="6">
        <f t="shared" si="2"/>
        <v>-0.23692307692307693</v>
      </c>
    </row>
    <row r="76" spans="9:21" x14ac:dyDescent="0.25">
      <c r="I76" s="6">
        <v>0</v>
      </c>
      <c r="J76" s="6">
        <v>15</v>
      </c>
      <c r="K76" s="6">
        <v>100</v>
      </c>
      <c r="L76" s="17">
        <v>-3.4200000000000001E-2</v>
      </c>
      <c r="M76" s="17">
        <v>-1.9300000000000001E-2</v>
      </c>
      <c r="N76" s="17">
        <v>8.8999999999999999E-3</v>
      </c>
      <c r="O76" s="6">
        <v>-8.8999999999999999E-3</v>
      </c>
      <c r="P76" s="17">
        <v>3.09E-2</v>
      </c>
      <c r="Q76" s="6">
        <v>7.1999999999999998E-3</v>
      </c>
      <c r="R76" s="6">
        <v>7.4999999999999997E-3</v>
      </c>
      <c r="S76" s="6">
        <v>-2.9499999999999998E-2</v>
      </c>
      <c r="T76" s="14">
        <v>-4.6899999999999997E-2</v>
      </c>
      <c r="U76" s="6">
        <f t="shared" si="2"/>
        <v>-0.23359580052493437</v>
      </c>
    </row>
    <row r="77" spans="9:21" x14ac:dyDescent="0.25">
      <c r="I77" s="6">
        <v>0</v>
      </c>
      <c r="J77" s="6">
        <v>20</v>
      </c>
      <c r="K77" s="6">
        <v>100</v>
      </c>
      <c r="L77" s="17">
        <v>-3.9100000000000003E-2</v>
      </c>
      <c r="M77" s="17">
        <v>-3.1099999999999999E-2</v>
      </c>
      <c r="N77" s="17">
        <v>1.01E-2</v>
      </c>
      <c r="O77" s="6">
        <v>-1.0200000000000001E-2</v>
      </c>
      <c r="P77" s="17">
        <v>3.95E-2</v>
      </c>
      <c r="Q77" s="6">
        <v>7.9000000000000008E-3</v>
      </c>
      <c r="R77" s="6">
        <v>9.7000000000000003E-3</v>
      </c>
      <c r="S77" s="6">
        <v>-2.7799999999999998E-2</v>
      </c>
      <c r="T77" s="14">
        <v>-6.0400000000000002E-2</v>
      </c>
      <c r="U77" s="6">
        <f t="shared" si="2"/>
        <v>-0.21518987341772156</v>
      </c>
    </row>
    <row r="78" spans="9:21" x14ac:dyDescent="0.25">
      <c r="I78" s="6">
        <v>0</v>
      </c>
      <c r="J78" s="6">
        <v>25</v>
      </c>
      <c r="K78" s="6">
        <v>100</v>
      </c>
      <c r="L78" s="17">
        <v>-3.9E-2</v>
      </c>
      <c r="M78" s="17">
        <v>-5.1299999999999998E-2</v>
      </c>
      <c r="N78" s="17">
        <v>2E-3</v>
      </c>
      <c r="O78" s="6">
        <v>-2E-3</v>
      </c>
      <c r="P78" s="17">
        <v>4.8399999999999999E-2</v>
      </c>
      <c r="Q78" s="6">
        <v>8.6E-3</v>
      </c>
      <c r="R78" s="6">
        <v>1.15E-2</v>
      </c>
      <c r="S78" s="6">
        <v>-2.5700000000000001E-2</v>
      </c>
      <c r="T78" s="14">
        <v>-7.22E-2</v>
      </c>
      <c r="U78" s="6">
        <f t="shared" si="2"/>
        <v>-3.5087719298245619E-2</v>
      </c>
    </row>
    <row r="79" spans="9:21" x14ac:dyDescent="0.25">
      <c r="I79" s="6">
        <v>0</v>
      </c>
      <c r="J79" s="6">
        <v>30</v>
      </c>
      <c r="K79" s="6">
        <v>100</v>
      </c>
      <c r="L79" s="17">
        <v>-3.6799999999999999E-2</v>
      </c>
      <c r="M79" s="17">
        <v>-7.4200000000000002E-2</v>
      </c>
      <c r="N79" s="17">
        <v>-8.6E-3</v>
      </c>
      <c r="O79" s="6">
        <v>8.6E-3</v>
      </c>
      <c r="P79" s="17">
        <v>5.96E-2</v>
      </c>
      <c r="Q79" s="6">
        <v>9.4000000000000004E-3</v>
      </c>
      <c r="R79" s="6">
        <v>1.3100000000000001E-2</v>
      </c>
      <c r="S79" s="6">
        <v>-2.3300000000000001E-2</v>
      </c>
      <c r="T79" s="14">
        <v>-8.1600000000000006E-2</v>
      </c>
      <c r="U79" s="6">
        <f t="shared" si="2"/>
        <v>0.12463768115942028</v>
      </c>
    </row>
    <row r="80" spans="9:21" x14ac:dyDescent="0.25">
      <c r="I80" s="6">
        <v>2</v>
      </c>
      <c r="J80" s="6">
        <v>0</v>
      </c>
      <c r="K80" s="6">
        <v>100</v>
      </c>
      <c r="L80" s="17">
        <v>-2.4299999999999999E-2</v>
      </c>
      <c r="M80" s="17">
        <v>-2.0000000000000001E-4</v>
      </c>
      <c r="N80" s="17">
        <v>-2.0000000000000001E-4</v>
      </c>
      <c r="O80" s="6">
        <v>-5.9999999999999995E-4</v>
      </c>
      <c r="P80" s="17">
        <v>1.8100000000000002E-2</v>
      </c>
      <c r="Q80" s="6">
        <v>6.1000000000000004E-3</v>
      </c>
      <c r="R80" s="6">
        <v>-1E-4</v>
      </c>
      <c r="S80" s="6">
        <v>-2.4299999999999999E-2</v>
      </c>
      <c r="T80" s="14">
        <v>8.9999999999999998E-4</v>
      </c>
      <c r="U80" s="6">
        <f t="shared" si="2"/>
        <v>-2.479338842975206E-2</v>
      </c>
    </row>
    <row r="81" spans="9:21" x14ac:dyDescent="0.25">
      <c r="I81" s="6">
        <v>2</v>
      </c>
      <c r="J81" s="6">
        <v>5</v>
      </c>
      <c r="K81" s="6">
        <v>100</v>
      </c>
      <c r="L81" s="17">
        <v>-2.6800000000000001E-2</v>
      </c>
      <c r="M81" s="17">
        <v>-4.0000000000000001E-3</v>
      </c>
      <c r="N81" s="17">
        <v>2.7000000000000001E-3</v>
      </c>
      <c r="O81" s="6">
        <v>-3.5999999999999999E-3</v>
      </c>
      <c r="P81" s="17">
        <v>2.07E-2</v>
      </c>
      <c r="Q81" s="6">
        <v>6.3E-3</v>
      </c>
      <c r="R81" s="6">
        <v>2.3999999999999998E-3</v>
      </c>
      <c r="S81" s="6">
        <v>-2.4E-2</v>
      </c>
      <c r="T81" s="14">
        <v>-1.5699999999999999E-2</v>
      </c>
      <c r="U81" s="6">
        <f t="shared" si="2"/>
        <v>-0.13333333333333333</v>
      </c>
    </row>
    <row r="82" spans="9:21" x14ac:dyDescent="0.25">
      <c r="I82" s="6">
        <v>2</v>
      </c>
      <c r="J82" s="6">
        <v>10</v>
      </c>
      <c r="K82" s="6">
        <v>100</v>
      </c>
      <c r="L82" s="17">
        <v>-2.9600000000000001E-2</v>
      </c>
      <c r="M82" s="17">
        <v>-9.5999999999999992E-3</v>
      </c>
      <c r="N82" s="17">
        <v>4.4999999999999997E-3</v>
      </c>
      <c r="O82" s="6">
        <v>-5.4999999999999997E-3</v>
      </c>
      <c r="P82" s="17">
        <v>2.41E-2</v>
      </c>
      <c r="Q82" s="6">
        <v>6.4999999999999997E-3</v>
      </c>
      <c r="R82" s="6">
        <v>4.8999999999999998E-3</v>
      </c>
      <c r="S82" s="6">
        <v>-2.3300000000000001E-2</v>
      </c>
      <c r="T82" s="14">
        <v>-3.1899999999999998E-2</v>
      </c>
      <c r="U82" s="6">
        <f t="shared" si="2"/>
        <v>-0.17973856209150327</v>
      </c>
    </row>
    <row r="83" spans="9:21" x14ac:dyDescent="0.25">
      <c r="I83" s="6">
        <v>2</v>
      </c>
      <c r="J83" s="6">
        <v>15</v>
      </c>
      <c r="K83" s="6">
        <v>100</v>
      </c>
      <c r="L83" s="17">
        <v>-3.4299999999999997E-2</v>
      </c>
      <c r="M83" s="17">
        <v>-1.9699999999999999E-2</v>
      </c>
      <c r="N83" s="17">
        <v>7.6E-3</v>
      </c>
      <c r="O83" s="6">
        <v>-8.8000000000000005E-3</v>
      </c>
      <c r="P83" s="17">
        <v>3.0800000000000001E-2</v>
      </c>
      <c r="Q83" s="6">
        <v>7.1000000000000004E-3</v>
      </c>
      <c r="R83" s="6">
        <v>7.1999999999999998E-3</v>
      </c>
      <c r="S83" s="6">
        <v>-2.2200000000000001E-2</v>
      </c>
      <c r="T83" s="14">
        <v>-4.7E-2</v>
      </c>
      <c r="U83" s="6">
        <f t="shared" si="2"/>
        <v>-0.23218997361477572</v>
      </c>
    </row>
    <row r="84" spans="9:21" x14ac:dyDescent="0.25">
      <c r="I84" s="6">
        <v>2</v>
      </c>
      <c r="J84" s="6">
        <v>20</v>
      </c>
      <c r="K84" s="6">
        <v>100</v>
      </c>
      <c r="L84" s="17">
        <v>-3.5400000000000001E-2</v>
      </c>
      <c r="M84" s="17">
        <v>-2.8299999999999999E-2</v>
      </c>
      <c r="N84" s="17">
        <v>4.0000000000000001E-3</v>
      </c>
      <c r="O84" s="6">
        <v>-5.3E-3</v>
      </c>
      <c r="P84" s="17">
        <v>3.5299999999999998E-2</v>
      </c>
      <c r="Q84" s="6">
        <v>7.4999999999999997E-3</v>
      </c>
      <c r="R84" s="6">
        <v>9.2999999999999992E-3</v>
      </c>
      <c r="S84" s="6">
        <v>-2.07E-2</v>
      </c>
      <c r="T84" s="14">
        <v>-6.0699999999999997E-2</v>
      </c>
      <c r="U84" s="6">
        <f t="shared" si="2"/>
        <v>-0.12383177570093459</v>
      </c>
    </row>
    <row r="85" spans="9:21" x14ac:dyDescent="0.25">
      <c r="I85" s="6">
        <v>2</v>
      </c>
      <c r="J85" s="6">
        <v>25</v>
      </c>
      <c r="K85" s="6">
        <v>100</v>
      </c>
      <c r="L85" s="17">
        <v>-3.7999999999999999E-2</v>
      </c>
      <c r="M85" s="17">
        <v>-5.3100000000000001E-2</v>
      </c>
      <c r="N85" s="17">
        <v>1.9E-3</v>
      </c>
      <c r="O85" s="6">
        <v>-3.3999999999999998E-3</v>
      </c>
      <c r="P85" s="17">
        <v>4.8500000000000001E-2</v>
      </c>
      <c r="Q85" s="6">
        <v>8.3000000000000001E-3</v>
      </c>
      <c r="R85" s="6">
        <v>1.11E-2</v>
      </c>
      <c r="S85" s="6">
        <v>-1.89E-2</v>
      </c>
      <c r="T85" s="14">
        <v>-7.2400000000000006E-2</v>
      </c>
      <c r="U85" s="6">
        <f t="shared" si="2"/>
        <v>-5.9859154929577461E-2</v>
      </c>
    </row>
    <row r="86" spans="9:21" x14ac:dyDescent="0.25">
      <c r="I86" s="6">
        <v>2</v>
      </c>
      <c r="J86" s="6">
        <v>30</v>
      </c>
      <c r="K86" s="6">
        <v>100</v>
      </c>
      <c r="L86" s="17">
        <v>-3.78E-2</v>
      </c>
      <c r="M86" s="17">
        <v>-7.3200000000000001E-2</v>
      </c>
      <c r="N86" s="17">
        <v>-2.3999999999999998E-3</v>
      </c>
      <c r="O86" s="6">
        <v>8.0000000000000004E-4</v>
      </c>
      <c r="P86" s="17">
        <v>6.0100000000000001E-2</v>
      </c>
      <c r="Q86" s="6">
        <v>9.1999999999999998E-3</v>
      </c>
      <c r="R86" s="6">
        <v>1.26E-2</v>
      </c>
      <c r="S86" s="6">
        <v>-1.6799999999999999E-2</v>
      </c>
      <c r="T86" s="14">
        <v>-8.1900000000000001E-2</v>
      </c>
      <c r="U86" s="6">
        <f t="shared" si="2"/>
        <v>1.1544011544011544E-2</v>
      </c>
    </row>
    <row r="87" spans="9:21" x14ac:dyDescent="0.25">
      <c r="I87" s="6">
        <v>4</v>
      </c>
      <c r="J87" s="6">
        <v>0</v>
      </c>
      <c r="K87" s="6">
        <v>100</v>
      </c>
      <c r="L87" s="42">
        <v>-2.3900000000000001E-2</v>
      </c>
      <c r="M87" s="17">
        <v>1E-4</v>
      </c>
      <c r="N87" s="17">
        <v>-8.9999999999999998E-4</v>
      </c>
      <c r="O87" s="6">
        <v>-8.0000000000000004E-4</v>
      </c>
      <c r="P87" s="17">
        <v>1.77E-2</v>
      </c>
      <c r="Q87" s="6">
        <v>6.1999999999999998E-3</v>
      </c>
      <c r="R87" s="6">
        <v>-1E-4</v>
      </c>
      <c r="S87" s="6">
        <v>-1.66E-2</v>
      </c>
      <c r="T87" s="14">
        <v>8.9999999999999998E-4</v>
      </c>
      <c r="U87" s="6">
        <f t="shared" si="2"/>
        <v>-3.3472803347280332E-2</v>
      </c>
    </row>
    <row r="88" spans="9:21" x14ac:dyDescent="0.25">
      <c r="I88" s="6">
        <v>4</v>
      </c>
      <c r="J88" s="6">
        <v>5</v>
      </c>
      <c r="K88" s="6">
        <v>100</v>
      </c>
      <c r="L88" s="17">
        <v>-2.6700000000000002E-2</v>
      </c>
      <c r="M88" s="17">
        <v>-4.4000000000000003E-3</v>
      </c>
      <c r="N88" s="17">
        <v>1.5E-3</v>
      </c>
      <c r="O88" s="6">
        <v>-3.3999999999999998E-3</v>
      </c>
      <c r="P88" s="17">
        <v>2.0500000000000001E-2</v>
      </c>
      <c r="Q88" s="6">
        <v>6.3E-3</v>
      </c>
      <c r="R88" s="6">
        <v>2.3999999999999998E-3</v>
      </c>
      <c r="S88" s="6">
        <v>-1.6400000000000001E-2</v>
      </c>
      <c r="T88" s="14">
        <v>-1.5699999999999999E-2</v>
      </c>
      <c r="U88" s="6">
        <f t="shared" si="2"/>
        <v>-0.12686567164179102</v>
      </c>
    </row>
    <row r="89" spans="9:21" x14ac:dyDescent="0.25">
      <c r="I89" s="6">
        <v>4</v>
      </c>
      <c r="J89" s="6">
        <v>10</v>
      </c>
      <c r="K89" s="6">
        <v>100</v>
      </c>
      <c r="L89" s="17">
        <v>-2.9000000000000001E-2</v>
      </c>
      <c r="M89" s="17">
        <v>-7.9000000000000008E-3</v>
      </c>
      <c r="N89" s="17">
        <v>3.7000000000000002E-3</v>
      </c>
      <c r="O89" s="6">
        <v>-5.7000000000000002E-3</v>
      </c>
      <c r="P89" s="17">
        <v>2.3199999999999998E-2</v>
      </c>
      <c r="Q89" s="6">
        <v>6.4000000000000003E-3</v>
      </c>
      <c r="R89" s="6">
        <v>4.7000000000000002E-3</v>
      </c>
      <c r="S89" s="6">
        <v>-1.5800000000000002E-2</v>
      </c>
      <c r="T89" s="14">
        <v>-3.1899999999999998E-2</v>
      </c>
      <c r="U89" s="6">
        <f t="shared" si="2"/>
        <v>-0.1925675675675676</v>
      </c>
    </row>
    <row r="90" spans="9:21" x14ac:dyDescent="0.25">
      <c r="I90" s="6">
        <v>4</v>
      </c>
      <c r="J90" s="6">
        <v>15</v>
      </c>
      <c r="K90" s="6">
        <v>100</v>
      </c>
      <c r="L90" s="17">
        <v>-3.0800000000000001E-2</v>
      </c>
      <c r="M90" s="17">
        <v>-1.54E-2</v>
      </c>
      <c r="N90" s="17">
        <v>2.5000000000000001E-3</v>
      </c>
      <c r="O90" s="6">
        <v>-4.7000000000000002E-3</v>
      </c>
      <c r="P90" s="17">
        <v>2.6599999999999999E-2</v>
      </c>
      <c r="Q90" s="6">
        <v>6.8999999999999999E-3</v>
      </c>
      <c r="R90" s="6">
        <v>7.0000000000000001E-3</v>
      </c>
      <c r="S90" s="6">
        <v>-1.4800000000000001E-2</v>
      </c>
      <c r="T90" s="14">
        <v>-4.7E-2</v>
      </c>
      <c r="U90" s="6">
        <f t="shared" si="2"/>
        <v>-0.14029850746268657</v>
      </c>
    </row>
    <row r="91" spans="9:21" x14ac:dyDescent="0.25">
      <c r="I91" s="6">
        <v>4</v>
      </c>
      <c r="J91" s="6">
        <v>20</v>
      </c>
      <c r="K91" s="6">
        <v>100</v>
      </c>
      <c r="L91" s="17">
        <v>-3.4000000000000002E-2</v>
      </c>
      <c r="M91" s="17">
        <v>-2.52E-2</v>
      </c>
      <c r="N91" s="17">
        <v>3.8999999999999998E-3</v>
      </c>
      <c r="O91" s="6">
        <v>-6.4000000000000003E-3</v>
      </c>
      <c r="P91" s="17">
        <v>3.2800000000000003E-2</v>
      </c>
      <c r="Q91" s="6">
        <v>7.4999999999999997E-3</v>
      </c>
      <c r="R91" s="6">
        <v>8.9999999999999993E-3</v>
      </c>
      <c r="S91" s="6">
        <v>-1.35E-2</v>
      </c>
      <c r="T91" s="14">
        <v>-6.0699999999999997E-2</v>
      </c>
      <c r="U91" s="6">
        <f t="shared" si="2"/>
        <v>-0.15880893300248139</v>
      </c>
    </row>
    <row r="92" spans="9:21" x14ac:dyDescent="0.25">
      <c r="I92" s="6">
        <v>4</v>
      </c>
      <c r="J92" s="6">
        <v>25</v>
      </c>
      <c r="K92" s="6">
        <v>100</v>
      </c>
      <c r="L92" s="17">
        <v>-3.5999999999999997E-2</v>
      </c>
      <c r="M92" s="17">
        <v>-4.8000000000000001E-2</v>
      </c>
      <c r="N92" s="17">
        <v>-1.5E-3</v>
      </c>
      <c r="O92" s="6">
        <v>-1.1999999999999999E-3</v>
      </c>
      <c r="P92" s="17">
        <v>4.4699999999999997E-2</v>
      </c>
      <c r="Q92" s="6">
        <v>8.2000000000000007E-3</v>
      </c>
      <c r="R92" s="6">
        <v>1.0699999999999999E-2</v>
      </c>
      <c r="S92" s="6">
        <v>-1.2E-2</v>
      </c>
      <c r="T92" s="14">
        <v>-7.2499999999999995E-2</v>
      </c>
      <c r="U92" s="6">
        <f t="shared" si="2"/>
        <v>-2.2684310018903593E-2</v>
      </c>
    </row>
    <row r="93" spans="9:21" x14ac:dyDescent="0.25">
      <c r="I93" s="6">
        <v>4</v>
      </c>
      <c r="J93" s="6">
        <v>30</v>
      </c>
      <c r="K93" s="6">
        <v>100</v>
      </c>
      <c r="L93" s="17">
        <v>-3.5700000000000003E-2</v>
      </c>
      <c r="M93" s="17">
        <v>-6.4399999999999999E-2</v>
      </c>
      <c r="N93" s="17">
        <v>-3.2000000000000002E-3</v>
      </c>
      <c r="O93" s="6">
        <v>2.9999999999999997E-4</v>
      </c>
      <c r="P93" s="17">
        <v>5.4300000000000001E-2</v>
      </c>
      <c r="Q93" s="6">
        <v>8.8000000000000005E-3</v>
      </c>
      <c r="R93" s="6">
        <v>1.21E-2</v>
      </c>
      <c r="S93" s="6">
        <v>-1.0200000000000001E-2</v>
      </c>
      <c r="T93" s="14">
        <v>-8.2100000000000006E-2</v>
      </c>
      <c r="U93" s="6">
        <f t="shared" si="2"/>
        <v>4.7543581616481768E-3</v>
      </c>
    </row>
    <row r="94" spans="9:21" x14ac:dyDescent="0.25">
      <c r="I94" s="6">
        <v>6</v>
      </c>
      <c r="J94" s="6">
        <v>0</v>
      </c>
      <c r="K94" s="6">
        <v>100</v>
      </c>
      <c r="L94" s="42">
        <v>-2.3699999999999999E-2</v>
      </c>
      <c r="M94" s="17">
        <v>-5.9999999999999995E-4</v>
      </c>
      <c r="N94" s="17">
        <v>-1.2999999999999999E-3</v>
      </c>
      <c r="O94" s="6">
        <v>-1.1999999999999999E-3</v>
      </c>
      <c r="P94" s="17">
        <v>1.7500000000000002E-2</v>
      </c>
      <c r="Q94" s="6">
        <v>6.1999999999999998E-3</v>
      </c>
      <c r="R94" s="6">
        <v>-1E-4</v>
      </c>
      <c r="S94" s="6">
        <v>-8.8999999999999999E-3</v>
      </c>
      <c r="T94" s="14">
        <v>8.9999999999999998E-4</v>
      </c>
      <c r="U94" s="6">
        <f t="shared" si="2"/>
        <v>-5.0632911392405056E-2</v>
      </c>
    </row>
    <row r="95" spans="9:21" x14ac:dyDescent="0.25">
      <c r="I95" s="6">
        <v>6</v>
      </c>
      <c r="J95" s="6">
        <v>5</v>
      </c>
      <c r="K95" s="6">
        <v>100</v>
      </c>
      <c r="L95" s="17">
        <v>-2.4899999999999999E-2</v>
      </c>
      <c r="M95" s="17">
        <v>-2.0999999999999999E-3</v>
      </c>
      <c r="N95" s="17">
        <v>-1E-4</v>
      </c>
      <c r="O95" s="6">
        <v>-2.5999999999999999E-3</v>
      </c>
      <c r="P95" s="17">
        <v>1.8599999999999998E-2</v>
      </c>
      <c r="Q95" s="6">
        <v>6.3E-3</v>
      </c>
      <c r="R95" s="6">
        <v>2.3E-3</v>
      </c>
      <c r="S95" s="6">
        <v>-8.6999999999999994E-3</v>
      </c>
      <c r="T95" s="14">
        <v>-1.5699999999999999E-2</v>
      </c>
      <c r="U95" s="6">
        <f t="shared" si="2"/>
        <v>-0.10441767068273093</v>
      </c>
    </row>
    <row r="96" spans="9:21" x14ac:dyDescent="0.25">
      <c r="I96" s="6">
        <v>6</v>
      </c>
      <c r="J96" s="6">
        <v>10</v>
      </c>
      <c r="K96" s="6">
        <v>100</v>
      </c>
      <c r="L96" s="17">
        <v>-2.6800000000000001E-2</v>
      </c>
      <c r="M96" s="17">
        <v>-6.4000000000000003E-3</v>
      </c>
      <c r="N96" s="17">
        <v>0</v>
      </c>
      <c r="O96" s="6">
        <v>-2.8E-3</v>
      </c>
      <c r="P96" s="17">
        <v>2.0899999999999998E-2</v>
      </c>
      <c r="Q96" s="6">
        <v>6.4000000000000003E-3</v>
      </c>
      <c r="R96" s="6">
        <v>4.5999999999999999E-3</v>
      </c>
      <c r="S96" s="6">
        <v>-8.2000000000000007E-3</v>
      </c>
      <c r="T96" s="14">
        <v>-3.1800000000000002E-2</v>
      </c>
      <c r="U96" s="6">
        <f t="shared" si="2"/>
        <v>-0.10256410256410257</v>
      </c>
    </row>
    <row r="97" spans="9:21" x14ac:dyDescent="0.25">
      <c r="I97" s="6">
        <v>6</v>
      </c>
      <c r="J97" s="6">
        <v>15</v>
      </c>
      <c r="K97" s="6">
        <v>100</v>
      </c>
      <c r="L97" s="17">
        <v>-2.9499999999999998E-2</v>
      </c>
      <c r="M97" s="17">
        <v>-1.49E-2</v>
      </c>
      <c r="N97" s="17">
        <v>-4.0000000000000002E-4</v>
      </c>
      <c r="O97" s="6">
        <v>-2.8E-3</v>
      </c>
      <c r="P97" s="17">
        <v>2.5499999999999998E-2</v>
      </c>
      <c r="Q97" s="6">
        <v>6.7999999999999996E-3</v>
      </c>
      <c r="R97" s="6">
        <v>6.7000000000000002E-3</v>
      </c>
      <c r="S97" s="6">
        <v>-7.4000000000000003E-3</v>
      </c>
      <c r="T97" s="14">
        <v>-4.6899999999999997E-2</v>
      </c>
      <c r="U97" s="6">
        <f t="shared" si="2"/>
        <v>-8.6687306501548003E-2</v>
      </c>
    </row>
    <row r="98" spans="9:21" x14ac:dyDescent="0.25">
      <c r="I98" s="6">
        <v>6</v>
      </c>
      <c r="J98" s="6">
        <v>20</v>
      </c>
      <c r="K98" s="6">
        <v>100</v>
      </c>
      <c r="L98" s="17">
        <v>-3.1099999999999999E-2</v>
      </c>
      <c r="M98" s="17">
        <v>-2.3E-2</v>
      </c>
      <c r="N98" s="17">
        <v>-2.3E-3</v>
      </c>
      <c r="O98" s="6">
        <v>-1.1999999999999999E-3</v>
      </c>
      <c r="P98" s="17">
        <v>2.9899999999999999E-2</v>
      </c>
      <c r="Q98" s="6">
        <v>7.1999999999999998E-3</v>
      </c>
      <c r="R98" s="6">
        <v>8.6E-3</v>
      </c>
      <c r="S98" s="6">
        <v>-6.3E-3</v>
      </c>
      <c r="T98" s="14">
        <v>-6.0600000000000001E-2</v>
      </c>
      <c r="U98" s="6">
        <f t="shared" si="2"/>
        <v>-3.2345013477088944E-2</v>
      </c>
    </row>
    <row r="99" spans="9:21" x14ac:dyDescent="0.25">
      <c r="I99" s="6">
        <v>6</v>
      </c>
      <c r="J99" s="6">
        <v>25</v>
      </c>
      <c r="K99" s="6">
        <v>100</v>
      </c>
      <c r="L99" s="17">
        <v>-3.3500000000000002E-2</v>
      </c>
      <c r="M99" s="17">
        <v>-4.5499999999999999E-2</v>
      </c>
      <c r="N99" s="17">
        <v>-5.7999999999999996E-3</v>
      </c>
      <c r="O99" s="6">
        <v>1.9E-3</v>
      </c>
      <c r="P99" s="17">
        <v>4.2099999999999999E-2</v>
      </c>
      <c r="Q99" s="6">
        <v>7.7999999999999996E-3</v>
      </c>
      <c r="R99" s="6">
        <v>1.03E-2</v>
      </c>
      <c r="S99" s="6">
        <v>-5.0000000000000001E-3</v>
      </c>
      <c r="T99" s="14">
        <v>-7.2400000000000006E-2</v>
      </c>
      <c r="U99" s="6">
        <f t="shared" si="2"/>
        <v>3.8076152304609222E-2</v>
      </c>
    </row>
    <row r="100" spans="9:21" x14ac:dyDescent="0.25">
      <c r="I100" s="6">
        <v>6</v>
      </c>
      <c r="J100" s="6">
        <v>30</v>
      </c>
      <c r="K100" s="6">
        <v>100</v>
      </c>
      <c r="L100" s="17">
        <v>-3.49E-2</v>
      </c>
      <c r="M100" s="17">
        <v>-6.4799999999999996E-2</v>
      </c>
      <c r="N100" s="17">
        <v>-3.5000000000000001E-3</v>
      </c>
      <c r="O100" s="6">
        <v>-6.9999999999999999E-4</v>
      </c>
      <c r="P100" s="17">
        <v>5.4100000000000002E-2</v>
      </c>
      <c r="Q100" s="6">
        <v>8.6E-3</v>
      </c>
      <c r="R100" s="6">
        <v>1.1599999999999999E-2</v>
      </c>
      <c r="S100" s="6">
        <v>-3.5000000000000001E-3</v>
      </c>
      <c r="T100" s="14">
        <v>-8.2000000000000003E-2</v>
      </c>
      <c r="U100" s="6">
        <f t="shared" si="2"/>
        <v>-1.1164274322169057E-2</v>
      </c>
    </row>
    <row r="101" spans="9:21" x14ac:dyDescent="0.25">
      <c r="I101" s="6">
        <v>8</v>
      </c>
      <c r="J101" s="6">
        <v>0</v>
      </c>
      <c r="K101" s="6">
        <v>100</v>
      </c>
      <c r="L101" s="42">
        <v>-2.24E-2</v>
      </c>
      <c r="M101" s="17">
        <v>-1E-4</v>
      </c>
      <c r="N101" s="17">
        <v>-2.0999999999999999E-3</v>
      </c>
      <c r="O101" s="6">
        <v>-1E-3</v>
      </c>
      <c r="P101" s="17">
        <v>1.6400000000000001E-2</v>
      </c>
      <c r="Q101" s="6">
        <v>6.1999999999999998E-3</v>
      </c>
      <c r="R101" s="6">
        <v>-1E-4</v>
      </c>
      <c r="S101" s="6">
        <v>-1.1000000000000001E-3</v>
      </c>
      <c r="T101" s="14">
        <v>8.9999999999999998E-4</v>
      </c>
      <c r="U101" s="6">
        <f t="shared" si="2"/>
        <v>-4.4247787610619468E-2</v>
      </c>
    </row>
    <row r="102" spans="9:21" x14ac:dyDescent="0.25">
      <c r="I102" s="6">
        <v>8</v>
      </c>
      <c r="J102" s="6">
        <v>5</v>
      </c>
      <c r="K102" s="6">
        <v>100</v>
      </c>
      <c r="L102" s="17">
        <v>-2.3900000000000001E-2</v>
      </c>
      <c r="M102" s="17">
        <v>-2.0999999999999999E-3</v>
      </c>
      <c r="N102" s="17">
        <v>-1.9E-3</v>
      </c>
      <c r="O102" s="6">
        <v>-1.5E-3</v>
      </c>
      <c r="P102" s="17">
        <v>1.78E-2</v>
      </c>
      <c r="Q102" s="6">
        <v>6.3E-3</v>
      </c>
      <c r="R102" s="6">
        <v>2.2000000000000001E-3</v>
      </c>
      <c r="S102" s="6">
        <v>-8.9999999999999998E-4</v>
      </c>
      <c r="T102" s="14">
        <v>-1.5599999999999999E-2</v>
      </c>
      <c r="U102" s="6">
        <f t="shared" si="2"/>
        <v>-6.2240663900414939E-2</v>
      </c>
    </row>
    <row r="103" spans="9:21" x14ac:dyDescent="0.25">
      <c r="I103" s="6">
        <v>8</v>
      </c>
      <c r="J103" s="6">
        <v>10</v>
      </c>
      <c r="K103" s="6">
        <v>100</v>
      </c>
      <c r="L103" s="17">
        <v>-2.5700000000000001E-2</v>
      </c>
      <c r="M103" s="17">
        <v>-6.1000000000000004E-3</v>
      </c>
      <c r="N103" s="17">
        <v>-2.8999999999999998E-3</v>
      </c>
      <c r="O103" s="6">
        <v>-6.9999999999999999E-4</v>
      </c>
      <c r="P103" s="17">
        <v>2.0199999999999999E-2</v>
      </c>
      <c r="Q103" s="6">
        <v>6.3E-3</v>
      </c>
      <c r="R103" s="6">
        <v>4.4000000000000003E-3</v>
      </c>
      <c r="S103" s="6">
        <v>-5.0000000000000001E-4</v>
      </c>
      <c r="T103" s="14">
        <v>-3.1699999999999999E-2</v>
      </c>
      <c r="U103" s="6">
        <f t="shared" si="2"/>
        <v>-2.6415094339622643E-2</v>
      </c>
    </row>
    <row r="104" spans="9:21" x14ac:dyDescent="0.25">
      <c r="I104" s="6">
        <v>8</v>
      </c>
      <c r="J104" s="6">
        <v>15</v>
      </c>
      <c r="K104" s="6">
        <v>100</v>
      </c>
      <c r="L104" s="17">
        <v>-2.7400000000000001E-2</v>
      </c>
      <c r="M104" s="17">
        <v>-1.35E-2</v>
      </c>
      <c r="N104" s="17">
        <v>-2.7000000000000001E-3</v>
      </c>
      <c r="O104" s="6">
        <v>-1.2999999999999999E-3</v>
      </c>
      <c r="P104" s="17">
        <v>2.3400000000000001E-2</v>
      </c>
      <c r="Q104" s="6">
        <v>6.7000000000000002E-3</v>
      </c>
      <c r="R104" s="6">
        <v>6.4000000000000003E-3</v>
      </c>
      <c r="S104" s="6">
        <v>2.0000000000000001E-4</v>
      </c>
      <c r="T104" s="14">
        <v>-4.6800000000000001E-2</v>
      </c>
      <c r="U104" s="6">
        <f t="shared" si="2"/>
        <v>-4.3189368770764118E-2</v>
      </c>
    </row>
    <row r="105" spans="9:21" x14ac:dyDescent="0.25">
      <c r="I105" s="6">
        <v>8</v>
      </c>
      <c r="J105" s="6">
        <v>20</v>
      </c>
      <c r="K105" s="6">
        <v>100</v>
      </c>
      <c r="L105" s="17">
        <v>-3.1399999999999997E-2</v>
      </c>
      <c r="M105" s="17">
        <v>-2.81E-2</v>
      </c>
      <c r="N105" s="17">
        <v>-4.8999999999999998E-3</v>
      </c>
      <c r="O105" s="6">
        <v>2.0000000000000001E-4</v>
      </c>
      <c r="P105" s="17">
        <v>3.2199999999999999E-2</v>
      </c>
      <c r="Q105" s="6">
        <v>7.1000000000000004E-3</v>
      </c>
      <c r="R105" s="6">
        <v>8.3000000000000001E-3</v>
      </c>
      <c r="S105" s="6">
        <v>1.1000000000000001E-3</v>
      </c>
      <c r="T105" s="14">
        <v>-6.0400000000000002E-2</v>
      </c>
      <c r="U105" s="6">
        <f t="shared" si="2"/>
        <v>5.0890585241730284E-3</v>
      </c>
    </row>
    <row r="106" spans="9:21" x14ac:dyDescent="0.25">
      <c r="I106" s="6">
        <v>8</v>
      </c>
      <c r="J106" s="6">
        <v>25</v>
      </c>
      <c r="K106" s="6">
        <v>100</v>
      </c>
      <c r="L106" s="17">
        <v>-3.4200000000000001E-2</v>
      </c>
      <c r="M106" s="17">
        <v>-4.3900000000000002E-2</v>
      </c>
      <c r="N106" s="17">
        <v>-5.7000000000000002E-3</v>
      </c>
      <c r="O106" s="6">
        <v>4.0000000000000002E-4</v>
      </c>
      <c r="P106" s="17">
        <v>4.2099999999999999E-2</v>
      </c>
      <c r="Q106" s="6">
        <v>7.7999999999999996E-3</v>
      </c>
      <c r="R106" s="6">
        <v>9.7999999999999997E-3</v>
      </c>
      <c r="S106" s="6">
        <v>2.0999999999999999E-3</v>
      </c>
      <c r="T106" s="14">
        <v>-7.2099999999999997E-2</v>
      </c>
      <c r="U106" s="6">
        <f t="shared" si="2"/>
        <v>8.0160320641282576E-3</v>
      </c>
    </row>
    <row r="107" spans="9:21" x14ac:dyDescent="0.25">
      <c r="I107" s="6">
        <v>8</v>
      </c>
      <c r="J107" s="6">
        <v>30</v>
      </c>
      <c r="K107" s="6">
        <v>100</v>
      </c>
      <c r="L107" s="17">
        <v>-3.4000000000000002E-2</v>
      </c>
      <c r="M107" s="17">
        <v>-6.7500000000000004E-2</v>
      </c>
      <c r="N107" s="17">
        <v>-7.3000000000000001E-3</v>
      </c>
      <c r="O107" s="6">
        <v>1.6999999999999999E-3</v>
      </c>
      <c r="P107" s="17">
        <v>5.5E-2</v>
      </c>
      <c r="Q107" s="6">
        <v>8.5000000000000006E-3</v>
      </c>
      <c r="R107" s="6">
        <v>1.11E-2</v>
      </c>
      <c r="S107" s="6">
        <v>3.3E-3</v>
      </c>
      <c r="T107" s="14">
        <v>-8.1699999999999995E-2</v>
      </c>
      <c r="U107" s="6">
        <f t="shared" si="2"/>
        <v>2.6771653543307086E-2</v>
      </c>
    </row>
    <row r="108" spans="9:21" x14ac:dyDescent="0.25">
      <c r="I108" s="15">
        <v>10</v>
      </c>
      <c r="J108" s="15">
        <v>0</v>
      </c>
      <c r="K108" s="15">
        <v>100</v>
      </c>
      <c r="L108" s="17">
        <v>-2.1999999999999999E-2</v>
      </c>
      <c r="M108" s="17">
        <v>2.9999999999999997E-4</v>
      </c>
      <c r="N108" s="17">
        <v>-2.5999999999999999E-3</v>
      </c>
      <c r="O108" s="15">
        <v>-1.1999999999999999E-3</v>
      </c>
      <c r="P108" s="17">
        <v>1.61E-2</v>
      </c>
      <c r="Q108" s="15">
        <v>6.0000000000000001E-3</v>
      </c>
      <c r="R108" s="15">
        <v>-1E-4</v>
      </c>
      <c r="S108" s="15">
        <v>6.7000000000000002E-3</v>
      </c>
      <c r="T108" s="26">
        <v>8.9999999999999998E-4</v>
      </c>
      <c r="U108" s="6">
        <f t="shared" si="2"/>
        <v>-5.4298642533936646E-2</v>
      </c>
    </row>
    <row r="109" spans="9:21" x14ac:dyDescent="0.25">
      <c r="I109" s="6">
        <v>10</v>
      </c>
      <c r="J109" s="6">
        <v>5</v>
      </c>
      <c r="K109" s="6">
        <v>100</v>
      </c>
      <c r="L109" s="17">
        <v>-2.3300000000000001E-2</v>
      </c>
      <c r="M109" s="17">
        <v>-1E-3</v>
      </c>
      <c r="N109" s="17">
        <v>-2.8999999999999998E-3</v>
      </c>
      <c r="O109" s="6">
        <v>-1.1999999999999999E-3</v>
      </c>
      <c r="P109" s="17">
        <v>1.72E-2</v>
      </c>
      <c r="Q109" s="6">
        <v>6.1999999999999998E-3</v>
      </c>
      <c r="R109" s="6">
        <v>2.0999999999999999E-3</v>
      </c>
      <c r="S109" s="6">
        <v>6.8999999999999999E-3</v>
      </c>
      <c r="T109" s="14">
        <v>-1.55E-2</v>
      </c>
      <c r="U109" s="6">
        <f t="shared" si="2"/>
        <v>-5.1282051282051273E-2</v>
      </c>
    </row>
    <row r="110" spans="9:21" x14ac:dyDescent="0.25">
      <c r="I110" s="6">
        <v>10</v>
      </c>
      <c r="J110" s="6"/>
      <c r="K110" s="6">
        <v>100</v>
      </c>
      <c r="L110" s="17">
        <v>-2.4799999999999999E-2</v>
      </c>
      <c r="M110" s="17">
        <v>-4.1999999999999997E-3</v>
      </c>
      <c r="N110" s="17">
        <v>-5.0000000000000001E-3</v>
      </c>
      <c r="O110" s="6">
        <v>5.9999999999999995E-4</v>
      </c>
      <c r="P110" s="17">
        <v>1.9300000000000001E-2</v>
      </c>
      <c r="Q110" s="6">
        <v>6.4000000000000003E-3</v>
      </c>
      <c r="R110" s="6">
        <v>4.1999999999999997E-3</v>
      </c>
      <c r="S110" s="6">
        <v>7.1999999999999998E-3</v>
      </c>
      <c r="T110" s="14">
        <v>-3.15E-2</v>
      </c>
      <c r="U110" s="6">
        <f t="shared" si="2"/>
        <v>2.3346303501945522E-2</v>
      </c>
    </row>
    <row r="111" spans="9:21" x14ac:dyDescent="0.25">
      <c r="I111" s="6">
        <v>10</v>
      </c>
      <c r="J111" s="6">
        <v>15</v>
      </c>
      <c r="K111" s="6">
        <v>100</v>
      </c>
      <c r="L111" s="17">
        <v>-2.6700000000000002E-2</v>
      </c>
      <c r="M111" s="17">
        <v>-1.0999999999999999E-2</v>
      </c>
      <c r="N111" s="17">
        <v>-4.3E-3</v>
      </c>
      <c r="O111" s="6">
        <v>-5.0000000000000001E-4</v>
      </c>
      <c r="P111" s="17">
        <v>2.2200000000000001E-2</v>
      </c>
      <c r="Q111" s="6">
        <v>6.7000000000000002E-3</v>
      </c>
      <c r="R111" s="6">
        <v>6.1000000000000004E-3</v>
      </c>
      <c r="S111" s="6">
        <v>7.7000000000000002E-3</v>
      </c>
      <c r="T111" s="14">
        <v>-4.6399999999999997E-2</v>
      </c>
      <c r="U111" s="6">
        <f t="shared" si="2"/>
        <v>-1.7301038062283735E-2</v>
      </c>
    </row>
    <row r="112" spans="9:21" x14ac:dyDescent="0.25">
      <c r="I112" s="6">
        <v>10</v>
      </c>
      <c r="J112" s="6">
        <v>20</v>
      </c>
      <c r="K112" s="6">
        <v>100</v>
      </c>
      <c r="L112" s="17">
        <v>-3.04E-2</v>
      </c>
      <c r="M112" s="17">
        <v>-2.5999999999999999E-2</v>
      </c>
      <c r="N112" s="17">
        <v>-7.4999999999999997E-3</v>
      </c>
      <c r="O112" s="6">
        <v>1.8E-3</v>
      </c>
      <c r="P112" s="17">
        <v>3.1099999999999999E-2</v>
      </c>
      <c r="Q112" s="6">
        <v>7.1000000000000004E-3</v>
      </c>
      <c r="R112" s="6">
        <v>7.9000000000000008E-3</v>
      </c>
      <c r="S112" s="6">
        <v>8.3999999999999995E-3</v>
      </c>
      <c r="T112" s="14">
        <v>-0.06</v>
      </c>
      <c r="U112" s="6">
        <f t="shared" si="2"/>
        <v>4.712041884816754E-2</v>
      </c>
    </row>
    <row r="113" spans="9:21" x14ac:dyDescent="0.25">
      <c r="I113" s="6">
        <v>10</v>
      </c>
      <c r="J113" s="6">
        <v>25</v>
      </c>
      <c r="K113" s="6">
        <v>100</v>
      </c>
      <c r="L113" s="17">
        <v>-3.1199999999999999E-2</v>
      </c>
      <c r="M113" s="17">
        <v>-4.58E-2</v>
      </c>
      <c r="N113" s="17">
        <v>-1.44E-2</v>
      </c>
      <c r="O113" s="6">
        <v>8.2000000000000007E-3</v>
      </c>
      <c r="P113" s="17">
        <v>4.1700000000000001E-2</v>
      </c>
      <c r="Q113" s="6">
        <v>7.7000000000000002E-3</v>
      </c>
      <c r="R113" s="6">
        <v>9.4000000000000004E-3</v>
      </c>
      <c r="S113" s="6">
        <v>9.1999999999999998E-3</v>
      </c>
      <c r="T113" s="14">
        <v>-7.17E-2</v>
      </c>
      <c r="U113" s="6">
        <f t="shared" si="2"/>
        <v>0.16599190283400811</v>
      </c>
    </row>
    <row r="114" spans="9:21" x14ac:dyDescent="0.25">
      <c r="I114" s="6">
        <v>10</v>
      </c>
      <c r="J114" s="6">
        <v>30</v>
      </c>
      <c r="K114" s="6">
        <v>100</v>
      </c>
      <c r="L114" s="17">
        <v>-3.56E-2</v>
      </c>
      <c r="M114" s="17">
        <v>-7.1800000000000003E-2</v>
      </c>
      <c r="N114" s="17">
        <v>-7.1999999999999998E-3</v>
      </c>
      <c r="O114" s="6">
        <v>0</v>
      </c>
      <c r="P114" s="17">
        <v>5.8500000000000003E-2</v>
      </c>
      <c r="Q114" s="6">
        <v>8.3999999999999995E-3</v>
      </c>
      <c r="R114" s="6">
        <v>1.0500000000000001E-2</v>
      </c>
      <c r="S114" s="6">
        <v>0.01</v>
      </c>
      <c r="T114" s="14">
        <v>-8.1199999999999994E-2</v>
      </c>
      <c r="U114" s="6">
        <f t="shared" si="2"/>
        <v>0</v>
      </c>
    </row>
    <row r="115" spans="9:21" x14ac:dyDescent="0.25">
      <c r="I115" s="6">
        <v>12</v>
      </c>
      <c r="J115" s="6">
        <v>0</v>
      </c>
      <c r="K115" s="6">
        <v>100</v>
      </c>
      <c r="L115" s="17">
        <v>-2.1700000000000001E-2</v>
      </c>
      <c r="M115" s="17">
        <v>-2.0000000000000001E-4</v>
      </c>
      <c r="N115" s="17">
        <v>-2.7000000000000001E-3</v>
      </c>
      <c r="O115" s="6">
        <v>-1.9E-3</v>
      </c>
      <c r="P115" s="17">
        <v>1.5599999999999999E-2</v>
      </c>
      <c r="Q115" s="6">
        <v>6.1999999999999998E-3</v>
      </c>
      <c r="R115" s="6">
        <v>-1E-4</v>
      </c>
      <c r="S115" s="6">
        <v>1.4500000000000001E-2</v>
      </c>
      <c r="T115" s="14">
        <v>8.9999999999999998E-4</v>
      </c>
      <c r="U115" s="6">
        <f t="shared" si="2"/>
        <v>-8.7155963302752298E-2</v>
      </c>
    </row>
    <row r="116" spans="9:21" x14ac:dyDescent="0.25">
      <c r="I116" s="6">
        <v>12</v>
      </c>
      <c r="J116" s="6">
        <v>5</v>
      </c>
      <c r="K116" s="6">
        <v>100</v>
      </c>
      <c r="L116" s="17">
        <v>-2.3E-2</v>
      </c>
      <c r="M116" s="17">
        <v>0</v>
      </c>
      <c r="N116" s="17">
        <v>-4.1000000000000003E-3</v>
      </c>
      <c r="O116" s="6">
        <v>-6.9999999999999999E-4</v>
      </c>
      <c r="P116" s="17">
        <v>1.7000000000000001E-2</v>
      </c>
      <c r="Q116" s="6">
        <v>6.3E-3</v>
      </c>
      <c r="R116" s="6">
        <v>1.9E-3</v>
      </c>
      <c r="S116" s="6">
        <v>1.46E-2</v>
      </c>
      <c r="T116" s="14">
        <v>-1.5299999999999999E-2</v>
      </c>
      <c r="U116" s="6">
        <f t="shared" si="2"/>
        <v>-3.0042918454935619E-2</v>
      </c>
    </row>
    <row r="117" spans="9:21" x14ac:dyDescent="0.25">
      <c r="I117" s="6">
        <v>12</v>
      </c>
      <c r="J117" s="6">
        <v>10</v>
      </c>
      <c r="K117" s="6">
        <v>100</v>
      </c>
      <c r="L117" s="17">
        <v>-2.4500000000000001E-2</v>
      </c>
      <c r="M117" s="17">
        <v>-3.2000000000000002E-3</v>
      </c>
      <c r="N117" s="17">
        <v>-6.4000000000000003E-3</v>
      </c>
      <c r="O117" s="6">
        <v>1.1000000000000001E-3</v>
      </c>
      <c r="P117" s="17">
        <v>1.9099999999999999E-2</v>
      </c>
      <c r="Q117" s="6">
        <v>6.4000000000000003E-3</v>
      </c>
      <c r="R117" s="6">
        <v>3.8999999999999998E-3</v>
      </c>
      <c r="S117" s="6">
        <v>1.49E-2</v>
      </c>
      <c r="T117" s="14">
        <v>-3.1099999999999999E-2</v>
      </c>
      <c r="U117" s="6">
        <f t="shared" si="2"/>
        <v>4.3137254901960791E-2</v>
      </c>
    </row>
    <row r="118" spans="9:21" x14ac:dyDescent="0.25">
      <c r="I118" s="6">
        <v>12</v>
      </c>
      <c r="J118" s="6">
        <v>15</v>
      </c>
      <c r="K118" s="6">
        <v>100</v>
      </c>
      <c r="L118" s="17">
        <v>-2.6800000000000001E-2</v>
      </c>
      <c r="M118" s="17">
        <v>-1.37E-2</v>
      </c>
      <c r="N118" s="17">
        <v>-7.4000000000000003E-3</v>
      </c>
      <c r="O118" s="6">
        <v>1.5E-3</v>
      </c>
      <c r="P118" s="17">
        <v>2.3599999999999999E-2</v>
      </c>
      <c r="Q118" s="6">
        <v>6.7000000000000002E-3</v>
      </c>
      <c r="R118" s="6">
        <v>5.7999999999999996E-3</v>
      </c>
      <c r="S118" s="6">
        <v>1.52E-2</v>
      </c>
      <c r="T118" s="14">
        <v>-4.5999999999999999E-2</v>
      </c>
      <c r="U118" s="6">
        <f t="shared" si="2"/>
        <v>4.9504950495049507E-2</v>
      </c>
    </row>
    <row r="119" spans="9:21" x14ac:dyDescent="0.25">
      <c r="I119" s="6">
        <v>12</v>
      </c>
      <c r="J119" s="6">
        <v>20</v>
      </c>
      <c r="K119" s="6">
        <v>100</v>
      </c>
      <c r="L119" s="17">
        <v>-2.9600000000000001E-2</v>
      </c>
      <c r="M119" s="17">
        <v>-3.0099999999999998E-2</v>
      </c>
      <c r="N119" s="17">
        <v>-1.21E-2</v>
      </c>
      <c r="O119" s="6">
        <v>5.1999999999999998E-3</v>
      </c>
      <c r="P119" s="17">
        <v>3.2599999999999997E-2</v>
      </c>
      <c r="Q119" s="6">
        <v>7.1999999999999998E-3</v>
      </c>
      <c r="R119" s="6">
        <v>7.4999999999999997E-3</v>
      </c>
      <c r="S119" s="6">
        <v>1.5699999999999999E-2</v>
      </c>
      <c r="T119" s="14">
        <v>-5.9400000000000001E-2</v>
      </c>
      <c r="U119" s="6">
        <f t="shared" si="2"/>
        <v>0.1306532663316583</v>
      </c>
    </row>
    <row r="120" spans="9:21" x14ac:dyDescent="0.25">
      <c r="I120" s="6">
        <v>12</v>
      </c>
      <c r="J120" s="6">
        <v>25</v>
      </c>
      <c r="K120" s="6">
        <v>100</v>
      </c>
      <c r="L120" s="17">
        <v>-3.1899999999999998E-2</v>
      </c>
      <c r="M120" s="17">
        <v>-4.3099999999999999E-2</v>
      </c>
      <c r="N120" s="17">
        <v>-1.2E-2</v>
      </c>
      <c r="O120" s="6">
        <v>4.4000000000000003E-3</v>
      </c>
      <c r="P120" s="17">
        <v>4.0899999999999999E-2</v>
      </c>
      <c r="Q120" s="6">
        <v>7.7000000000000002E-3</v>
      </c>
      <c r="R120" s="6">
        <v>8.8999999999999999E-3</v>
      </c>
      <c r="S120" s="6">
        <v>1.6299999999999999E-2</v>
      </c>
      <c r="T120" s="14">
        <v>-7.1099999999999997E-2</v>
      </c>
      <c r="U120" s="6">
        <f t="shared" si="2"/>
        <v>9.0534979423868317E-2</v>
      </c>
    </row>
    <row r="121" spans="9:21" x14ac:dyDescent="0.25">
      <c r="I121" s="6">
        <v>12</v>
      </c>
      <c r="J121" s="6">
        <v>30</v>
      </c>
      <c r="K121" s="6">
        <v>100</v>
      </c>
      <c r="L121" s="17">
        <v>-3.32E-2</v>
      </c>
      <c r="M121" s="17">
        <v>-6.7500000000000004E-2</v>
      </c>
      <c r="N121" s="17">
        <v>-1.2200000000000001E-2</v>
      </c>
      <c r="O121" s="6">
        <v>3.8999999999999998E-3</v>
      </c>
      <c r="P121" s="17">
        <v>5.5100000000000003E-2</v>
      </c>
      <c r="Q121" s="6">
        <v>8.6E-3</v>
      </c>
      <c r="R121" s="6">
        <v>9.9000000000000008E-3</v>
      </c>
      <c r="S121" s="6">
        <v>1.6799999999999999E-2</v>
      </c>
      <c r="T121" s="14">
        <v>-8.0500000000000002E-2</v>
      </c>
      <c r="U121" s="6">
        <f t="shared" si="2"/>
        <v>6.1224489795918359E-2</v>
      </c>
    </row>
    <row r="122" spans="9:21" x14ac:dyDescent="0.25">
      <c r="I122" s="6">
        <v>14</v>
      </c>
      <c r="J122" s="6">
        <v>0</v>
      </c>
      <c r="K122" s="6">
        <v>100</v>
      </c>
      <c r="L122" s="17">
        <v>-2.1700000000000001E-2</v>
      </c>
      <c r="M122" s="17">
        <v>0</v>
      </c>
      <c r="N122" s="17">
        <v>-3.2000000000000002E-3</v>
      </c>
      <c r="O122" s="6">
        <v>-2.0999999999999999E-3</v>
      </c>
      <c r="P122" s="17">
        <v>1.5599999999999999E-2</v>
      </c>
      <c r="Q122" s="6">
        <v>6.1999999999999998E-3</v>
      </c>
      <c r="R122" s="6">
        <v>-1E-4</v>
      </c>
      <c r="S122" s="6">
        <v>2.2200000000000001E-2</v>
      </c>
      <c r="T122" s="14">
        <v>8.9999999999999998E-4</v>
      </c>
      <c r="U122" s="6">
        <f t="shared" si="2"/>
        <v>-9.633027522935779E-2</v>
      </c>
    </row>
    <row r="123" spans="9:21" x14ac:dyDescent="0.25">
      <c r="I123" s="6">
        <v>14</v>
      </c>
      <c r="J123" s="6">
        <v>5</v>
      </c>
      <c r="K123" s="6">
        <v>100</v>
      </c>
      <c r="L123" s="17">
        <v>-2.2499999999999999E-2</v>
      </c>
      <c r="M123" s="17">
        <v>0</v>
      </c>
      <c r="N123" s="17">
        <v>-5.4000000000000003E-3</v>
      </c>
      <c r="O123" s="6">
        <v>-2.0000000000000001E-4</v>
      </c>
      <c r="P123" s="17">
        <v>1.67E-2</v>
      </c>
      <c r="Q123" s="6">
        <v>6.3E-3</v>
      </c>
      <c r="R123" s="6">
        <v>1.8E-3</v>
      </c>
      <c r="S123" s="6">
        <v>2.23E-2</v>
      </c>
      <c r="T123" s="14">
        <v>-1.52E-2</v>
      </c>
      <c r="U123" s="6">
        <f t="shared" si="2"/>
        <v>-8.6956521739130436E-3</v>
      </c>
    </row>
    <row r="124" spans="9:21" x14ac:dyDescent="0.25">
      <c r="I124" s="6">
        <v>14</v>
      </c>
      <c r="J124" s="6">
        <v>10</v>
      </c>
      <c r="K124" s="6">
        <v>100</v>
      </c>
      <c r="L124" s="17">
        <v>-2.4799999999999999E-2</v>
      </c>
      <c r="M124" s="17">
        <v>-4.7000000000000002E-3</v>
      </c>
      <c r="N124" s="17">
        <v>-8.6E-3</v>
      </c>
      <c r="O124" s="6">
        <v>2.2000000000000001E-3</v>
      </c>
      <c r="P124" s="17">
        <v>2.01E-2</v>
      </c>
      <c r="Q124" s="6">
        <v>6.4999999999999997E-3</v>
      </c>
      <c r="R124" s="6">
        <v>3.7000000000000002E-3</v>
      </c>
      <c r="S124" s="6">
        <v>2.24E-2</v>
      </c>
      <c r="T124" s="14">
        <v>-3.0800000000000001E-2</v>
      </c>
      <c r="U124" s="6">
        <f t="shared" si="2"/>
        <v>8.2706766917293242E-2</v>
      </c>
    </row>
    <row r="125" spans="9:21" x14ac:dyDescent="0.25">
      <c r="I125" s="6">
        <v>14</v>
      </c>
      <c r="J125" s="6">
        <v>15</v>
      </c>
      <c r="K125" s="6">
        <v>100</v>
      </c>
      <c r="L125" s="17">
        <v>-2.6700000000000002E-2</v>
      </c>
      <c r="M125" s="17">
        <v>-1.4800000000000001E-2</v>
      </c>
      <c r="N125" s="17">
        <v>-1.12E-2</v>
      </c>
      <c r="O125" s="6">
        <v>4.1999999999999997E-3</v>
      </c>
      <c r="P125" s="17">
        <v>2.4799999999999999E-2</v>
      </c>
      <c r="Q125" s="6">
        <v>6.7000000000000002E-3</v>
      </c>
      <c r="R125" s="6">
        <v>5.4999999999999997E-3</v>
      </c>
      <c r="S125" s="6">
        <v>2.2700000000000001E-2</v>
      </c>
      <c r="T125" s="14">
        <v>-4.5499999999999999E-2</v>
      </c>
      <c r="U125" s="6">
        <f t="shared" si="2"/>
        <v>0.13333333333333333</v>
      </c>
    </row>
    <row r="126" spans="9:21" x14ac:dyDescent="0.25">
      <c r="I126" s="6">
        <v>14</v>
      </c>
      <c r="J126" s="6">
        <v>20</v>
      </c>
      <c r="K126" s="6">
        <v>100</v>
      </c>
      <c r="L126" s="17">
        <v>-2.8500000000000001E-2</v>
      </c>
      <c r="M126" s="17">
        <v>-2.9000000000000001E-2</v>
      </c>
      <c r="N126" s="17">
        <v>-1.7899999999999999E-2</v>
      </c>
      <c r="O126" s="6">
        <v>0.01</v>
      </c>
      <c r="P126" s="17">
        <v>3.27E-2</v>
      </c>
      <c r="Q126" s="6">
        <v>7.1999999999999998E-3</v>
      </c>
      <c r="R126" s="6">
        <v>7.0000000000000001E-3</v>
      </c>
      <c r="S126" s="6">
        <v>2.3E-2</v>
      </c>
      <c r="T126" s="14">
        <v>-5.8799999999999998E-2</v>
      </c>
      <c r="U126" s="6">
        <f t="shared" si="2"/>
        <v>0.25062656641604014</v>
      </c>
    </row>
    <row r="127" spans="9:21" x14ac:dyDescent="0.25">
      <c r="I127" s="6">
        <v>14</v>
      </c>
      <c r="J127" s="6">
        <v>25</v>
      </c>
      <c r="K127" s="6">
        <v>100</v>
      </c>
      <c r="L127" s="17">
        <v>-3.0300000000000001E-2</v>
      </c>
      <c r="M127" s="17">
        <v>-4.1799999999999997E-2</v>
      </c>
      <c r="N127" s="17">
        <v>-1.6899999999999998E-2</v>
      </c>
      <c r="O127" s="6">
        <v>8.2000000000000007E-3</v>
      </c>
      <c r="P127" s="17">
        <v>0.04</v>
      </c>
      <c r="Q127" s="6">
        <v>7.9000000000000008E-3</v>
      </c>
      <c r="R127" s="6">
        <v>8.3000000000000001E-3</v>
      </c>
      <c r="S127" s="6">
        <v>2.3199999999999998E-2</v>
      </c>
      <c r="T127" s="14">
        <v>-7.0300000000000001E-2</v>
      </c>
      <c r="U127" s="6">
        <f t="shared" si="2"/>
        <v>0.1711899791231733</v>
      </c>
    </row>
    <row r="128" spans="9:21" x14ac:dyDescent="0.25">
      <c r="I128" s="6">
        <v>14</v>
      </c>
      <c r="J128" s="6">
        <v>30</v>
      </c>
      <c r="K128" s="6">
        <v>100</v>
      </c>
      <c r="L128" s="17">
        <v>-3.4500000000000003E-2</v>
      </c>
      <c r="M128" s="17">
        <v>-6.13E-2</v>
      </c>
      <c r="N128" s="17">
        <v>-1.84E-2</v>
      </c>
      <c r="O128" s="6">
        <v>8.0999999999999996E-3</v>
      </c>
      <c r="P128" s="17">
        <v>5.4600000000000003E-2</v>
      </c>
      <c r="Q128" s="6">
        <v>8.6E-3</v>
      </c>
      <c r="R128" s="6">
        <v>9.2999999999999992E-3</v>
      </c>
      <c r="S128" s="6">
        <v>2.35E-2</v>
      </c>
      <c r="T128" s="14">
        <v>-7.9600000000000004E-2</v>
      </c>
      <c r="U128" s="6">
        <f t="shared" si="2"/>
        <v>0.12816455696202531</v>
      </c>
    </row>
    <row r="129" spans="9:21" x14ac:dyDescent="0.25">
      <c r="I129" s="6">
        <v>16</v>
      </c>
      <c r="J129" s="6">
        <v>0</v>
      </c>
      <c r="K129" s="6">
        <v>100</v>
      </c>
      <c r="L129" s="17">
        <v>-2.1899999999999999E-2</v>
      </c>
      <c r="M129" s="17">
        <v>-1E-4</v>
      </c>
      <c r="N129" s="17">
        <v>-4.3E-3</v>
      </c>
      <c r="O129" s="6">
        <v>-1.9E-3</v>
      </c>
      <c r="P129" s="17">
        <v>1.5900000000000001E-2</v>
      </c>
      <c r="Q129" s="6">
        <v>6.4000000000000003E-3</v>
      </c>
      <c r="R129" s="6">
        <v>-1E-4</v>
      </c>
      <c r="S129" s="6">
        <v>2.98E-2</v>
      </c>
      <c r="T129" s="14">
        <v>8.9999999999999998E-4</v>
      </c>
      <c r="U129" s="6">
        <f t="shared" si="2"/>
        <v>-8.520179372197309E-2</v>
      </c>
    </row>
    <row r="130" spans="9:21" x14ac:dyDescent="0.25">
      <c r="I130" s="6">
        <v>16</v>
      </c>
      <c r="J130" s="6">
        <v>5</v>
      </c>
      <c r="K130" s="6">
        <v>100</v>
      </c>
      <c r="L130" s="17">
        <v>-2.2499999999999999E-2</v>
      </c>
      <c r="M130" s="17">
        <v>1E-4</v>
      </c>
      <c r="N130" s="17">
        <v>-7.3000000000000001E-3</v>
      </c>
      <c r="O130" s="6">
        <v>8.0000000000000004E-4</v>
      </c>
      <c r="P130" s="17">
        <v>1.7100000000000001E-2</v>
      </c>
      <c r="Q130" s="6">
        <v>6.4999999999999997E-3</v>
      </c>
      <c r="R130" s="6">
        <v>1.6999999999999999E-3</v>
      </c>
      <c r="S130" s="6">
        <v>2.9899999999999999E-2</v>
      </c>
      <c r="T130" s="14">
        <v>-1.49E-2</v>
      </c>
      <c r="U130" s="6">
        <f t="shared" si="2"/>
        <v>3.3898305084745763E-2</v>
      </c>
    </row>
    <row r="131" spans="9:21" x14ac:dyDescent="0.25">
      <c r="I131" s="6">
        <v>16</v>
      </c>
      <c r="J131" s="6">
        <v>10</v>
      </c>
      <c r="K131" s="6">
        <v>100</v>
      </c>
      <c r="L131" s="17">
        <v>-2.4400000000000002E-2</v>
      </c>
      <c r="M131" s="17">
        <v>-4.3E-3</v>
      </c>
      <c r="N131" s="17">
        <v>-1.0800000000000001E-2</v>
      </c>
      <c r="O131" s="6">
        <v>3.5999999999999999E-3</v>
      </c>
      <c r="P131" s="17">
        <v>2.0299999999999999E-2</v>
      </c>
      <c r="Q131" s="6">
        <v>6.4999999999999997E-3</v>
      </c>
      <c r="R131" s="6">
        <v>3.5000000000000001E-3</v>
      </c>
      <c r="S131" s="6">
        <v>2.9899999999999999E-2</v>
      </c>
      <c r="T131" s="14">
        <v>-3.0300000000000001E-2</v>
      </c>
      <c r="U131" s="6">
        <f t="shared" si="2"/>
        <v>0.13432835820895522</v>
      </c>
    </row>
    <row r="132" spans="9:21" x14ac:dyDescent="0.25">
      <c r="I132" s="6">
        <v>16</v>
      </c>
      <c r="J132" s="6">
        <v>15</v>
      </c>
      <c r="K132" s="6">
        <v>100</v>
      </c>
      <c r="L132" s="17">
        <v>-2.7199999999999998E-2</v>
      </c>
      <c r="M132" s="17">
        <v>-1.77E-2</v>
      </c>
      <c r="N132" s="17">
        <v>-1.6E-2</v>
      </c>
      <c r="O132" s="6">
        <v>7.6E-3</v>
      </c>
      <c r="P132" s="17">
        <v>2.7199999999999998E-2</v>
      </c>
      <c r="Q132" s="6">
        <v>6.8999999999999999E-3</v>
      </c>
      <c r="R132" s="6">
        <v>5.1999999999999998E-3</v>
      </c>
      <c r="S132" s="6">
        <v>0.03</v>
      </c>
      <c r="T132" s="14">
        <v>-4.48E-2</v>
      </c>
      <c r="U132" s="6">
        <f t="shared" ref="U132:U149" si="3">O132/(P132+Q132)</f>
        <v>0.22287390029325516</v>
      </c>
    </row>
    <row r="133" spans="9:21" x14ac:dyDescent="0.25">
      <c r="I133" s="6">
        <v>16</v>
      </c>
      <c r="J133" s="6">
        <v>20</v>
      </c>
      <c r="K133" s="6">
        <v>100</v>
      </c>
      <c r="L133" s="17">
        <v>-2.9700000000000001E-2</v>
      </c>
      <c r="M133" s="17">
        <v>-2.9499999999999998E-2</v>
      </c>
      <c r="N133" s="17">
        <v>-1.8499999999999999E-2</v>
      </c>
      <c r="O133" s="6">
        <v>9.1000000000000004E-3</v>
      </c>
      <c r="P133" s="17">
        <v>3.4200000000000001E-2</v>
      </c>
      <c r="Q133" s="6">
        <v>7.4000000000000003E-3</v>
      </c>
      <c r="R133" s="6">
        <v>6.6E-3</v>
      </c>
      <c r="S133" s="6">
        <v>3.0099999999999998E-2</v>
      </c>
      <c r="T133" s="14">
        <v>-5.79E-2</v>
      </c>
      <c r="U133" s="6">
        <f t="shared" si="3"/>
        <v>0.21875000000000003</v>
      </c>
    </row>
    <row r="134" spans="9:21" x14ac:dyDescent="0.25">
      <c r="I134" s="6">
        <v>16</v>
      </c>
      <c r="J134" s="6">
        <v>25</v>
      </c>
      <c r="K134" s="6">
        <v>100</v>
      </c>
      <c r="L134" s="17">
        <v>-2.93E-2</v>
      </c>
      <c r="M134" s="17">
        <v>-3.9300000000000002E-2</v>
      </c>
      <c r="N134" s="17">
        <v>-2.5600000000000001E-2</v>
      </c>
      <c r="O134" s="6">
        <v>1.5599999999999999E-2</v>
      </c>
      <c r="P134" s="17">
        <v>4.0399999999999998E-2</v>
      </c>
      <c r="Q134" s="6">
        <v>8.0999999999999996E-3</v>
      </c>
      <c r="R134" s="6">
        <v>7.7999999999999996E-3</v>
      </c>
      <c r="S134" s="6">
        <v>3.0200000000000001E-2</v>
      </c>
      <c r="T134" s="14">
        <v>-6.93E-2</v>
      </c>
      <c r="U134" s="6">
        <f t="shared" si="3"/>
        <v>0.32164948453608244</v>
      </c>
    </row>
    <row r="135" spans="9:21" x14ac:dyDescent="0.25">
      <c r="I135" s="6">
        <v>16</v>
      </c>
      <c r="J135" s="6">
        <v>30</v>
      </c>
      <c r="K135" s="6">
        <v>100</v>
      </c>
      <c r="L135" s="17">
        <v>-3.3599999999999998E-2</v>
      </c>
      <c r="M135" s="17">
        <v>-5.8799999999999998E-2</v>
      </c>
      <c r="N135" s="17">
        <v>-2.4400000000000002E-2</v>
      </c>
      <c r="O135" s="6">
        <v>1.26E-2</v>
      </c>
      <c r="P135" s="17">
        <v>5.3800000000000001E-2</v>
      </c>
      <c r="Q135" s="6">
        <v>9.1000000000000004E-3</v>
      </c>
      <c r="R135" s="6">
        <v>8.6999999999999994E-3</v>
      </c>
      <c r="S135" s="6">
        <v>3.0099999999999998E-2</v>
      </c>
      <c r="T135" s="14">
        <v>-7.85E-2</v>
      </c>
      <c r="U135" s="6">
        <f t="shared" si="3"/>
        <v>0.20031796502384738</v>
      </c>
    </row>
    <row r="136" spans="9:21" x14ac:dyDescent="0.25">
      <c r="I136" s="6">
        <v>18</v>
      </c>
      <c r="J136" s="6">
        <v>0</v>
      </c>
      <c r="K136" s="6">
        <v>100</v>
      </c>
      <c r="L136" s="17">
        <v>-2.3E-2</v>
      </c>
      <c r="M136" s="17">
        <v>8.0000000000000004E-4</v>
      </c>
      <c r="N136" s="17">
        <v>-7.0000000000000001E-3</v>
      </c>
      <c r="O136" s="6">
        <v>-4.0000000000000002E-4</v>
      </c>
      <c r="P136" s="17">
        <v>1.7500000000000002E-2</v>
      </c>
      <c r="Q136" s="6">
        <v>6.4999999999999997E-3</v>
      </c>
      <c r="R136" s="6">
        <v>-1E-4</v>
      </c>
      <c r="S136" s="6">
        <v>3.73E-2</v>
      </c>
      <c r="T136" s="14">
        <v>8.9999999999999998E-4</v>
      </c>
      <c r="U136" s="6">
        <f t="shared" si="3"/>
        <v>-1.6666666666666666E-2</v>
      </c>
    </row>
    <row r="137" spans="9:21" x14ac:dyDescent="0.25">
      <c r="I137" s="6">
        <v>18</v>
      </c>
      <c r="J137" s="6">
        <v>5</v>
      </c>
      <c r="K137" s="6">
        <v>100</v>
      </c>
      <c r="L137" s="17">
        <v>-2.3300000000000001E-2</v>
      </c>
      <c r="M137" s="17">
        <v>-2.2000000000000001E-3</v>
      </c>
      <c r="N137" s="17">
        <v>-9.1000000000000004E-3</v>
      </c>
      <c r="O137" s="6">
        <v>1.4E-3</v>
      </c>
      <c r="P137" s="17">
        <v>1.8499999999999999E-2</v>
      </c>
      <c r="Q137" s="6">
        <v>6.4999999999999997E-3</v>
      </c>
      <c r="R137" s="6">
        <v>1.6000000000000001E-3</v>
      </c>
      <c r="S137" s="6">
        <v>3.73E-2</v>
      </c>
      <c r="T137" s="14">
        <v>-1.47E-2</v>
      </c>
      <c r="U137" s="6">
        <f t="shared" si="3"/>
        <v>5.6000000000000001E-2</v>
      </c>
    </row>
    <row r="138" spans="9:21" x14ac:dyDescent="0.25">
      <c r="I138" s="6">
        <v>18</v>
      </c>
      <c r="J138" s="6">
        <v>10</v>
      </c>
      <c r="K138" s="6">
        <v>100</v>
      </c>
      <c r="L138" s="17">
        <v>-2.47E-2</v>
      </c>
      <c r="M138" s="17">
        <v>-6.0000000000000001E-3</v>
      </c>
      <c r="N138" s="17">
        <v>-1.44E-2</v>
      </c>
      <c r="O138" s="6">
        <v>5.8999999999999999E-3</v>
      </c>
      <c r="P138" s="17">
        <v>2.1899999999999999E-2</v>
      </c>
      <c r="Q138" s="6">
        <v>6.6E-3</v>
      </c>
      <c r="R138" s="6">
        <v>3.3E-3</v>
      </c>
      <c r="S138" s="6">
        <v>3.73E-2</v>
      </c>
      <c r="T138" s="14">
        <v>-2.98E-2</v>
      </c>
      <c r="U138" s="6">
        <f t="shared" si="3"/>
        <v>0.20701754385964913</v>
      </c>
    </row>
    <row r="139" spans="9:21" x14ac:dyDescent="0.25">
      <c r="I139" s="6">
        <v>18</v>
      </c>
      <c r="J139" s="6">
        <v>15</v>
      </c>
      <c r="K139" s="6">
        <v>100</v>
      </c>
      <c r="L139" s="17">
        <v>-2.6100000000000002E-2</v>
      </c>
      <c r="M139" s="17">
        <v>-1.7399999999999999E-2</v>
      </c>
      <c r="N139" s="17">
        <v>-2.2200000000000001E-2</v>
      </c>
      <c r="O139" s="6">
        <v>1.2699999999999999E-2</v>
      </c>
      <c r="P139" s="17">
        <v>2.8000000000000001E-2</v>
      </c>
      <c r="Q139" s="6">
        <v>7.1000000000000004E-3</v>
      </c>
      <c r="R139" s="6">
        <v>4.7999999999999996E-3</v>
      </c>
      <c r="S139" s="6">
        <v>3.73E-2</v>
      </c>
      <c r="T139" s="14">
        <v>-4.41E-2</v>
      </c>
      <c r="U139" s="6">
        <f t="shared" si="3"/>
        <v>0.36182336182336183</v>
      </c>
    </row>
    <row r="140" spans="9:21" x14ac:dyDescent="0.25">
      <c r="I140" s="6">
        <v>18</v>
      </c>
      <c r="J140" s="6">
        <v>20</v>
      </c>
      <c r="K140" s="6">
        <v>100</v>
      </c>
      <c r="L140" s="17">
        <v>-2.9499999999999998E-2</v>
      </c>
      <c r="M140" s="17">
        <v>-2.9100000000000001E-2</v>
      </c>
      <c r="N140" s="17">
        <v>-2.3E-2</v>
      </c>
      <c r="O140" s="6">
        <v>1.21E-2</v>
      </c>
      <c r="P140" s="17">
        <v>3.5299999999999998E-2</v>
      </c>
      <c r="Q140" s="6">
        <v>7.6E-3</v>
      </c>
      <c r="R140" s="6">
        <v>6.1999999999999998E-3</v>
      </c>
      <c r="S140" s="6">
        <v>3.7100000000000001E-2</v>
      </c>
      <c r="T140" s="14">
        <v>-5.7000000000000002E-2</v>
      </c>
      <c r="U140" s="6">
        <f t="shared" si="3"/>
        <v>0.28205128205128205</v>
      </c>
    </row>
    <row r="141" spans="9:21" x14ac:dyDescent="0.25">
      <c r="I141" s="6">
        <v>18</v>
      </c>
      <c r="J141" s="6">
        <v>25</v>
      </c>
      <c r="K141" s="6">
        <v>100</v>
      </c>
      <c r="L141" s="17">
        <v>-3.2500000000000001E-2</v>
      </c>
      <c r="M141" s="17">
        <v>-4.6800000000000001E-2</v>
      </c>
      <c r="N141" s="17">
        <v>-2.2700000000000001E-2</v>
      </c>
      <c r="O141" s="6">
        <v>1.0500000000000001E-2</v>
      </c>
      <c r="P141" s="17">
        <v>4.5499999999999999E-2</v>
      </c>
      <c r="Q141" s="6">
        <v>8.3000000000000001E-3</v>
      </c>
      <c r="R141" s="6">
        <v>7.3000000000000001E-3</v>
      </c>
      <c r="S141" s="6">
        <v>3.6900000000000002E-2</v>
      </c>
      <c r="T141" s="14">
        <v>-6.8099999999999994E-2</v>
      </c>
      <c r="U141" s="6">
        <f t="shared" si="3"/>
        <v>0.19516728624535318</v>
      </c>
    </row>
    <row r="142" spans="9:21" x14ac:dyDescent="0.25">
      <c r="I142" s="6">
        <v>18</v>
      </c>
      <c r="J142" s="6">
        <v>30</v>
      </c>
      <c r="K142" s="6">
        <v>100</v>
      </c>
      <c r="L142" s="17">
        <v>-3.2000000000000001E-2</v>
      </c>
      <c r="M142" s="17">
        <v>-6.0199999999999997E-2</v>
      </c>
      <c r="N142" s="17">
        <v>-3.27E-2</v>
      </c>
      <c r="O142" s="6">
        <v>1.9300000000000001E-2</v>
      </c>
      <c r="P142" s="17">
        <v>5.5899999999999998E-2</v>
      </c>
      <c r="Q142" s="6">
        <v>9.1999999999999998E-3</v>
      </c>
      <c r="R142" s="6">
        <v>8.0999999999999996E-3</v>
      </c>
      <c r="S142" s="6">
        <v>3.6600000000000001E-2</v>
      </c>
      <c r="T142" s="14">
        <v>-7.7299999999999994E-2</v>
      </c>
      <c r="U142" s="6">
        <f t="shared" si="3"/>
        <v>0.29646697388632881</v>
      </c>
    </row>
    <row r="143" spans="9:21" x14ac:dyDescent="0.25">
      <c r="I143" s="6">
        <v>20</v>
      </c>
      <c r="J143" s="6">
        <v>0</v>
      </c>
      <c r="K143" s="6">
        <v>100</v>
      </c>
      <c r="L143" s="17">
        <v>-2.2800000000000001E-2</v>
      </c>
      <c r="M143" s="17">
        <v>-1E-4</v>
      </c>
      <c r="N143" s="17">
        <v>-1.14E-2</v>
      </c>
      <c r="O143" s="6">
        <v>2.8999999999999998E-3</v>
      </c>
      <c r="P143" s="17">
        <v>1.8599999999999998E-2</v>
      </c>
      <c r="Q143" s="6">
        <v>6.7000000000000002E-3</v>
      </c>
      <c r="R143" s="6">
        <v>-1E-4</v>
      </c>
      <c r="S143" s="6">
        <v>4.4600000000000001E-2</v>
      </c>
      <c r="T143" s="14">
        <v>8.9999999999999998E-4</v>
      </c>
      <c r="U143" s="6">
        <f t="shared" si="3"/>
        <v>0.11462450592885375</v>
      </c>
    </row>
    <row r="144" spans="9:21" x14ac:dyDescent="0.25">
      <c r="I144" s="6">
        <v>20</v>
      </c>
      <c r="J144" s="6">
        <v>5</v>
      </c>
      <c r="K144" s="6">
        <v>100</v>
      </c>
      <c r="L144" s="17">
        <v>-2.3099999999999999E-2</v>
      </c>
      <c r="M144" s="17">
        <v>-3.3999999999999998E-3</v>
      </c>
      <c r="N144" s="17">
        <v>-1.49E-2</v>
      </c>
      <c r="O144" s="6">
        <v>6.0000000000000001E-3</v>
      </c>
      <c r="P144" s="17">
        <v>2.0400000000000001E-2</v>
      </c>
      <c r="Q144" s="6">
        <v>6.6E-3</v>
      </c>
      <c r="R144" s="6">
        <v>1.5E-3</v>
      </c>
      <c r="S144" s="6">
        <v>4.4600000000000001E-2</v>
      </c>
      <c r="T144" s="14">
        <v>-1.44E-2</v>
      </c>
      <c r="U144" s="6">
        <f t="shared" si="3"/>
        <v>0.22222222222222221</v>
      </c>
    </row>
    <row r="145" spans="9:21" x14ac:dyDescent="0.25">
      <c r="I145" s="6">
        <v>20</v>
      </c>
      <c r="J145" s="6">
        <v>10</v>
      </c>
      <c r="K145" s="6">
        <v>100</v>
      </c>
      <c r="L145" s="17">
        <v>-2.4400000000000002E-2</v>
      </c>
      <c r="M145" s="17">
        <v>-8.0000000000000002E-3</v>
      </c>
      <c r="N145" s="17">
        <v>-1.8100000000000002E-2</v>
      </c>
      <c r="O145" s="6">
        <v>8.5000000000000006E-3</v>
      </c>
      <c r="P145" s="17">
        <v>2.3199999999999998E-2</v>
      </c>
      <c r="Q145" s="6">
        <v>6.7999999999999996E-3</v>
      </c>
      <c r="R145" s="6">
        <v>3.0000000000000001E-3</v>
      </c>
      <c r="S145" s="6">
        <v>4.4499999999999998E-2</v>
      </c>
      <c r="T145" s="14">
        <v>-2.92E-2</v>
      </c>
      <c r="U145" s="6">
        <f t="shared" si="3"/>
        <v>0.28333333333333338</v>
      </c>
    </row>
    <row r="146" spans="9:21" x14ac:dyDescent="0.25">
      <c r="I146" s="6">
        <v>20</v>
      </c>
      <c r="J146" s="6">
        <v>15</v>
      </c>
      <c r="K146" s="6">
        <v>100</v>
      </c>
      <c r="L146" s="17">
        <v>-2.64E-2</v>
      </c>
      <c r="M146" s="17">
        <v>-2.06E-2</v>
      </c>
      <c r="N146" s="17">
        <v>-2.52E-2</v>
      </c>
      <c r="O146" s="6">
        <v>1.43E-2</v>
      </c>
      <c r="P146" s="17">
        <v>3.0300000000000001E-2</v>
      </c>
      <c r="Q146" s="6">
        <v>7.3000000000000001E-3</v>
      </c>
      <c r="R146" s="6">
        <v>4.4999999999999997E-3</v>
      </c>
      <c r="S146" s="6">
        <v>4.4299999999999999E-2</v>
      </c>
      <c r="T146" s="14">
        <v>-4.3200000000000002E-2</v>
      </c>
      <c r="U146" s="6">
        <f t="shared" si="3"/>
        <v>0.38031914893617019</v>
      </c>
    </row>
    <row r="147" spans="9:21" x14ac:dyDescent="0.25">
      <c r="I147" s="6">
        <v>20</v>
      </c>
      <c r="J147" s="6">
        <v>20</v>
      </c>
      <c r="K147" s="6">
        <v>100</v>
      </c>
      <c r="L147" s="17">
        <v>-3.0499999999999999E-2</v>
      </c>
      <c r="M147" s="17">
        <v>-2.9399999999999999E-2</v>
      </c>
      <c r="N147" s="17">
        <v>-2.92E-2</v>
      </c>
      <c r="O147" s="6">
        <v>1.6199999999999999E-2</v>
      </c>
      <c r="P147" s="17">
        <v>3.85E-2</v>
      </c>
      <c r="Q147" s="6">
        <v>7.9000000000000008E-3</v>
      </c>
      <c r="R147" s="6">
        <v>5.7000000000000002E-3</v>
      </c>
      <c r="S147" s="6">
        <v>4.3999999999999997E-2</v>
      </c>
      <c r="T147" s="14">
        <v>-5.5899999999999998E-2</v>
      </c>
      <c r="U147" s="6">
        <f t="shared" si="3"/>
        <v>0.34913793103448276</v>
      </c>
    </row>
    <row r="148" spans="9:21" x14ac:dyDescent="0.25">
      <c r="I148" s="6">
        <v>20</v>
      </c>
      <c r="J148" s="6">
        <v>25</v>
      </c>
      <c r="K148" s="6">
        <v>100</v>
      </c>
      <c r="L148" s="17">
        <v>-3.1899999999999998E-2</v>
      </c>
      <c r="M148" s="17">
        <v>-4.4900000000000002E-2</v>
      </c>
      <c r="N148" s="17">
        <v>-3.04E-2</v>
      </c>
      <c r="O148" s="6">
        <v>1.6400000000000001E-2</v>
      </c>
      <c r="P148" s="17">
        <v>4.6699999999999998E-2</v>
      </c>
      <c r="Q148" s="6">
        <v>8.6999999999999994E-3</v>
      </c>
      <c r="R148" s="6">
        <v>6.7000000000000002E-3</v>
      </c>
      <c r="S148" s="6">
        <v>4.36E-2</v>
      </c>
      <c r="T148" s="14">
        <v>-6.6799999999999998E-2</v>
      </c>
      <c r="U148" s="6">
        <f t="shared" si="3"/>
        <v>0.29602888086642604</v>
      </c>
    </row>
    <row r="149" spans="9:21" x14ac:dyDescent="0.25">
      <c r="I149" s="6">
        <v>20</v>
      </c>
      <c r="J149" s="6">
        <v>30</v>
      </c>
      <c r="K149" s="6">
        <v>100</v>
      </c>
      <c r="L149" s="17">
        <v>-3.7199999999999997E-2</v>
      </c>
      <c r="M149" s="17">
        <v>-6.25E-2</v>
      </c>
      <c r="N149" s="17">
        <v>-2.4299999999999999E-2</v>
      </c>
      <c r="O149" s="6">
        <v>8.0000000000000002E-3</v>
      </c>
      <c r="P149" s="17">
        <v>5.8500000000000003E-2</v>
      </c>
      <c r="Q149" s="6">
        <v>9.4999999999999998E-3</v>
      </c>
      <c r="R149" s="6">
        <v>7.4999999999999997E-3</v>
      </c>
      <c r="S149" s="6">
        <v>4.2900000000000001E-2</v>
      </c>
      <c r="T149" s="14">
        <v>-7.5800000000000006E-2</v>
      </c>
      <c r="U149" s="6">
        <f t="shared" si="3"/>
        <v>0.11764705882352941</v>
      </c>
    </row>
    <row r="150" spans="9:21" x14ac:dyDescent="0.25">
      <c r="I150" s="6"/>
      <c r="J150" s="6"/>
      <c r="K150" s="6"/>
      <c r="L150" s="17"/>
      <c r="M150" s="17"/>
      <c r="N150" s="17"/>
      <c r="O150" s="6"/>
      <c r="P150" s="17"/>
      <c r="Q150" s="6"/>
      <c r="R150" s="6"/>
      <c r="S150" s="6"/>
      <c r="T150" s="14"/>
    </row>
    <row r="151" spans="9:21" x14ac:dyDescent="0.25">
      <c r="I151" s="6"/>
      <c r="J151" s="6"/>
      <c r="K151" s="6"/>
      <c r="L151" s="17"/>
      <c r="M151" s="17"/>
      <c r="N151" s="17"/>
      <c r="O151" s="6"/>
      <c r="P151" s="17"/>
      <c r="Q151" s="6"/>
      <c r="R151" s="6"/>
      <c r="S151" s="6"/>
      <c r="T151" s="14"/>
    </row>
    <row r="152" spans="9:21" x14ac:dyDescent="0.25">
      <c r="I152" s="6"/>
      <c r="J152" s="6"/>
      <c r="K152" s="6"/>
      <c r="L152" s="17"/>
      <c r="M152" s="17"/>
      <c r="N152" s="17"/>
      <c r="O152" s="6"/>
      <c r="P152" s="17"/>
      <c r="Q152" s="6"/>
      <c r="R152" s="6"/>
      <c r="S152" s="6"/>
      <c r="T152" s="14"/>
    </row>
    <row r="153" spans="9:21" x14ac:dyDescent="0.25">
      <c r="I153" s="6"/>
      <c r="J153" s="6"/>
      <c r="K153" s="6"/>
      <c r="L153" s="17"/>
      <c r="M153" s="17"/>
      <c r="N153" s="17"/>
      <c r="O153" s="6"/>
      <c r="P153" s="17"/>
      <c r="Q153" s="6"/>
      <c r="R153" s="6"/>
      <c r="S153" s="6"/>
      <c r="T153" s="14"/>
    </row>
    <row r="154" spans="9:21" x14ac:dyDescent="0.25">
      <c r="I154" s="6"/>
      <c r="J154" s="6"/>
      <c r="K154" s="6"/>
      <c r="L154" s="17"/>
      <c r="M154" s="17"/>
      <c r="N154" s="17"/>
      <c r="O154" s="6"/>
      <c r="P154" s="17"/>
      <c r="Q154" s="6"/>
      <c r="R154" s="6"/>
      <c r="S154" s="6"/>
      <c r="T154" s="14"/>
    </row>
    <row r="155" spans="9:21" x14ac:dyDescent="0.25">
      <c r="I155" s="6"/>
      <c r="J155" s="6"/>
      <c r="K155" s="6"/>
      <c r="L155" s="17"/>
      <c r="M155" s="17"/>
      <c r="N155" s="17"/>
      <c r="O155" s="6"/>
      <c r="P155" s="17"/>
      <c r="Q155" s="6"/>
      <c r="R155" s="6"/>
      <c r="S155" s="6"/>
      <c r="T155" s="14"/>
    </row>
    <row r="156" spans="9:21" x14ac:dyDescent="0.25">
      <c r="I156" s="6"/>
      <c r="J156" s="6"/>
      <c r="K156" s="6"/>
      <c r="L156" s="17"/>
      <c r="M156" s="17"/>
      <c r="N156" s="17"/>
      <c r="O156" s="6"/>
      <c r="P156" s="17"/>
      <c r="Q156" s="6"/>
      <c r="R156" s="6"/>
      <c r="S156" s="6"/>
      <c r="T156" s="14"/>
    </row>
    <row r="157" spans="9:21" x14ac:dyDescent="0.25">
      <c r="I157" s="6"/>
      <c r="J157" s="6"/>
      <c r="K157" s="6"/>
      <c r="L157" s="17"/>
      <c r="M157" s="17"/>
      <c r="N157" s="17"/>
      <c r="O157" s="6"/>
      <c r="P157" s="17"/>
      <c r="Q157" s="6"/>
      <c r="R157" s="6"/>
      <c r="S157" s="6"/>
      <c r="T157" s="14"/>
    </row>
    <row r="158" spans="9:21" x14ac:dyDescent="0.25">
      <c r="I158" s="6"/>
      <c r="J158" s="6"/>
      <c r="K158" s="6"/>
      <c r="L158" s="17"/>
      <c r="M158" s="17"/>
      <c r="N158" s="17"/>
      <c r="O158" s="6"/>
      <c r="P158" s="17"/>
      <c r="Q158" s="6"/>
      <c r="R158" s="6"/>
      <c r="S158" s="6"/>
      <c r="T158" s="14"/>
    </row>
    <row r="159" spans="9:21" x14ac:dyDescent="0.25">
      <c r="I159" s="6"/>
      <c r="J159" s="6"/>
      <c r="K159" s="6"/>
      <c r="L159" s="17"/>
      <c r="M159" s="17"/>
      <c r="N159" s="17"/>
      <c r="O159" s="6"/>
      <c r="P159" s="17"/>
      <c r="Q159" s="6"/>
      <c r="R159" s="6"/>
      <c r="S159" s="6"/>
      <c r="T159" s="14"/>
    </row>
    <row r="160" spans="9:21" x14ac:dyDescent="0.25">
      <c r="I160" s="6"/>
      <c r="J160" s="6"/>
      <c r="K160" s="6"/>
      <c r="L160" s="17"/>
      <c r="M160" s="17"/>
      <c r="N160" s="17"/>
      <c r="O160" s="6"/>
      <c r="P160" s="17"/>
      <c r="Q160" s="6"/>
      <c r="R160" s="6"/>
      <c r="S160" s="6"/>
      <c r="T160" s="14"/>
    </row>
    <row r="161" spans="9:20" x14ac:dyDescent="0.25">
      <c r="I161" s="6"/>
      <c r="J161" s="6"/>
      <c r="K161" s="6"/>
      <c r="L161" s="17"/>
      <c r="M161" s="17"/>
      <c r="N161" s="17"/>
      <c r="O161" s="6"/>
      <c r="P161" s="17"/>
      <c r="Q161" s="6"/>
      <c r="R161" s="6"/>
      <c r="S161" s="6"/>
      <c r="T161" s="14"/>
    </row>
    <row r="162" spans="9:20" x14ac:dyDescent="0.25">
      <c r="I162" s="6"/>
      <c r="J162" s="6"/>
      <c r="K162" s="6"/>
      <c r="L162" s="17"/>
      <c r="M162" s="17"/>
      <c r="N162" s="17"/>
      <c r="O162" s="6"/>
      <c r="P162" s="17"/>
      <c r="Q162" s="6"/>
      <c r="R162" s="6"/>
      <c r="S162" s="6"/>
      <c r="T162" s="14"/>
    </row>
    <row r="163" spans="9:20" x14ac:dyDescent="0.25">
      <c r="I163" s="6"/>
      <c r="J163" s="6"/>
      <c r="K163" s="6"/>
      <c r="L163" s="17"/>
      <c r="M163" s="17"/>
      <c r="N163" s="17"/>
      <c r="O163" s="6"/>
      <c r="P163" s="17"/>
      <c r="Q163" s="6"/>
      <c r="R163" s="6"/>
      <c r="S163" s="6"/>
      <c r="T163" s="14"/>
    </row>
    <row r="164" spans="9:20" x14ac:dyDescent="0.25">
      <c r="I164" s="6"/>
      <c r="J164" s="6"/>
      <c r="K164" s="6"/>
      <c r="L164" s="17"/>
      <c r="M164" s="17"/>
      <c r="N164" s="17"/>
      <c r="O164" s="6"/>
      <c r="P164" s="17"/>
      <c r="Q164" s="6"/>
      <c r="R164" s="6"/>
      <c r="S164" s="6"/>
      <c r="T164" s="14"/>
    </row>
    <row r="165" spans="9:20" x14ac:dyDescent="0.25">
      <c r="I165" s="6"/>
      <c r="J165" s="6"/>
      <c r="K165" s="6"/>
      <c r="L165" s="17"/>
      <c r="M165" s="17"/>
      <c r="N165" s="17"/>
      <c r="O165" s="6"/>
      <c r="P165" s="17"/>
      <c r="Q165" s="6"/>
      <c r="R165" s="6"/>
      <c r="S165" s="6"/>
      <c r="T165" s="14"/>
    </row>
    <row r="166" spans="9:20" x14ac:dyDescent="0.25">
      <c r="I166" s="6"/>
      <c r="J166" s="6"/>
      <c r="K166" s="6"/>
      <c r="L166" s="17"/>
      <c r="M166" s="17"/>
      <c r="N166" s="17"/>
      <c r="O166" s="6"/>
      <c r="P166" s="17"/>
      <c r="Q166" s="6"/>
      <c r="R166" s="6"/>
      <c r="S166" s="6"/>
      <c r="T166" s="14"/>
    </row>
    <row r="167" spans="9:20" x14ac:dyDescent="0.25">
      <c r="I167" s="6"/>
      <c r="J167" s="6"/>
      <c r="K167" s="6"/>
      <c r="L167" s="17"/>
      <c r="M167" s="17"/>
      <c r="N167" s="17"/>
      <c r="O167" s="6"/>
      <c r="P167" s="17"/>
      <c r="Q167" s="6"/>
      <c r="R167" s="6"/>
      <c r="S167" s="6"/>
      <c r="T167" s="14"/>
    </row>
    <row r="168" spans="9:20" x14ac:dyDescent="0.25">
      <c r="I168" s="6"/>
      <c r="J168" s="6"/>
      <c r="K168" s="6"/>
      <c r="L168" s="17"/>
      <c r="M168" s="17"/>
      <c r="N168" s="17"/>
      <c r="O168" s="6"/>
      <c r="P168" s="17"/>
      <c r="Q168" s="6"/>
      <c r="R168" s="6"/>
      <c r="S168" s="6"/>
      <c r="T168" s="14"/>
    </row>
    <row r="169" spans="9:20" x14ac:dyDescent="0.25">
      <c r="I169" s="6"/>
      <c r="J169" s="6"/>
      <c r="K169" s="6"/>
      <c r="L169" s="17"/>
      <c r="M169" s="17"/>
      <c r="N169" s="17"/>
      <c r="O169" s="6"/>
      <c r="P169" s="17"/>
      <c r="Q169" s="6"/>
      <c r="R169" s="6"/>
      <c r="S169" s="6"/>
      <c r="T169" s="14"/>
    </row>
    <row r="170" spans="9:20" x14ac:dyDescent="0.25">
      <c r="I170" s="6"/>
      <c r="J170" s="6"/>
      <c r="K170" s="6"/>
      <c r="L170" s="17"/>
      <c r="M170" s="17"/>
      <c r="N170" s="17"/>
      <c r="O170" s="6"/>
      <c r="P170" s="17"/>
      <c r="Q170" s="6"/>
      <c r="R170" s="6"/>
      <c r="S170" s="6"/>
      <c r="T170" s="14"/>
    </row>
    <row r="171" spans="9:20" x14ac:dyDescent="0.25">
      <c r="I171" s="6"/>
      <c r="J171" s="6"/>
      <c r="K171" s="6"/>
      <c r="L171" s="17"/>
      <c r="M171" s="17"/>
      <c r="N171" s="17"/>
      <c r="O171" s="6"/>
      <c r="P171" s="17"/>
      <c r="Q171" s="6"/>
      <c r="R171" s="6"/>
      <c r="S171" s="6"/>
      <c r="T171" s="14"/>
    </row>
    <row r="172" spans="9:20" x14ac:dyDescent="0.25">
      <c r="I172" s="6"/>
      <c r="J172" s="6"/>
      <c r="K172" s="6"/>
      <c r="L172" s="17"/>
      <c r="M172" s="17"/>
      <c r="N172" s="17"/>
      <c r="O172" s="6"/>
      <c r="P172" s="17"/>
      <c r="Q172" s="6"/>
      <c r="R172" s="6"/>
      <c r="S172" s="6"/>
      <c r="T172" s="14"/>
    </row>
    <row r="173" spans="9:20" x14ac:dyDescent="0.25">
      <c r="I173" s="6"/>
      <c r="J173" s="6"/>
      <c r="K173" s="6"/>
      <c r="L173" s="17"/>
      <c r="M173" s="17"/>
      <c r="N173" s="17"/>
      <c r="O173" s="6"/>
      <c r="P173" s="17"/>
      <c r="Q173" s="6"/>
      <c r="R173" s="6"/>
      <c r="S173" s="6"/>
      <c r="T173" s="14"/>
    </row>
    <row r="174" spans="9:20" x14ac:dyDescent="0.25">
      <c r="I174" s="6"/>
      <c r="J174" s="6"/>
      <c r="K174" s="6"/>
      <c r="L174" s="17"/>
      <c r="M174" s="17"/>
      <c r="N174" s="17"/>
      <c r="O174" s="6"/>
      <c r="P174" s="17"/>
      <c r="Q174" s="6"/>
      <c r="R174" s="6"/>
      <c r="S174" s="6"/>
      <c r="T174" s="14"/>
    </row>
    <row r="175" spans="9:20" x14ac:dyDescent="0.25">
      <c r="I175" s="6"/>
      <c r="J175" s="6"/>
      <c r="K175" s="6"/>
      <c r="L175" s="17"/>
      <c r="M175" s="17"/>
      <c r="N175" s="17"/>
      <c r="O175" s="6"/>
      <c r="P175" s="17"/>
      <c r="Q175" s="6"/>
      <c r="R175" s="6"/>
      <c r="S175" s="6"/>
      <c r="T175" s="14"/>
    </row>
    <row r="176" spans="9:20" x14ac:dyDescent="0.25">
      <c r="I176" s="6"/>
      <c r="J176" s="6"/>
      <c r="K176" s="6"/>
      <c r="L176" s="17"/>
      <c r="M176" s="17"/>
      <c r="N176" s="17"/>
      <c r="O176" s="6"/>
      <c r="P176" s="17"/>
      <c r="Q176" s="6"/>
      <c r="R176" s="6"/>
      <c r="S176" s="6"/>
      <c r="T176" s="14"/>
    </row>
    <row r="177" spans="9:20" x14ac:dyDescent="0.25">
      <c r="I177" s="6"/>
      <c r="J177" s="6"/>
      <c r="K177" s="6"/>
      <c r="L177" s="17"/>
      <c r="M177" s="17"/>
      <c r="N177" s="17"/>
      <c r="O177" s="6"/>
      <c r="P177" s="17"/>
      <c r="Q177" s="6"/>
      <c r="R177" s="6"/>
      <c r="S177" s="6"/>
      <c r="T177" s="14"/>
    </row>
    <row r="178" spans="9:20" x14ac:dyDescent="0.25">
      <c r="I178" s="6"/>
      <c r="J178" s="6"/>
      <c r="K178" s="6"/>
      <c r="L178" s="17"/>
      <c r="M178" s="17"/>
      <c r="N178" s="17"/>
      <c r="O178" s="6"/>
      <c r="P178" s="17"/>
      <c r="Q178" s="6"/>
      <c r="R178" s="6"/>
      <c r="S178" s="6"/>
      <c r="T178" s="14"/>
    </row>
    <row r="179" spans="9:20" x14ac:dyDescent="0.25">
      <c r="I179" s="6"/>
      <c r="J179" s="6"/>
      <c r="K179" s="6"/>
      <c r="L179" s="17"/>
      <c r="M179" s="17"/>
      <c r="N179" s="17"/>
      <c r="O179" s="6"/>
      <c r="P179" s="17"/>
      <c r="Q179" s="6"/>
      <c r="R179" s="6"/>
      <c r="S179" s="6"/>
      <c r="T179" s="14"/>
    </row>
    <row r="180" spans="9:20" x14ac:dyDescent="0.25">
      <c r="I180" s="6"/>
      <c r="J180" s="6"/>
      <c r="K180" s="6"/>
      <c r="L180" s="17"/>
      <c r="M180" s="17"/>
      <c r="N180" s="17"/>
      <c r="O180" s="6"/>
      <c r="P180" s="17"/>
      <c r="Q180" s="6"/>
      <c r="R180" s="6"/>
      <c r="S180" s="6"/>
      <c r="T180" s="14"/>
    </row>
    <row r="181" spans="9:20" x14ac:dyDescent="0.25">
      <c r="I181" s="6"/>
      <c r="J181" s="6"/>
      <c r="K181" s="6"/>
      <c r="L181" s="17"/>
      <c r="M181" s="17"/>
      <c r="N181" s="17"/>
      <c r="O181" s="6"/>
      <c r="P181" s="17"/>
      <c r="Q181" s="6"/>
      <c r="R181" s="6"/>
      <c r="S181" s="6"/>
      <c r="T181" s="14"/>
    </row>
    <row r="182" spans="9:20" x14ac:dyDescent="0.25">
      <c r="I182" s="6"/>
      <c r="J182" s="6"/>
      <c r="K182" s="6"/>
      <c r="L182" s="17"/>
      <c r="M182" s="17"/>
      <c r="N182" s="17"/>
      <c r="O182" s="6"/>
      <c r="P182" s="17"/>
      <c r="Q182" s="6"/>
      <c r="R182" s="6"/>
      <c r="S182" s="6"/>
      <c r="T182" s="14"/>
    </row>
    <row r="183" spans="9:20" x14ac:dyDescent="0.25">
      <c r="I183" s="6"/>
      <c r="J183" s="6"/>
      <c r="K183" s="6"/>
      <c r="L183" s="17"/>
      <c r="M183" s="17"/>
      <c r="N183" s="17"/>
      <c r="O183" s="6"/>
      <c r="P183" s="17"/>
      <c r="Q183" s="6"/>
      <c r="R183" s="6"/>
      <c r="S183" s="6"/>
      <c r="T183" s="14"/>
    </row>
    <row r="184" spans="9:20" x14ac:dyDescent="0.25">
      <c r="I184" s="6"/>
      <c r="J184" s="6"/>
      <c r="K184" s="6"/>
      <c r="L184" s="17"/>
      <c r="M184" s="17"/>
      <c r="N184" s="17"/>
      <c r="O184" s="6"/>
      <c r="P184" s="17"/>
      <c r="Q184" s="6"/>
      <c r="R184" s="6"/>
      <c r="S184" s="6"/>
      <c r="T184" s="14"/>
    </row>
    <row r="185" spans="9:20" x14ac:dyDescent="0.25">
      <c r="I185" s="6"/>
      <c r="J185" s="6"/>
      <c r="K185" s="6"/>
      <c r="L185" s="17"/>
      <c r="M185" s="17"/>
      <c r="N185" s="17"/>
      <c r="O185" s="6"/>
      <c r="P185" s="17"/>
      <c r="Q185" s="6"/>
      <c r="R185" s="6"/>
      <c r="S185" s="6"/>
      <c r="T185" s="14"/>
    </row>
    <row r="186" spans="9:20" x14ac:dyDescent="0.25">
      <c r="I186" s="6"/>
      <c r="J186" s="6"/>
      <c r="K186" s="6"/>
      <c r="L186" s="17"/>
      <c r="M186" s="17"/>
      <c r="N186" s="17"/>
      <c r="O186" s="6"/>
      <c r="P186" s="17"/>
      <c r="Q186" s="6"/>
      <c r="R186" s="6"/>
      <c r="S186" s="6"/>
      <c r="T186" s="14"/>
    </row>
    <row r="187" spans="9:20" x14ac:dyDescent="0.25">
      <c r="I187" s="6"/>
      <c r="J187" s="6"/>
      <c r="K187" s="6"/>
      <c r="L187" s="17"/>
      <c r="M187" s="17"/>
      <c r="N187" s="17"/>
      <c r="O187" s="6"/>
      <c r="P187" s="17"/>
      <c r="Q187" s="6"/>
      <c r="R187" s="6"/>
      <c r="S187" s="6"/>
      <c r="T187" s="14"/>
    </row>
    <row r="188" spans="9:20" x14ac:dyDescent="0.25">
      <c r="I188" s="6"/>
      <c r="J188" s="6"/>
      <c r="K188" s="6"/>
      <c r="L188" s="17"/>
      <c r="M188" s="17"/>
      <c r="N188" s="17"/>
      <c r="O188" s="6"/>
      <c r="P188" s="17"/>
      <c r="Q188" s="6"/>
      <c r="R188" s="6"/>
      <c r="S188" s="6"/>
      <c r="T188" s="14"/>
    </row>
    <row r="189" spans="9:20" x14ac:dyDescent="0.25">
      <c r="I189" s="6"/>
      <c r="J189" s="6"/>
      <c r="K189" s="6"/>
      <c r="L189" s="17"/>
      <c r="M189" s="17"/>
      <c r="N189" s="17"/>
      <c r="O189" s="6"/>
      <c r="P189" s="17"/>
      <c r="Q189" s="6"/>
      <c r="R189" s="6"/>
      <c r="S189" s="6"/>
      <c r="T189" s="14"/>
    </row>
    <row r="190" spans="9:20" x14ac:dyDescent="0.25">
      <c r="I190" s="6"/>
      <c r="J190" s="6"/>
      <c r="K190" s="6"/>
      <c r="L190" s="17"/>
      <c r="M190" s="17"/>
      <c r="N190" s="17"/>
      <c r="O190" s="6"/>
      <c r="P190" s="17"/>
      <c r="Q190" s="6"/>
      <c r="R190" s="6"/>
      <c r="S190" s="6"/>
      <c r="T190" s="14"/>
    </row>
    <row r="191" spans="9:20" x14ac:dyDescent="0.25">
      <c r="I191" s="6"/>
      <c r="J191" s="6"/>
      <c r="K191" s="6"/>
      <c r="L191" s="17"/>
      <c r="M191" s="17"/>
      <c r="N191" s="17"/>
      <c r="O191" s="6"/>
      <c r="P191" s="17"/>
      <c r="Q191" s="6"/>
      <c r="R191" s="6"/>
      <c r="S191" s="6"/>
      <c r="T191" s="14"/>
    </row>
    <row r="192" spans="9:20" x14ac:dyDescent="0.25">
      <c r="I192" s="6"/>
      <c r="J192" s="6"/>
      <c r="K192" s="6"/>
      <c r="L192" s="17"/>
      <c r="M192" s="17"/>
      <c r="N192" s="17"/>
      <c r="O192" s="6"/>
      <c r="P192" s="17"/>
      <c r="Q192" s="6"/>
      <c r="R192" s="6"/>
      <c r="S192" s="6"/>
      <c r="T192" s="14"/>
    </row>
    <row r="193" spans="9:20" x14ac:dyDescent="0.25">
      <c r="I193" s="6"/>
      <c r="J193" s="6"/>
      <c r="K193" s="6"/>
      <c r="L193" s="17"/>
      <c r="M193" s="17"/>
      <c r="N193" s="17"/>
      <c r="O193" s="6"/>
      <c r="P193" s="17"/>
      <c r="Q193" s="6"/>
      <c r="R193" s="6"/>
      <c r="S193" s="6"/>
      <c r="T193" s="14"/>
    </row>
    <row r="194" spans="9:20" x14ac:dyDescent="0.25">
      <c r="I194" s="6"/>
      <c r="J194" s="6"/>
      <c r="K194" s="6"/>
      <c r="L194" s="17"/>
      <c r="M194" s="17"/>
      <c r="N194" s="17"/>
      <c r="O194" s="6"/>
      <c r="P194" s="17"/>
      <c r="Q194" s="6"/>
      <c r="R194" s="6"/>
      <c r="S194" s="6"/>
      <c r="T194" s="14"/>
    </row>
    <row r="195" spans="9:20" x14ac:dyDescent="0.25">
      <c r="I195" s="6"/>
      <c r="J195" s="6"/>
      <c r="K195" s="6"/>
      <c r="L195" s="17"/>
      <c r="M195" s="17"/>
      <c r="N195" s="17"/>
      <c r="O195" s="6"/>
      <c r="P195" s="17"/>
      <c r="Q195" s="6"/>
      <c r="R195" s="6"/>
      <c r="S195" s="6"/>
      <c r="T195" s="14"/>
    </row>
    <row r="196" spans="9:20" x14ac:dyDescent="0.25">
      <c r="I196" s="6"/>
      <c r="J196" s="6"/>
      <c r="K196" s="6"/>
      <c r="L196" s="17"/>
      <c r="M196" s="17"/>
      <c r="N196" s="17"/>
      <c r="O196" s="6"/>
      <c r="P196" s="17"/>
      <c r="Q196" s="6"/>
      <c r="R196" s="6"/>
      <c r="S196" s="6"/>
      <c r="T196" s="14"/>
    </row>
    <row r="197" spans="9:20" x14ac:dyDescent="0.25">
      <c r="I197" s="6"/>
      <c r="J197" s="6"/>
      <c r="K197" s="6"/>
      <c r="L197" s="17"/>
      <c r="M197" s="17"/>
      <c r="N197" s="17"/>
      <c r="O197" s="6"/>
      <c r="P197" s="17"/>
      <c r="Q197" s="6"/>
      <c r="R197" s="6"/>
      <c r="S197" s="6"/>
      <c r="T197" s="14"/>
    </row>
    <row r="198" spans="9:20" x14ac:dyDescent="0.25">
      <c r="I198" s="6"/>
      <c r="J198" s="6"/>
      <c r="K198" s="6"/>
      <c r="L198" s="17"/>
      <c r="M198" s="17"/>
      <c r="N198" s="17"/>
      <c r="O198" s="6"/>
      <c r="P198" s="17"/>
      <c r="Q198" s="6"/>
      <c r="R198" s="6"/>
      <c r="S198" s="6"/>
      <c r="T198" s="14"/>
    </row>
    <row r="199" spans="9:20" x14ac:dyDescent="0.25">
      <c r="I199" s="6"/>
      <c r="J199" s="6"/>
      <c r="K199" s="6"/>
      <c r="L199" s="17"/>
      <c r="M199" s="17"/>
      <c r="N199" s="17"/>
      <c r="O199" s="6"/>
      <c r="P199" s="17"/>
      <c r="Q199" s="6"/>
      <c r="R199" s="6"/>
      <c r="S199" s="6"/>
      <c r="T199" s="14"/>
    </row>
    <row r="200" spans="9:20" x14ac:dyDescent="0.25">
      <c r="I200" s="6"/>
      <c r="J200" s="6"/>
      <c r="K200" s="6"/>
      <c r="L200" s="17"/>
      <c r="M200" s="17"/>
      <c r="N200" s="17"/>
      <c r="O200" s="6"/>
      <c r="P200" s="17"/>
      <c r="Q200" s="6"/>
      <c r="R200" s="6"/>
      <c r="S200" s="6"/>
      <c r="T200" s="14"/>
    </row>
    <row r="201" spans="9:20" x14ac:dyDescent="0.25">
      <c r="I201" s="6"/>
      <c r="J201" s="6"/>
      <c r="K201" s="6"/>
      <c r="L201" s="17"/>
      <c r="M201" s="17"/>
      <c r="N201" s="17"/>
      <c r="O201" s="6"/>
      <c r="P201" s="17"/>
      <c r="Q201" s="6"/>
      <c r="R201" s="6"/>
      <c r="S201" s="6"/>
      <c r="T201" s="14"/>
    </row>
    <row r="202" spans="9:20" x14ac:dyDescent="0.25">
      <c r="I202" s="6"/>
      <c r="J202" s="6"/>
      <c r="K202" s="6"/>
      <c r="L202" s="17"/>
      <c r="M202" s="17"/>
      <c r="N202" s="17"/>
      <c r="O202" s="6"/>
      <c r="P202" s="17"/>
      <c r="Q202" s="6"/>
      <c r="R202" s="6"/>
      <c r="S202" s="6"/>
      <c r="T202" s="14"/>
    </row>
    <row r="203" spans="9:20" x14ac:dyDescent="0.25">
      <c r="I203" s="6"/>
      <c r="J203" s="6"/>
      <c r="K203" s="6"/>
      <c r="L203" s="17"/>
      <c r="M203" s="17"/>
      <c r="N203" s="17"/>
      <c r="O203" s="6"/>
      <c r="P203" s="17"/>
      <c r="Q203" s="6"/>
      <c r="R203" s="6"/>
      <c r="S203" s="6"/>
      <c r="T203" s="14"/>
    </row>
    <row r="204" spans="9:20" x14ac:dyDescent="0.25">
      <c r="I204" s="6"/>
      <c r="J204" s="6"/>
      <c r="K204" s="6"/>
      <c r="L204" s="17"/>
      <c r="M204" s="17"/>
      <c r="N204" s="17"/>
      <c r="O204" s="6"/>
      <c r="P204" s="17"/>
      <c r="Q204" s="6"/>
      <c r="R204" s="6"/>
      <c r="S204" s="6"/>
      <c r="T204" s="14"/>
    </row>
    <row r="205" spans="9:20" x14ac:dyDescent="0.25">
      <c r="I205" s="6"/>
      <c r="J205" s="6"/>
      <c r="K205" s="6"/>
      <c r="L205" s="17"/>
      <c r="M205" s="17"/>
      <c r="N205" s="17"/>
      <c r="O205" s="6"/>
      <c r="P205" s="17"/>
      <c r="Q205" s="6"/>
      <c r="R205" s="6"/>
      <c r="S205" s="6"/>
      <c r="T205" s="14"/>
    </row>
    <row r="206" spans="9:20" x14ac:dyDescent="0.25">
      <c r="I206" s="6"/>
      <c r="J206" s="6"/>
      <c r="K206" s="6"/>
      <c r="L206" s="17"/>
      <c r="M206" s="17"/>
      <c r="N206" s="17"/>
      <c r="O206" s="6"/>
      <c r="P206" s="17"/>
      <c r="Q206" s="6"/>
      <c r="R206" s="6"/>
      <c r="S206" s="6"/>
      <c r="T206" s="14"/>
    </row>
    <row r="207" spans="9:20" x14ac:dyDescent="0.25">
      <c r="I207" s="6"/>
      <c r="J207" s="6"/>
      <c r="K207" s="6"/>
      <c r="L207" s="17"/>
      <c r="M207" s="17"/>
      <c r="N207" s="17"/>
      <c r="O207" s="6"/>
      <c r="P207" s="17"/>
      <c r="Q207" s="6"/>
      <c r="R207" s="6"/>
      <c r="S207" s="6"/>
      <c r="T207" s="14"/>
    </row>
    <row r="208" spans="9:20" x14ac:dyDescent="0.25">
      <c r="I208" s="6"/>
      <c r="J208" s="6"/>
      <c r="K208" s="6"/>
      <c r="L208" s="17"/>
      <c r="M208" s="17"/>
      <c r="N208" s="17"/>
      <c r="O208" s="6"/>
      <c r="P208" s="17"/>
      <c r="Q208" s="6"/>
      <c r="R208" s="6"/>
      <c r="S208" s="6"/>
      <c r="T208" s="14"/>
    </row>
    <row r="209" spans="9:20" x14ac:dyDescent="0.25">
      <c r="I209" s="6"/>
      <c r="J209" s="6"/>
      <c r="K209" s="6"/>
      <c r="L209" s="17"/>
      <c r="M209" s="17"/>
      <c r="N209" s="17"/>
      <c r="O209" s="6"/>
      <c r="P209" s="17"/>
      <c r="Q209" s="6"/>
      <c r="R209" s="6"/>
      <c r="S209" s="6"/>
      <c r="T209" s="14"/>
    </row>
    <row r="210" spans="9:20" x14ac:dyDescent="0.25">
      <c r="I210" s="6"/>
      <c r="J210" s="6"/>
      <c r="K210" s="6"/>
      <c r="L210" s="17"/>
      <c r="M210" s="17"/>
      <c r="N210" s="17"/>
      <c r="O210" s="6"/>
      <c r="P210" s="17"/>
      <c r="Q210" s="6"/>
      <c r="R210" s="6"/>
      <c r="S210" s="6"/>
      <c r="T210" s="14"/>
    </row>
    <row r="211" spans="9:20" x14ac:dyDescent="0.25">
      <c r="I211" s="6"/>
      <c r="J211" s="6"/>
      <c r="K211" s="6"/>
      <c r="L211" s="17"/>
      <c r="M211" s="17"/>
      <c r="N211" s="17"/>
      <c r="O211" s="6"/>
      <c r="P211" s="17"/>
      <c r="Q211" s="6"/>
      <c r="R211" s="6"/>
      <c r="S211" s="6"/>
      <c r="T211" s="14"/>
    </row>
    <row r="212" spans="9:20" x14ac:dyDescent="0.25">
      <c r="I212" s="6"/>
      <c r="J212" s="6"/>
      <c r="K212" s="6"/>
      <c r="L212" s="17"/>
      <c r="M212" s="17"/>
      <c r="N212" s="17"/>
      <c r="O212" s="6"/>
      <c r="P212" s="17"/>
      <c r="Q212" s="6"/>
      <c r="R212" s="6"/>
      <c r="S212" s="6"/>
      <c r="T212" s="14"/>
    </row>
    <row r="213" spans="9:20" x14ac:dyDescent="0.25">
      <c r="I213" s="6"/>
      <c r="J213" s="6"/>
      <c r="K213" s="6"/>
      <c r="L213" s="17"/>
      <c r="M213" s="17"/>
      <c r="N213" s="17"/>
      <c r="O213" s="6"/>
      <c r="P213" s="17"/>
      <c r="Q213" s="6"/>
      <c r="R213" s="6"/>
      <c r="S213" s="6"/>
      <c r="T213" s="14"/>
    </row>
    <row r="214" spans="9:20" x14ac:dyDescent="0.25">
      <c r="I214" s="6"/>
      <c r="J214" s="6"/>
      <c r="K214" s="6"/>
      <c r="L214" s="17"/>
      <c r="M214" s="17"/>
      <c r="N214" s="17"/>
      <c r="O214" s="6"/>
      <c r="P214" s="17"/>
      <c r="Q214" s="6"/>
      <c r="R214" s="6"/>
      <c r="S214" s="6"/>
      <c r="T214" s="14"/>
    </row>
    <row r="215" spans="9:20" x14ac:dyDescent="0.25">
      <c r="I215" s="6"/>
      <c r="J215" s="6"/>
      <c r="K215" s="6"/>
      <c r="L215" s="17"/>
      <c r="M215" s="17"/>
      <c r="N215" s="17"/>
      <c r="O215" s="6"/>
      <c r="P215" s="17"/>
      <c r="Q215" s="6"/>
      <c r="R215" s="6"/>
      <c r="S215" s="6"/>
      <c r="T215" s="14"/>
    </row>
    <row r="216" spans="9:20" x14ac:dyDescent="0.25">
      <c r="I216" s="6"/>
      <c r="J216" s="6"/>
      <c r="K216" s="6"/>
      <c r="L216" s="17"/>
      <c r="M216" s="17"/>
      <c r="N216" s="17"/>
      <c r="O216" s="6"/>
      <c r="P216" s="17"/>
      <c r="Q216" s="6"/>
      <c r="R216" s="6"/>
      <c r="S216" s="6"/>
      <c r="T216" s="14"/>
    </row>
    <row r="217" spans="9:20" x14ac:dyDescent="0.25">
      <c r="I217" s="6"/>
      <c r="J217" s="6"/>
      <c r="K217" s="6"/>
      <c r="L217" s="17"/>
      <c r="M217" s="17"/>
      <c r="N217" s="17"/>
      <c r="O217" s="6"/>
      <c r="P217" s="17"/>
      <c r="Q217" s="6"/>
      <c r="R217" s="6"/>
      <c r="S217" s="6"/>
      <c r="T217" s="14"/>
    </row>
    <row r="218" spans="9:20" x14ac:dyDescent="0.25">
      <c r="I218" s="6"/>
      <c r="J218" s="6"/>
      <c r="K218" s="6"/>
      <c r="L218" s="17"/>
      <c r="M218" s="17"/>
      <c r="N218" s="17"/>
      <c r="O218" s="6"/>
      <c r="P218" s="17"/>
      <c r="Q218" s="6"/>
      <c r="R218" s="6"/>
      <c r="S218" s="6"/>
      <c r="T218" s="14"/>
    </row>
    <row r="219" spans="9:20" x14ac:dyDescent="0.25">
      <c r="I219" s="6"/>
      <c r="J219" s="6"/>
      <c r="K219" s="6"/>
      <c r="L219" s="17"/>
      <c r="M219" s="17"/>
      <c r="N219" s="17"/>
      <c r="O219" s="6"/>
      <c r="P219" s="17"/>
      <c r="Q219" s="6"/>
      <c r="R219" s="6"/>
      <c r="S219" s="6"/>
      <c r="T219" s="14"/>
    </row>
  </sheetData>
  <mergeCells count="1">
    <mergeCell ref="A1:U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</vt:lpstr>
      <vt:lpstr>Wing (R)</vt:lpstr>
      <vt:lpstr>Stab (R)</vt:lpstr>
      <vt:lpstr>Tail</vt:lpstr>
      <vt:lpstr>ROM</vt:lpstr>
      <vt:lpstr>Outboard Boom</vt:lpstr>
      <vt:lpstr>Inboard Boom</vt:lpstr>
      <vt:lpstr>Fuselage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VSDDL02</dc:creator>
  <cp:lastModifiedBy>Imon Chakraborty</cp:lastModifiedBy>
  <dcterms:created xsi:type="dcterms:W3CDTF">2021-06-30T16:41:01Z</dcterms:created>
  <dcterms:modified xsi:type="dcterms:W3CDTF">2022-03-19T02:59:07Z</dcterms:modified>
</cp:coreProperties>
</file>