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198639"/>
      <name val="Monospace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shrinkToFit="0" wrapText="1"/>
    </xf>
    <xf borderId="0" fillId="2" fontId="1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9" max="19" width="20.75"/>
  </cols>
  <sheetData>
    <row r="1" ht="152.25" customHeight="1">
      <c r="A1" s="1" t="str">
        <f>IFERROR(__xludf.DUMMYFUNCTION("IMPORTRANGE(""https://docs.google.com/spreadsheets/d/1bSTYMJ06btl5eNXmkw44IgQLaDCzUN8AuPvtXmBzgWg/edit#gid=0"", ""marks!Y1:AV60"")"),"Random hash")</f>
        <v>Random hash</v>
      </c>
      <c r="B1" s="2" t="str">
        <f>IFERROR(__xludf.DUMMYFUNCTION("""COMPUTED_VALUE"""),"Part1(4)")</f>
        <v>Part1(4)</v>
      </c>
      <c r="C1" s="2" t="str">
        <f>IFERROR(__xludf.DUMMYFUNCTION("""COMPUTED_VALUE"""),"Part2-no_yield(3)")</f>
        <v>Part2-no_yield(3)</v>
      </c>
      <c r="D1" s="2" t="str">
        <f>IFERROR(__xludf.DUMMYFUNCTION("""COMPUTED_VALUE"""),"Part2-race(1)")</f>
        <v>Part2-race(1)</v>
      </c>
      <c r="E1" s="2" t="str">
        <f>IFERROR(__xludf.DUMMYFUNCTION("""COMPUTED_VALUE"""),"Part2-main(3)")</f>
        <v>Part2-main(3)</v>
      </c>
      <c r="F1" s="2" t="str">
        <f>IFERROR(__xludf.DUMMYFUNCTION("""COMPUTED_VALUE"""),"Part2- hashmap (1)")</f>
        <v>Part2- hashmap (1)</v>
      </c>
      <c r="G1" s="2" t="str">
        <f>IFERROR(__xludf.DUMMYFUNCTION("""COMPUTED_VALUE"""),"Part2-list (4)")</f>
        <v>Part2-list (4)</v>
      </c>
      <c r="H1" s="2" t="str">
        <f>IFERROR(__xludf.DUMMYFUNCTION("""COMPUTED_VALUE"""),"Remarks")</f>
        <v>Remarks</v>
      </c>
      <c r="I1" s="2" t="str">
        <f>IFERROR(__xludf.DUMMYFUNCTION("""COMPUTED_VALUE"""),"Part 2 checkpoint 2: Explains how data races are happening (1.5)")</f>
        <v>Part 2 checkpoint 2: Explains how data races are happening (1.5)</v>
      </c>
      <c r="J1" s="2" t="str">
        <f>IFERROR(__xludf.DUMMYFUNCTION("""COMPUTED_VALUE"""),"Part 2 checkpoint 3: contexts that could not acquire lock can not do get/set on hashmap, so no races (1)")</f>
        <v>Part 2 checkpoint 3: contexts that could not acquire lock can not do get/set on hashmap, so no races (1)</v>
      </c>
      <c r="K1" s="2" t="str">
        <f>IFERROR(__xludf.DUMMYFUNCTION("""COMPUTED_VALUE"""),"Part 3: Documentation exists (0.5)")</f>
        <v>Part 3: Documentation exists (0.5)</v>
      </c>
      <c r="L1" s="2" t="str">
        <f>IFERROR(__xludf.DUMMYFUNCTION("""COMPUTED_VALUE"""),"Part 3: Function descriptions (1)")</f>
        <v>Part 3: Function descriptions (1)</v>
      </c>
      <c r="M1" s="2" t="str">
        <f>IFERROR(__xludf.DUMMYFUNCTION("""COMPUTED_VALUE"""),"Part 3: Dependency graph (0.5)")</f>
        <v>Part 3: Dependency graph (0.5)</v>
      </c>
      <c r="N1" s="2" t="str">
        <f>IFERROR(__xludf.DUMMYFUNCTION("""COMPUTED_VALUE"""),"Part 3: latex based report (0.25) + good table (0.25) + good figures (0.5)")</f>
        <v>Part 3: latex based report (0.25) + good table (0.25) + good figures (0.5)</v>
      </c>
      <c r="O1" s="2" t="str">
        <f>IFERROR(__xludf.DUMMYFUNCTION("""COMPUTED_VALUE"""),"Part 3: experimental setup: error bars (0.5) + system setup (0.5)")</f>
        <v>Part 3: experimental setup: error bars (0.5) + system setup (0.5)</v>
      </c>
      <c r="P1" s="2" t="str">
        <f>IFERROR(__xludf.DUMMYFUNCTION("""COMPUTED_VALUE"""),"Part 3: Size of input files. Larger files take more time (0.25), pthreads is faster than uctx (0.25), parallelism argument (0.5).")</f>
        <v>Part 3: Size of input files. Larger files take more time (0.25), pthreads is faster than uctx (0.25), parallelism argument (0.5).</v>
      </c>
      <c r="Q1" s="2" t="str">
        <f>IFERROR(__xludf.DUMMYFUNCTION("""COMPUTED_VALUE"""),"Part 3: Number of input files. uctx runtime increases linearly with more files (0.25) + pthreads runtime increases beyond number of cores (0.25) + cores exhausted for parallelism argument (0.5)")</f>
        <v>Part 3: Number of input files. uctx runtime increases linearly with more files (0.25) + pthreads runtime increases beyond number of cores (0.25) + cores exhausted for parallelism argument (0.5)</v>
      </c>
      <c r="R1" s="2" t="str">
        <f>IFERROR(__xludf.DUMMYFUNCTION("""COMPUTED_VALUE"""),"Part 3: Same words repeated. both are slow, pthreads can be slower than mythread (0.5) + locking kills parallelism argument (0.5)")</f>
        <v>Part 3: Same words repeated. both are slow, pthreads can be slower than mythread (0.5) + locking kills parallelism argument (0.5)</v>
      </c>
      <c r="S1" s="2" t="str">
        <f>IFERROR(__xludf.DUMMYFUNCTION("""COMPUTED_VALUE"""),"Part 1 (4) (=B)")</f>
        <v>Part 1 (4) (=B)</v>
      </c>
      <c r="T1" s="2" t="str">
        <f>IFERROR(__xludf.DUMMYFUNCTION("""COMPUTED_VALUE"""),"Part 2 CP 1 (3) (=F*1.5+G*1.5/4)")</f>
        <v>Part 2 CP 1 (3) (=F*1.5+G*1.5/4)</v>
      </c>
      <c r="U1" s="2" t="str">
        <f>IFERROR(__xludf.DUMMYFUNCTION("""COMPUTED_VALUE"""),"Part 2 CP 2 (6) (=C*1.5+I)")</f>
        <v>Part 2 CP 2 (6) (=C*1.5+I)</v>
      </c>
      <c r="V1" s="2" t="str">
        <f>IFERROR(__xludf.DUMMYFUNCTION("""COMPUTED_VALUE"""),"Part2 CP3(5) (=J+D*2+E*2/3)")</f>
        <v>Part2 CP3(5) (=J+D*2+E*2/3)</v>
      </c>
      <c r="W1" s="2" t="str">
        <f>IFERROR(__xludf.DUMMYFUNCTION("""COMPUTED_VALUE"""),"Part3(7) (=SUM(K:R))")</f>
        <v>Part3(7) (=SUM(K:R))</v>
      </c>
      <c r="X1" s="2" t="str">
        <f>IFERROR(__xludf.DUMMYFUNCTION("""COMPUTED_VALUE"""),"Total(25) (=SUM(S:W))")</f>
        <v>Total(25) (=SUM(S:W))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ht="152.25" customHeight="1">
      <c r="A2" s="3" t="str">
        <f>IFERROR(__xludf.DUMMYFUNCTION("""COMPUTED_VALUE"""),"77cf8bd54128212ff03531ca98e806b5")</f>
        <v>77cf8bd54128212ff03531ca98e806b5</v>
      </c>
      <c r="B2" s="2">
        <f>IFERROR(__xludf.DUMMYFUNCTION("""COMPUTED_VALUE"""),4.0)</f>
        <v>4</v>
      </c>
      <c r="C2" s="2">
        <f>IFERROR(__xludf.DUMMYFUNCTION("""COMPUTED_VALUE"""),3.0)</f>
        <v>3</v>
      </c>
      <c r="D2" s="2">
        <f>IFERROR(__xludf.DUMMYFUNCTION("""COMPUTED_VALUE"""),1.0)</f>
        <v>1</v>
      </c>
      <c r="E2" s="2">
        <f>IFERROR(__xludf.DUMMYFUNCTION("""COMPUTED_VALUE"""),3.0)</f>
        <v>3</v>
      </c>
      <c r="F2" s="2">
        <f>IFERROR(__xludf.DUMMYFUNCTION("""COMPUTED_VALUE"""),1.0)</f>
        <v>1</v>
      </c>
      <c r="G2" s="2">
        <f>IFERROR(__xludf.DUMMYFUNCTION("""COMPUTED_VALUE"""),0.0)</f>
        <v>0</v>
      </c>
      <c r="H2" s="2"/>
      <c r="I2" s="2">
        <f>IFERROR(__xludf.DUMMYFUNCTION("""COMPUTED_VALUE"""),1.5)</f>
        <v>1.5</v>
      </c>
      <c r="J2" s="2">
        <f>IFERROR(__xludf.DUMMYFUNCTION("""COMPUTED_VALUE"""),0.0)</f>
        <v>0</v>
      </c>
      <c r="K2" s="2">
        <f>IFERROR(__xludf.DUMMYFUNCTION("""COMPUTED_VALUE"""),0.5)</f>
        <v>0.5</v>
      </c>
      <c r="L2" s="2">
        <f>IFERROR(__xludf.DUMMYFUNCTION("""COMPUTED_VALUE"""),0.5)</f>
        <v>0.5</v>
      </c>
      <c r="M2" s="2">
        <f>IFERROR(__xludf.DUMMYFUNCTION("""COMPUTED_VALUE"""),0.0)</f>
        <v>0</v>
      </c>
      <c r="N2" s="2">
        <f>IFERROR(__xludf.DUMMYFUNCTION("""COMPUTED_VALUE"""),1.0)</f>
        <v>1</v>
      </c>
      <c r="O2" s="2">
        <f>IFERROR(__xludf.DUMMYFUNCTION("""COMPUTED_VALUE"""),0.5)</f>
        <v>0.5</v>
      </c>
      <c r="P2" s="2">
        <f>IFERROR(__xludf.DUMMYFUNCTION("""COMPUTED_VALUE"""),1.0)</f>
        <v>1</v>
      </c>
      <c r="Q2" s="2">
        <f>IFERROR(__xludf.DUMMYFUNCTION("""COMPUTED_VALUE"""),1.0)</f>
        <v>1</v>
      </c>
      <c r="R2" s="2">
        <f>IFERROR(__xludf.DUMMYFUNCTION("""COMPUTED_VALUE"""),1.0)</f>
        <v>1</v>
      </c>
      <c r="S2" s="2">
        <f>IFERROR(__xludf.DUMMYFUNCTION("""COMPUTED_VALUE"""),4.0)</f>
        <v>4</v>
      </c>
      <c r="T2" s="2">
        <f>IFERROR(__xludf.DUMMYFUNCTION("""COMPUTED_VALUE"""),1.5)</f>
        <v>1.5</v>
      </c>
      <c r="U2" s="2">
        <f>IFERROR(__xludf.DUMMYFUNCTION("""COMPUTED_VALUE"""),6.0)</f>
        <v>6</v>
      </c>
      <c r="V2" s="2">
        <f>IFERROR(__xludf.DUMMYFUNCTION("""COMPUTED_VALUE"""),4.0)</f>
        <v>4</v>
      </c>
      <c r="W2" s="2">
        <f>IFERROR(__xludf.DUMMYFUNCTION("""COMPUTED_VALUE"""),5.5)</f>
        <v>5.5</v>
      </c>
      <c r="X2" s="2">
        <f>IFERROR(__xludf.DUMMYFUNCTION("""COMPUTED_VALUE"""),21.0)</f>
        <v>21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152.25" customHeight="1">
      <c r="A3" s="2" t="str">
        <f>IFERROR(__xludf.DUMMYFUNCTION("""COMPUTED_VALUE"""),"257a56eba5534f66d07ebf9bb4ce6e85")</f>
        <v>257a56eba5534f66d07ebf9bb4ce6e85</v>
      </c>
      <c r="B3" s="2">
        <f>IFERROR(__xludf.DUMMYFUNCTION("""COMPUTED_VALUE"""),4.0)</f>
        <v>4</v>
      </c>
      <c r="C3" s="2">
        <f>IFERROR(__xludf.DUMMYFUNCTION("""COMPUTED_VALUE"""),0.0)</f>
        <v>0</v>
      </c>
      <c r="D3" s="2">
        <f>IFERROR(__xludf.DUMMYFUNCTION("""COMPUTED_VALUE"""),0.0)</f>
        <v>0</v>
      </c>
      <c r="E3" s="2">
        <f>IFERROR(__xludf.DUMMYFUNCTION("""COMPUTED_VALUE"""),0.0)</f>
        <v>0</v>
      </c>
      <c r="F3" s="2">
        <f>IFERROR(__xludf.DUMMYFUNCTION("""COMPUTED_VALUE"""),1.0)</f>
        <v>1</v>
      </c>
      <c r="G3" s="2">
        <f>IFERROR(__xludf.DUMMYFUNCTION("""COMPUTED_VALUE"""),0.0)</f>
        <v>0</v>
      </c>
      <c r="H3" s="2"/>
      <c r="I3" s="2">
        <f>IFERROR(__xludf.DUMMYFUNCTION("""COMPUTED_VALUE"""),0.0)</f>
        <v>0</v>
      </c>
      <c r="J3" s="2">
        <f>IFERROR(__xludf.DUMMYFUNCTION("""COMPUTED_VALUE"""),0.0)</f>
        <v>0</v>
      </c>
      <c r="K3" s="2">
        <f>IFERROR(__xludf.DUMMYFUNCTION("""COMPUTED_VALUE"""),0.5)</f>
        <v>0.5</v>
      </c>
      <c r="L3" s="2">
        <f>IFERROR(__xludf.DUMMYFUNCTION("""COMPUTED_VALUE"""),0.5)</f>
        <v>0.5</v>
      </c>
      <c r="M3" s="2">
        <f>IFERROR(__xludf.DUMMYFUNCTION("""COMPUTED_VALUE"""),0.0)</f>
        <v>0</v>
      </c>
      <c r="N3" s="2">
        <f>IFERROR(__xludf.DUMMYFUNCTION("""COMPUTED_VALUE"""),1.0)</f>
        <v>1</v>
      </c>
      <c r="O3" s="2">
        <f>IFERROR(__xludf.DUMMYFUNCTION("""COMPUTED_VALUE"""),0.0)</f>
        <v>0</v>
      </c>
      <c r="P3" s="2">
        <f>IFERROR(__xludf.DUMMYFUNCTION("""COMPUTED_VALUE"""),0.5)</f>
        <v>0.5</v>
      </c>
      <c r="Q3" s="2">
        <f>IFERROR(__xludf.DUMMYFUNCTION("""COMPUTED_VALUE"""),0.5)</f>
        <v>0.5</v>
      </c>
      <c r="R3" s="2">
        <f>IFERROR(__xludf.DUMMYFUNCTION("""COMPUTED_VALUE"""),0.5)</f>
        <v>0.5</v>
      </c>
      <c r="S3" s="2">
        <f>IFERROR(__xludf.DUMMYFUNCTION("""COMPUTED_VALUE"""),4.0)</f>
        <v>4</v>
      </c>
      <c r="T3" s="2">
        <f>IFERROR(__xludf.DUMMYFUNCTION("""COMPUTED_VALUE"""),1.5)</f>
        <v>1.5</v>
      </c>
      <c r="U3" s="2">
        <f>IFERROR(__xludf.DUMMYFUNCTION("""COMPUTED_VALUE"""),0.0)</f>
        <v>0</v>
      </c>
      <c r="V3" s="2">
        <f>IFERROR(__xludf.DUMMYFUNCTION("""COMPUTED_VALUE"""),0.0)</f>
        <v>0</v>
      </c>
      <c r="W3" s="2">
        <f>IFERROR(__xludf.DUMMYFUNCTION("""COMPUTED_VALUE"""),3.5)</f>
        <v>3.5</v>
      </c>
      <c r="X3" s="2">
        <f>IFERROR(__xludf.DUMMYFUNCTION("""COMPUTED_VALUE"""),9.0)</f>
        <v>9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152.25" customHeight="1">
      <c r="A4" s="2" t="str">
        <f>IFERROR(__xludf.DUMMYFUNCTION("""COMPUTED_VALUE"""),"adab7924b12ae29e2f9b541eee71f0b2")</f>
        <v>adab7924b12ae29e2f9b541eee71f0b2</v>
      </c>
      <c r="B4" s="2"/>
      <c r="C4" s="2"/>
      <c r="D4" s="2"/>
      <c r="E4" s="2"/>
      <c r="F4" s="2">
        <f>IFERROR(__xludf.DUMMYFUNCTION("""COMPUTED_VALUE"""),0.0)</f>
        <v>0</v>
      </c>
      <c r="G4" s="2">
        <f>IFERROR(__xludf.DUMMYFUNCTION("""COMPUTED_VALUE"""),0.0)</f>
        <v>0</v>
      </c>
      <c r="H4" s="2" t="str">
        <f>IFERROR(__xludf.DUMMYFUNCTION("""COMPUTED_VALUE"""),"no source code")</f>
        <v>no source code</v>
      </c>
      <c r="I4" s="2">
        <f>IFERROR(__xludf.DUMMYFUNCTION("""COMPUTED_VALUE"""),0.0)</f>
        <v>0</v>
      </c>
      <c r="J4" s="2">
        <f>IFERROR(__xludf.DUMMYFUNCTION("""COMPUTED_VALUE"""),1.0)</f>
        <v>1</v>
      </c>
      <c r="K4" s="2">
        <f>IFERROR(__xludf.DUMMYFUNCTION("""COMPUTED_VALUE"""),0.5)</f>
        <v>0.5</v>
      </c>
      <c r="L4" s="2">
        <f>IFERROR(__xludf.DUMMYFUNCTION("""COMPUTED_VALUE"""),0.5)</f>
        <v>0.5</v>
      </c>
      <c r="M4" s="2">
        <f>IFERROR(__xludf.DUMMYFUNCTION("""COMPUTED_VALUE"""),0.0)</f>
        <v>0</v>
      </c>
      <c r="N4" s="2">
        <f>IFERROR(__xludf.DUMMYFUNCTION("""COMPUTED_VALUE"""),1.0)</f>
        <v>1</v>
      </c>
      <c r="O4" s="2">
        <f>IFERROR(__xludf.DUMMYFUNCTION("""COMPUTED_VALUE"""),0.0)</f>
        <v>0</v>
      </c>
      <c r="P4" s="2">
        <f>IFERROR(__xludf.DUMMYFUNCTION("""COMPUTED_VALUE"""),1.0)</f>
        <v>1</v>
      </c>
      <c r="Q4" s="2">
        <f>IFERROR(__xludf.DUMMYFUNCTION("""COMPUTED_VALUE"""),0.5)</f>
        <v>0.5</v>
      </c>
      <c r="R4" s="2">
        <f>IFERROR(__xludf.DUMMYFUNCTION("""COMPUTED_VALUE"""),0.5)</f>
        <v>0.5</v>
      </c>
      <c r="S4" s="2"/>
      <c r="T4" s="2">
        <f>IFERROR(__xludf.DUMMYFUNCTION("""COMPUTED_VALUE"""),0.0)</f>
        <v>0</v>
      </c>
      <c r="U4" s="2">
        <f>IFERROR(__xludf.DUMMYFUNCTION("""COMPUTED_VALUE"""),0.0)</f>
        <v>0</v>
      </c>
      <c r="V4" s="2">
        <f>IFERROR(__xludf.DUMMYFUNCTION("""COMPUTED_VALUE"""),1.0)</f>
        <v>1</v>
      </c>
      <c r="W4" s="2">
        <f>IFERROR(__xludf.DUMMYFUNCTION("""COMPUTED_VALUE"""),4.0)</f>
        <v>4</v>
      </c>
      <c r="X4" s="2">
        <f>IFERROR(__xludf.DUMMYFUNCTION("""COMPUTED_VALUE"""),5.0)</f>
        <v>5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52.25" customHeight="1">
      <c r="A5" s="2" t="str">
        <f>IFERROR(__xludf.DUMMYFUNCTION("""COMPUTED_VALUE"""),"1aedd33bc025a9a6455636237d6990e9")</f>
        <v>1aedd33bc025a9a6455636237d6990e9</v>
      </c>
      <c r="B5" s="2">
        <f>IFERROR(__xludf.DUMMYFUNCTION("""COMPUTED_VALUE"""),4.0)</f>
        <v>4</v>
      </c>
      <c r="C5" s="2">
        <f>IFERROR(__xludf.DUMMYFUNCTION("""COMPUTED_VALUE"""),2.0)</f>
        <v>2</v>
      </c>
      <c r="D5" s="2">
        <f>IFERROR(__xludf.DUMMYFUNCTION("""COMPUTED_VALUE"""),1.0)</f>
        <v>1</v>
      </c>
      <c r="E5" s="2">
        <f>IFERROR(__xludf.DUMMYFUNCTION("""COMPUTED_VALUE"""),2.0)</f>
        <v>2</v>
      </c>
      <c r="F5" s="2">
        <f>IFERROR(__xludf.DUMMYFUNCTION("""COMPUTED_VALUE"""),0.0)</f>
        <v>0</v>
      </c>
      <c r="G5" s="2">
        <f>IFERROR(__xludf.DUMMYFUNCTION("""COMPUTED_VALUE"""),0.0)</f>
        <v>0</v>
      </c>
      <c r="H5" s="2"/>
      <c r="I5" s="2">
        <f>IFERROR(__xludf.DUMMYFUNCTION("""COMPUTED_VALUE"""),1.5)</f>
        <v>1.5</v>
      </c>
      <c r="J5" s="2">
        <f>IFERROR(__xludf.DUMMYFUNCTION("""COMPUTED_VALUE"""),1.0)</f>
        <v>1</v>
      </c>
      <c r="K5" s="2">
        <f>IFERROR(__xludf.DUMMYFUNCTION("""COMPUTED_VALUE"""),0.5)</f>
        <v>0.5</v>
      </c>
      <c r="L5" s="2">
        <f>IFERROR(__xludf.DUMMYFUNCTION("""COMPUTED_VALUE"""),1.0)</f>
        <v>1</v>
      </c>
      <c r="M5" s="2">
        <f>IFERROR(__xludf.DUMMYFUNCTION("""COMPUTED_VALUE"""),0.0)</f>
        <v>0</v>
      </c>
      <c r="N5" s="2">
        <f>IFERROR(__xludf.DUMMYFUNCTION("""COMPUTED_VALUE"""),1.0)</f>
        <v>1</v>
      </c>
      <c r="O5" s="2">
        <f>IFERROR(__xludf.DUMMYFUNCTION("""COMPUTED_VALUE"""),0.0)</f>
        <v>0</v>
      </c>
      <c r="P5" s="2">
        <f>IFERROR(__xludf.DUMMYFUNCTION("""COMPUTED_VALUE"""),1.0)</f>
        <v>1</v>
      </c>
      <c r="Q5" s="2">
        <f>IFERROR(__xludf.DUMMYFUNCTION("""COMPUTED_VALUE"""),1.0)</f>
        <v>1</v>
      </c>
      <c r="R5" s="2">
        <f>IFERROR(__xludf.DUMMYFUNCTION("""COMPUTED_VALUE"""),1.0)</f>
        <v>1</v>
      </c>
      <c r="S5" s="2">
        <f>IFERROR(__xludf.DUMMYFUNCTION("""COMPUTED_VALUE"""),4.0)</f>
        <v>4</v>
      </c>
      <c r="T5" s="2">
        <f>IFERROR(__xludf.DUMMYFUNCTION("""COMPUTED_VALUE"""),0.0)</f>
        <v>0</v>
      </c>
      <c r="U5" s="2">
        <f>IFERROR(__xludf.DUMMYFUNCTION("""COMPUTED_VALUE"""),4.5)</f>
        <v>4.5</v>
      </c>
      <c r="V5" s="2">
        <f>IFERROR(__xludf.DUMMYFUNCTION("""COMPUTED_VALUE"""),4.333333333333333)</f>
        <v>4.333333333</v>
      </c>
      <c r="W5" s="2">
        <f>IFERROR(__xludf.DUMMYFUNCTION("""COMPUTED_VALUE"""),5.5)</f>
        <v>5.5</v>
      </c>
      <c r="X5" s="2">
        <f>IFERROR(__xludf.DUMMYFUNCTION("""COMPUTED_VALUE"""),18.333333333333332)</f>
        <v>18.33333333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152.25" customHeight="1">
      <c r="A6" s="2" t="str">
        <f>IFERROR(__xludf.DUMMYFUNCTION("""COMPUTED_VALUE"""),"bac677e314c5180a16df664eb0bdc5be")</f>
        <v>bac677e314c5180a16df664eb0bdc5be</v>
      </c>
      <c r="B6" s="2">
        <f>IFERROR(__xludf.DUMMYFUNCTION("""COMPUTED_VALUE"""),4.0)</f>
        <v>4</v>
      </c>
      <c r="C6" s="2">
        <f>IFERROR(__xludf.DUMMYFUNCTION("""COMPUTED_VALUE"""),0.0)</f>
        <v>0</v>
      </c>
      <c r="D6" s="2">
        <f>IFERROR(__xludf.DUMMYFUNCTION("""COMPUTED_VALUE"""),0.0)</f>
        <v>0</v>
      </c>
      <c r="E6" s="2">
        <f>IFERROR(__xludf.DUMMYFUNCTION("""COMPUTED_VALUE"""),0.0)</f>
        <v>0</v>
      </c>
      <c r="F6" s="2">
        <f>IFERROR(__xludf.DUMMYFUNCTION("""COMPUTED_VALUE"""),0.0)</f>
        <v>0</v>
      </c>
      <c r="G6" s="2">
        <f>IFERROR(__xludf.DUMMYFUNCTION("""COMPUTED_VALUE"""),0.0)</f>
        <v>0</v>
      </c>
      <c r="H6" s="2" t="str">
        <f>IFERROR(__xludf.DUMMYFUNCTION("""COMPUTED_VALUE"""),"Did not submit src files and failed race test, might be serial execution. Passed all other tests. Passed new hashmap tests but not src files.")</f>
        <v>Did not submit src files and failed race test, might be serial execution. Passed all other tests. Passed new hashmap tests but not src files.</v>
      </c>
      <c r="I6" s="2">
        <f>IFERROR(__xludf.DUMMYFUNCTION("""COMPUTED_VALUE"""),1.5)</f>
        <v>1.5</v>
      </c>
      <c r="J6" s="2">
        <f>IFERROR(__xludf.DUMMYFUNCTION("""COMPUTED_VALUE"""),0.0)</f>
        <v>0</v>
      </c>
      <c r="K6" s="2">
        <f>IFERROR(__xludf.DUMMYFUNCTION("""COMPUTED_VALUE"""),0.5)</f>
        <v>0.5</v>
      </c>
      <c r="L6" s="2">
        <f>IFERROR(__xludf.DUMMYFUNCTION("""COMPUTED_VALUE"""),0.5)</f>
        <v>0.5</v>
      </c>
      <c r="M6" s="2">
        <f>IFERROR(__xludf.DUMMYFUNCTION("""COMPUTED_VALUE"""),0.0)</f>
        <v>0</v>
      </c>
      <c r="N6" s="2">
        <f>IFERROR(__xludf.DUMMYFUNCTION("""COMPUTED_VALUE"""),0.5)</f>
        <v>0.5</v>
      </c>
      <c r="O6" s="2">
        <f>IFERROR(__xludf.DUMMYFUNCTION("""COMPUTED_VALUE"""),0.0)</f>
        <v>0</v>
      </c>
      <c r="P6" s="2">
        <f>IFERROR(__xludf.DUMMYFUNCTION("""COMPUTED_VALUE"""),0.5)</f>
        <v>0.5</v>
      </c>
      <c r="Q6" s="2">
        <f>IFERROR(__xludf.DUMMYFUNCTION("""COMPUTED_VALUE"""),0.5)</f>
        <v>0.5</v>
      </c>
      <c r="R6" s="2">
        <f>IFERROR(__xludf.DUMMYFUNCTION("""COMPUTED_VALUE"""),1.0)</f>
        <v>1</v>
      </c>
      <c r="S6" s="2">
        <f>IFERROR(__xludf.DUMMYFUNCTION("""COMPUTED_VALUE"""),4.0)</f>
        <v>4</v>
      </c>
      <c r="T6" s="2">
        <f>IFERROR(__xludf.DUMMYFUNCTION("""COMPUTED_VALUE"""),0.0)</f>
        <v>0</v>
      </c>
      <c r="U6" s="2">
        <f>IFERROR(__xludf.DUMMYFUNCTION("""COMPUTED_VALUE"""),1.5)</f>
        <v>1.5</v>
      </c>
      <c r="V6" s="2">
        <f>IFERROR(__xludf.DUMMYFUNCTION("""COMPUTED_VALUE"""),0.0)</f>
        <v>0</v>
      </c>
      <c r="W6" s="2">
        <f>IFERROR(__xludf.DUMMYFUNCTION("""COMPUTED_VALUE"""),3.5)</f>
        <v>3.5</v>
      </c>
      <c r="X6" s="2">
        <f>IFERROR(__xludf.DUMMYFUNCTION("""COMPUTED_VALUE"""),9.0)</f>
        <v>9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52.25" customHeight="1">
      <c r="A7" s="2" t="str">
        <f>IFERROR(__xludf.DUMMYFUNCTION("""COMPUTED_VALUE"""),"4c840a867ba231c294a7fe81a4a268d7")</f>
        <v>4c840a867ba231c294a7fe81a4a268d7</v>
      </c>
      <c r="B7" s="2">
        <f>IFERROR(__xludf.DUMMYFUNCTION("""COMPUTED_VALUE"""),4.0)</f>
        <v>4</v>
      </c>
      <c r="C7" s="2">
        <f>IFERROR(__xludf.DUMMYFUNCTION("""COMPUTED_VALUE"""),3.0)</f>
        <v>3</v>
      </c>
      <c r="D7" s="2">
        <f>IFERROR(__xludf.DUMMYFUNCTION("""COMPUTED_VALUE"""),1.0)</f>
        <v>1</v>
      </c>
      <c r="E7" s="2">
        <f>IFERROR(__xludf.DUMMYFUNCTION("""COMPUTED_VALUE"""),1.0)</f>
        <v>1</v>
      </c>
      <c r="F7" s="2">
        <f>IFERROR(__xludf.DUMMYFUNCTION("""COMPUTED_VALUE"""),1.0)</f>
        <v>1</v>
      </c>
      <c r="G7" s="2">
        <f>IFERROR(__xludf.DUMMYFUNCTION("""COMPUTED_VALUE"""),0.0)</f>
        <v>0</v>
      </c>
      <c r="H7" s="2"/>
      <c r="I7" s="2">
        <f>IFERROR(__xludf.DUMMYFUNCTION("""COMPUTED_VALUE"""),1.5)</f>
        <v>1.5</v>
      </c>
      <c r="J7" s="2">
        <f>IFERROR(__xludf.DUMMYFUNCTION("""COMPUTED_VALUE"""),0.0)</f>
        <v>0</v>
      </c>
      <c r="K7" s="2">
        <f>IFERROR(__xludf.DUMMYFUNCTION("""COMPUTED_VALUE"""),0.5)</f>
        <v>0.5</v>
      </c>
      <c r="L7" s="2">
        <f>IFERROR(__xludf.DUMMYFUNCTION("""COMPUTED_VALUE"""),1.0)</f>
        <v>1</v>
      </c>
      <c r="M7" s="2">
        <f>IFERROR(__xludf.DUMMYFUNCTION("""COMPUTED_VALUE"""),0.0)</f>
        <v>0</v>
      </c>
      <c r="N7" s="2">
        <f>IFERROR(__xludf.DUMMYFUNCTION("""COMPUTED_VALUE"""),1.0)</f>
        <v>1</v>
      </c>
      <c r="O7" s="2">
        <f>IFERROR(__xludf.DUMMYFUNCTION("""COMPUTED_VALUE"""),0.0)</f>
        <v>0</v>
      </c>
      <c r="P7" s="2">
        <f>IFERROR(__xludf.DUMMYFUNCTION("""COMPUTED_VALUE"""),1.0)</f>
        <v>1</v>
      </c>
      <c r="Q7" s="2">
        <f>IFERROR(__xludf.DUMMYFUNCTION("""COMPUTED_VALUE"""),0.5)</f>
        <v>0.5</v>
      </c>
      <c r="R7" s="2">
        <f>IFERROR(__xludf.DUMMYFUNCTION("""COMPUTED_VALUE"""),1.0)</f>
        <v>1</v>
      </c>
      <c r="S7" s="2">
        <f>IFERROR(__xludf.DUMMYFUNCTION("""COMPUTED_VALUE"""),4.0)</f>
        <v>4</v>
      </c>
      <c r="T7" s="2">
        <f>IFERROR(__xludf.DUMMYFUNCTION("""COMPUTED_VALUE"""),1.5)</f>
        <v>1.5</v>
      </c>
      <c r="U7" s="2">
        <f>IFERROR(__xludf.DUMMYFUNCTION("""COMPUTED_VALUE"""),6.0)</f>
        <v>6</v>
      </c>
      <c r="V7" s="2">
        <f>IFERROR(__xludf.DUMMYFUNCTION("""COMPUTED_VALUE"""),2.6666666666666665)</f>
        <v>2.666666667</v>
      </c>
      <c r="W7" s="2">
        <f>IFERROR(__xludf.DUMMYFUNCTION("""COMPUTED_VALUE"""),5.0)</f>
        <v>5</v>
      </c>
      <c r="X7" s="2">
        <f>IFERROR(__xludf.DUMMYFUNCTION("""COMPUTED_VALUE"""),19.166666666666664)</f>
        <v>19.16666667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152.25" customHeight="1">
      <c r="A8" s="2" t="str">
        <f>IFERROR(__xludf.DUMMYFUNCTION("""COMPUTED_VALUE"""),"b70bfb2a6bc2012fdfa3e67a555aa3f3")</f>
        <v>b70bfb2a6bc2012fdfa3e67a555aa3f3</v>
      </c>
      <c r="B8" s="2">
        <f>IFERROR(__xludf.DUMMYFUNCTION("""COMPUTED_VALUE"""),4.0)</f>
        <v>4</v>
      </c>
      <c r="C8" s="2">
        <f>IFERROR(__xludf.DUMMYFUNCTION("""COMPUTED_VALUE"""),0.0)</f>
        <v>0</v>
      </c>
      <c r="D8" s="2">
        <f>IFERROR(__xludf.DUMMYFUNCTION("""COMPUTED_VALUE"""),0.0)</f>
        <v>0</v>
      </c>
      <c r="E8" s="2">
        <f>IFERROR(__xludf.DUMMYFUNCTION("""COMPUTED_VALUE"""),0.0)</f>
        <v>0</v>
      </c>
      <c r="F8" s="2">
        <f>IFERROR(__xludf.DUMMYFUNCTION("""COMPUTED_VALUE"""),0.0)</f>
        <v>0</v>
      </c>
      <c r="G8" s="2">
        <f>IFERROR(__xludf.DUMMYFUNCTION("""COMPUTED_VALUE"""),0.0)</f>
        <v>0</v>
      </c>
      <c r="H8" s="2" t="str">
        <f>IFERROR(__xludf.DUMMYFUNCTION("""COMPUTED_VALUE"""),"Execution failed for part2")</f>
        <v>Execution failed for part2</v>
      </c>
      <c r="I8" s="2">
        <f>IFERROR(__xludf.DUMMYFUNCTION("""COMPUTED_VALUE"""),1.5)</f>
        <v>1.5</v>
      </c>
      <c r="J8" s="2">
        <f>IFERROR(__xludf.DUMMYFUNCTION("""COMPUTED_VALUE"""),1.0)</f>
        <v>1</v>
      </c>
      <c r="K8" s="2">
        <f>IFERROR(__xludf.DUMMYFUNCTION("""COMPUTED_VALUE"""),0.5)</f>
        <v>0.5</v>
      </c>
      <c r="L8" s="2">
        <f>IFERROR(__xludf.DUMMYFUNCTION("""COMPUTED_VALUE"""),1.0)</f>
        <v>1</v>
      </c>
      <c r="M8" s="2">
        <f>IFERROR(__xludf.DUMMYFUNCTION("""COMPUTED_VALUE"""),0.0)</f>
        <v>0</v>
      </c>
      <c r="N8" s="2">
        <f>IFERROR(__xludf.DUMMYFUNCTION("""COMPUTED_VALUE"""),0.5)</f>
        <v>0.5</v>
      </c>
      <c r="O8" s="2">
        <f>IFERROR(__xludf.DUMMYFUNCTION("""COMPUTED_VALUE"""),0.0)</f>
        <v>0</v>
      </c>
      <c r="P8" s="2">
        <f>IFERROR(__xludf.DUMMYFUNCTION("""COMPUTED_VALUE"""),0.5)</f>
        <v>0.5</v>
      </c>
      <c r="Q8" s="2">
        <f>IFERROR(__xludf.DUMMYFUNCTION("""COMPUTED_VALUE"""),0.25)</f>
        <v>0.25</v>
      </c>
      <c r="R8" s="2">
        <f>IFERROR(__xludf.DUMMYFUNCTION("""COMPUTED_VALUE"""),0.0)</f>
        <v>0</v>
      </c>
      <c r="S8" s="2">
        <f>IFERROR(__xludf.DUMMYFUNCTION("""COMPUTED_VALUE"""),4.0)</f>
        <v>4</v>
      </c>
      <c r="T8" s="2">
        <f>IFERROR(__xludf.DUMMYFUNCTION("""COMPUTED_VALUE"""),0.0)</f>
        <v>0</v>
      </c>
      <c r="U8" s="2">
        <f>IFERROR(__xludf.DUMMYFUNCTION("""COMPUTED_VALUE"""),1.5)</f>
        <v>1.5</v>
      </c>
      <c r="V8" s="2">
        <f>IFERROR(__xludf.DUMMYFUNCTION("""COMPUTED_VALUE"""),1.0)</f>
        <v>1</v>
      </c>
      <c r="W8" s="2">
        <f>IFERROR(__xludf.DUMMYFUNCTION("""COMPUTED_VALUE"""),2.75)</f>
        <v>2.75</v>
      </c>
      <c r="X8" s="2">
        <f>IFERROR(__xludf.DUMMYFUNCTION("""COMPUTED_VALUE"""),9.25)</f>
        <v>9.25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152.25" customHeight="1">
      <c r="A9" s="2" t="str">
        <f>IFERROR(__xludf.DUMMYFUNCTION("""COMPUTED_VALUE"""),"255ec59e1770073d61c02b9abbdeb4cb")</f>
        <v>255ec59e1770073d61c02b9abbdeb4cb</v>
      </c>
      <c r="B9" s="2">
        <f>IFERROR(__xludf.DUMMYFUNCTION("""COMPUTED_VALUE"""),4.0)</f>
        <v>4</v>
      </c>
      <c r="C9" s="2">
        <f>IFERROR(__xludf.DUMMYFUNCTION("""COMPUTED_VALUE"""),0.0)</f>
        <v>0</v>
      </c>
      <c r="D9" s="2">
        <f>IFERROR(__xludf.DUMMYFUNCTION("""COMPUTED_VALUE"""),1.0)</f>
        <v>1</v>
      </c>
      <c r="E9" s="2">
        <f>IFERROR(__xludf.DUMMYFUNCTION("""COMPUTED_VALUE"""),3.0)</f>
        <v>3</v>
      </c>
      <c r="F9" s="2">
        <f>IFERROR(__xludf.DUMMYFUNCTION("""COMPUTED_VALUE"""),1.0)</f>
        <v>1</v>
      </c>
      <c r="G9" s="2">
        <f>IFERROR(__xludf.DUMMYFUNCTION("""COMPUTED_VALUE"""),0.0)</f>
        <v>0</v>
      </c>
      <c r="H9" s="2" t="str">
        <f>IFERROR(__xludf.DUMMYFUNCTION("""COMPUTED_VALUE"""),"No yield failed")</f>
        <v>No yield failed</v>
      </c>
      <c r="I9" s="2">
        <f>IFERROR(__xludf.DUMMYFUNCTION("""COMPUTED_VALUE"""),1.5)</f>
        <v>1.5</v>
      </c>
      <c r="J9" s="2">
        <f>IFERROR(__xludf.DUMMYFUNCTION("""COMPUTED_VALUE"""),0.0)</f>
        <v>0</v>
      </c>
      <c r="K9" s="2">
        <f>IFERROR(__xludf.DUMMYFUNCTION("""COMPUTED_VALUE"""),0.5)</f>
        <v>0.5</v>
      </c>
      <c r="L9" s="2">
        <f>IFERROR(__xludf.DUMMYFUNCTION("""COMPUTED_VALUE"""),1.0)</f>
        <v>1</v>
      </c>
      <c r="M9" s="2">
        <f>IFERROR(__xludf.DUMMYFUNCTION("""COMPUTED_VALUE"""),0.0)</f>
        <v>0</v>
      </c>
      <c r="N9" s="2">
        <f>IFERROR(__xludf.DUMMYFUNCTION("""COMPUTED_VALUE"""),1.0)</f>
        <v>1</v>
      </c>
      <c r="O9" s="2">
        <f>IFERROR(__xludf.DUMMYFUNCTION("""COMPUTED_VALUE"""),0.0)</f>
        <v>0</v>
      </c>
      <c r="P9" s="2">
        <f>IFERROR(__xludf.DUMMYFUNCTION("""COMPUTED_VALUE"""),1.0)</f>
        <v>1</v>
      </c>
      <c r="Q9" s="2">
        <f>IFERROR(__xludf.DUMMYFUNCTION("""COMPUTED_VALUE"""),1.0)</f>
        <v>1</v>
      </c>
      <c r="R9" s="2">
        <f>IFERROR(__xludf.DUMMYFUNCTION("""COMPUTED_VALUE"""),1.0)</f>
        <v>1</v>
      </c>
      <c r="S9" s="2">
        <f>IFERROR(__xludf.DUMMYFUNCTION("""COMPUTED_VALUE"""),4.0)</f>
        <v>4</v>
      </c>
      <c r="T9" s="2">
        <f>IFERROR(__xludf.DUMMYFUNCTION("""COMPUTED_VALUE"""),1.5)</f>
        <v>1.5</v>
      </c>
      <c r="U9" s="2">
        <f>IFERROR(__xludf.DUMMYFUNCTION("""COMPUTED_VALUE"""),1.5)</f>
        <v>1.5</v>
      </c>
      <c r="V9" s="2">
        <f>IFERROR(__xludf.DUMMYFUNCTION("""COMPUTED_VALUE"""),4.0)</f>
        <v>4</v>
      </c>
      <c r="W9" s="2">
        <f>IFERROR(__xludf.DUMMYFUNCTION("""COMPUTED_VALUE"""),5.5)</f>
        <v>5.5</v>
      </c>
      <c r="X9" s="2">
        <f>IFERROR(__xludf.DUMMYFUNCTION("""COMPUTED_VALUE"""),16.5)</f>
        <v>16.5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152.25" customHeight="1">
      <c r="A10" s="2" t="str">
        <f>IFERROR(__xludf.DUMMYFUNCTION("""COMPUTED_VALUE"""),"9b3f44c302c4bba8af9b6eaa100b3016")</f>
        <v>9b3f44c302c4bba8af9b6eaa100b3016</v>
      </c>
      <c r="B10" s="2"/>
      <c r="C10" s="2"/>
      <c r="D10" s="2"/>
      <c r="E10" s="2"/>
      <c r="F10" s="2">
        <f>IFERROR(__xludf.DUMMYFUNCTION("""COMPUTED_VALUE"""),0.0)</f>
        <v>0</v>
      </c>
      <c r="G10" s="2">
        <f>IFERROR(__xludf.DUMMYFUNCTION("""COMPUTED_VALUE"""),0.0)</f>
        <v>0</v>
      </c>
      <c r="H10" s="2" t="str">
        <f>IFERROR(__xludf.DUMMYFUNCTION("""COMPUTED_VALUE"""),"makefile failed")</f>
        <v>makefile failed</v>
      </c>
      <c r="I10" s="2">
        <f>IFERROR(__xludf.DUMMYFUNCTION("""COMPUTED_VALUE"""),1.5)</f>
        <v>1.5</v>
      </c>
      <c r="J10" s="2">
        <f>IFERROR(__xludf.DUMMYFUNCTION("""COMPUTED_VALUE"""),0.0)</f>
        <v>0</v>
      </c>
      <c r="K10" s="2">
        <f>IFERROR(__xludf.DUMMYFUNCTION("""COMPUTED_VALUE"""),0.5)</f>
        <v>0.5</v>
      </c>
      <c r="L10" s="2">
        <f>IFERROR(__xludf.DUMMYFUNCTION("""COMPUTED_VALUE"""),1.0)</f>
        <v>1</v>
      </c>
      <c r="M10" s="2">
        <f>IFERROR(__xludf.DUMMYFUNCTION("""COMPUTED_VALUE"""),0.0)</f>
        <v>0</v>
      </c>
      <c r="N10" s="2">
        <f>IFERROR(__xludf.DUMMYFUNCTION("""COMPUTED_VALUE"""),0.25)</f>
        <v>0.25</v>
      </c>
      <c r="O10" s="2">
        <f>IFERROR(__xludf.DUMMYFUNCTION("""COMPUTED_VALUE"""),0.0)</f>
        <v>0</v>
      </c>
      <c r="P10" s="2">
        <f>IFERROR(__xludf.DUMMYFUNCTION("""COMPUTED_VALUE"""),0.5)</f>
        <v>0.5</v>
      </c>
      <c r="Q10" s="2">
        <f>IFERROR(__xludf.DUMMYFUNCTION("""COMPUTED_VALUE"""),0.0)</f>
        <v>0</v>
      </c>
      <c r="R10" s="2">
        <f>IFERROR(__xludf.DUMMYFUNCTION("""COMPUTED_VALUE"""),0.0)</f>
        <v>0</v>
      </c>
      <c r="S10" s="2"/>
      <c r="T10" s="2">
        <f>IFERROR(__xludf.DUMMYFUNCTION("""COMPUTED_VALUE"""),0.0)</f>
        <v>0</v>
      </c>
      <c r="U10" s="2">
        <f>IFERROR(__xludf.DUMMYFUNCTION("""COMPUTED_VALUE"""),1.5)</f>
        <v>1.5</v>
      </c>
      <c r="V10" s="2">
        <f>IFERROR(__xludf.DUMMYFUNCTION("""COMPUTED_VALUE"""),0.0)</f>
        <v>0</v>
      </c>
      <c r="W10" s="2">
        <f>IFERROR(__xludf.DUMMYFUNCTION("""COMPUTED_VALUE"""),2.25)</f>
        <v>2.25</v>
      </c>
      <c r="X10" s="2">
        <f>IFERROR(__xludf.DUMMYFUNCTION("""COMPUTED_VALUE"""),3.75)</f>
        <v>3.75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52.25" customHeight="1">
      <c r="A11" s="2" t="str">
        <f>IFERROR(__xludf.DUMMYFUNCTION("""COMPUTED_VALUE"""),"885df392780342240cec9764a472fcc8")</f>
        <v>885df392780342240cec9764a472fcc8</v>
      </c>
      <c r="B11" s="2">
        <f>IFERROR(__xludf.DUMMYFUNCTION("""COMPUTED_VALUE"""),4.0)</f>
        <v>4</v>
      </c>
      <c r="C11" s="2">
        <f>IFERROR(__xludf.DUMMYFUNCTION("""COMPUTED_VALUE"""),0.0)</f>
        <v>0</v>
      </c>
      <c r="D11" s="2">
        <f>IFERROR(__xludf.DUMMYFUNCTION("""COMPUTED_VALUE"""),0.0)</f>
        <v>0</v>
      </c>
      <c r="E11" s="2">
        <f>IFERROR(__xludf.DUMMYFUNCTION("""COMPUTED_VALUE"""),0.0)</f>
        <v>0</v>
      </c>
      <c r="F11" s="2">
        <f>IFERROR(__xludf.DUMMYFUNCTION("""COMPUTED_VALUE"""),0.0)</f>
        <v>0</v>
      </c>
      <c r="G11" s="2">
        <f>IFERROR(__xludf.DUMMYFUNCTION("""COMPUTED_VALUE"""),0.0)</f>
        <v>0</v>
      </c>
      <c r="H11" s="2" t="str">
        <f>IFERROR(__xludf.DUMMYFUNCTION("""COMPUTED_VALUE"""),"Part2 execution failed and makefile was not created properly")</f>
        <v>Part2 execution failed and makefile was not created properly</v>
      </c>
      <c r="I11" s="2">
        <f>IFERROR(__xludf.DUMMYFUNCTION("""COMPUTED_VALUE"""),1.5)</f>
        <v>1.5</v>
      </c>
      <c r="J11" s="2">
        <f>IFERROR(__xludf.DUMMYFUNCTION("""COMPUTED_VALUE"""),1.0)</f>
        <v>1</v>
      </c>
      <c r="K11" s="2">
        <f>IFERROR(__xludf.DUMMYFUNCTION("""COMPUTED_VALUE"""),0.5)</f>
        <v>0.5</v>
      </c>
      <c r="L11" s="2">
        <f>IFERROR(__xludf.DUMMYFUNCTION("""COMPUTED_VALUE"""),1.0)</f>
        <v>1</v>
      </c>
      <c r="M11" s="2">
        <f>IFERROR(__xludf.DUMMYFUNCTION("""COMPUTED_VALUE"""),0.5)</f>
        <v>0.5</v>
      </c>
      <c r="N11" s="2">
        <f>IFERROR(__xludf.DUMMYFUNCTION("""COMPUTED_VALUE"""),1.0)</f>
        <v>1</v>
      </c>
      <c r="O11" s="2">
        <f>IFERROR(__xludf.DUMMYFUNCTION("""COMPUTED_VALUE"""),0.0)</f>
        <v>0</v>
      </c>
      <c r="P11" s="2">
        <f>IFERROR(__xludf.DUMMYFUNCTION("""COMPUTED_VALUE"""),0.5)</f>
        <v>0.5</v>
      </c>
      <c r="Q11" s="2">
        <f>IFERROR(__xludf.DUMMYFUNCTION("""COMPUTED_VALUE"""),0.5)</f>
        <v>0.5</v>
      </c>
      <c r="R11" s="2">
        <f>IFERROR(__xludf.DUMMYFUNCTION("""COMPUTED_VALUE"""),0.5)</f>
        <v>0.5</v>
      </c>
      <c r="S11" s="2">
        <f>IFERROR(__xludf.DUMMYFUNCTION("""COMPUTED_VALUE"""),4.0)</f>
        <v>4</v>
      </c>
      <c r="T11" s="2">
        <f>IFERROR(__xludf.DUMMYFUNCTION("""COMPUTED_VALUE"""),0.0)</f>
        <v>0</v>
      </c>
      <c r="U11" s="2">
        <f>IFERROR(__xludf.DUMMYFUNCTION("""COMPUTED_VALUE"""),1.5)</f>
        <v>1.5</v>
      </c>
      <c r="V11" s="2">
        <f>IFERROR(__xludf.DUMMYFUNCTION("""COMPUTED_VALUE"""),1.0)</f>
        <v>1</v>
      </c>
      <c r="W11" s="2">
        <f>IFERROR(__xludf.DUMMYFUNCTION("""COMPUTED_VALUE"""),4.5)</f>
        <v>4.5</v>
      </c>
      <c r="X11" s="2">
        <f>IFERROR(__xludf.DUMMYFUNCTION("""COMPUTED_VALUE"""),11.0)</f>
        <v>11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52.25" customHeight="1">
      <c r="A12" s="2" t="str">
        <f>IFERROR(__xludf.DUMMYFUNCTION("""COMPUTED_VALUE"""),"b60b08ccafc170d2cc519029d6deb77a")</f>
        <v>b60b08ccafc170d2cc519029d6deb77a</v>
      </c>
      <c r="B12" s="2">
        <f>IFERROR(__xludf.DUMMYFUNCTION("""COMPUTED_VALUE"""),4.0)</f>
        <v>4</v>
      </c>
      <c r="C12" s="2">
        <f>IFERROR(__xludf.DUMMYFUNCTION("""COMPUTED_VALUE"""),3.0)</f>
        <v>3</v>
      </c>
      <c r="D12" s="2">
        <f>IFERROR(__xludf.DUMMYFUNCTION("""COMPUTED_VALUE"""),1.0)</f>
        <v>1</v>
      </c>
      <c r="E12" s="2">
        <f>IFERROR(__xludf.DUMMYFUNCTION("""COMPUTED_VALUE"""),3.0)</f>
        <v>3</v>
      </c>
      <c r="F12" s="2" t="str">
        <f>IFERROR(__xludf.DUMMYFUNCTION("""COMPUTED_VALUE"""),"#REF!")</f>
        <v>#REF!</v>
      </c>
      <c r="G12" s="2" t="str">
        <f>IFERROR(__xludf.DUMMYFUNCTION("""COMPUTED_VALUE"""),"#REF!")</f>
        <v>#REF!</v>
      </c>
      <c r="H12" s="2"/>
      <c r="I12" s="2">
        <f>IFERROR(__xludf.DUMMYFUNCTION("""COMPUTED_VALUE"""),1.5)</f>
        <v>1.5</v>
      </c>
      <c r="J12" s="2">
        <f>IFERROR(__xludf.DUMMYFUNCTION("""COMPUTED_VALUE"""),1.0)</f>
        <v>1</v>
      </c>
      <c r="K12" s="2">
        <f>IFERROR(__xludf.DUMMYFUNCTION("""COMPUTED_VALUE"""),0.5)</f>
        <v>0.5</v>
      </c>
      <c r="L12" s="2">
        <f>IFERROR(__xludf.DUMMYFUNCTION("""COMPUTED_VALUE"""),1.0)</f>
        <v>1</v>
      </c>
      <c r="M12" s="2">
        <f>IFERROR(__xludf.DUMMYFUNCTION("""COMPUTED_VALUE"""),0.5)</f>
        <v>0.5</v>
      </c>
      <c r="N12" s="2">
        <f>IFERROR(__xludf.DUMMYFUNCTION("""COMPUTED_VALUE"""),1.0)</f>
        <v>1</v>
      </c>
      <c r="O12" s="2">
        <f>IFERROR(__xludf.DUMMYFUNCTION("""COMPUTED_VALUE"""),0.0)</f>
        <v>0</v>
      </c>
      <c r="P12" s="2">
        <f>IFERROR(__xludf.DUMMYFUNCTION("""COMPUTED_VALUE"""),1.0)</f>
        <v>1</v>
      </c>
      <c r="Q12" s="2">
        <f>IFERROR(__xludf.DUMMYFUNCTION("""COMPUTED_VALUE"""),1.0)</f>
        <v>1</v>
      </c>
      <c r="R12" s="2">
        <f>IFERROR(__xludf.DUMMYFUNCTION("""COMPUTED_VALUE"""),0.0)</f>
        <v>0</v>
      </c>
      <c r="S12" s="2">
        <f>IFERROR(__xludf.DUMMYFUNCTION("""COMPUTED_VALUE"""),4.0)</f>
        <v>4</v>
      </c>
      <c r="T12" s="2" t="str">
        <f>IFERROR(__xludf.DUMMYFUNCTION("""COMPUTED_VALUE"""),"#REF!")</f>
        <v>#REF!</v>
      </c>
      <c r="U12" s="2">
        <f>IFERROR(__xludf.DUMMYFUNCTION("""COMPUTED_VALUE"""),6.0)</f>
        <v>6</v>
      </c>
      <c r="V12" s="2">
        <f>IFERROR(__xludf.DUMMYFUNCTION("""COMPUTED_VALUE"""),5.0)</f>
        <v>5</v>
      </c>
      <c r="W12" s="2">
        <f>IFERROR(__xludf.DUMMYFUNCTION("""COMPUTED_VALUE"""),5.0)</f>
        <v>5</v>
      </c>
      <c r="X12" s="2" t="str">
        <f>IFERROR(__xludf.DUMMYFUNCTION("""COMPUTED_VALUE"""),"#REF!")</f>
        <v>#REF!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152.25" customHeight="1">
      <c r="A13" s="2" t="str">
        <f>IFERROR(__xludf.DUMMYFUNCTION("""COMPUTED_VALUE"""),"e643da275e8f8f9307f6950f75abe9c4")</f>
        <v>e643da275e8f8f9307f6950f75abe9c4</v>
      </c>
      <c r="B13" s="2" t="str">
        <f>IFERROR(__xludf.DUMMYFUNCTION("""COMPUTED_VALUE"""),"#N/A")</f>
        <v>#N/A</v>
      </c>
      <c r="C13" s="2" t="str">
        <f>IFERROR(__xludf.DUMMYFUNCTION("""COMPUTED_VALUE"""),"#N/A")</f>
        <v>#N/A</v>
      </c>
      <c r="D13" s="2" t="str">
        <f>IFERROR(__xludf.DUMMYFUNCTION("""COMPUTED_VALUE"""),"#N/A")</f>
        <v>#N/A</v>
      </c>
      <c r="E13" s="2" t="str">
        <f>IFERROR(__xludf.DUMMYFUNCTION("""COMPUTED_VALUE"""),"#N/A")</f>
        <v>#N/A</v>
      </c>
      <c r="F13" s="2" t="str">
        <f>IFERROR(__xludf.DUMMYFUNCTION("""COMPUTED_VALUE"""),"#N/A")</f>
        <v>#N/A</v>
      </c>
      <c r="G13" s="2" t="str">
        <f>IFERROR(__xludf.DUMMYFUNCTION("""COMPUTED_VALUE"""),"#N/A")</f>
        <v>#N/A</v>
      </c>
      <c r="H13" s="2" t="str">
        <f>IFERROR(__xludf.DUMMYFUNCTION("""COMPUTED_VALUE"""),"#N/A")</f>
        <v>#N/A</v>
      </c>
      <c r="I13" s="2">
        <f>IFERROR(__xludf.DUMMYFUNCTION("""COMPUTED_VALUE"""),0.0)</f>
        <v>0</v>
      </c>
      <c r="J13" s="2">
        <f>IFERROR(__xludf.DUMMYFUNCTION("""COMPUTED_VALUE"""),0.0)</f>
        <v>0</v>
      </c>
      <c r="K13" s="2">
        <f>IFERROR(__xludf.DUMMYFUNCTION("""COMPUTED_VALUE"""),0.5)</f>
        <v>0.5</v>
      </c>
      <c r="L13" s="2">
        <f>IFERROR(__xludf.DUMMYFUNCTION("""COMPUTED_VALUE"""),1.0)</f>
        <v>1</v>
      </c>
      <c r="M13" s="2">
        <f>IFERROR(__xludf.DUMMYFUNCTION("""COMPUTED_VALUE"""),0.5)</f>
        <v>0.5</v>
      </c>
      <c r="N13" s="2">
        <f>IFERROR(__xludf.DUMMYFUNCTION("""COMPUTED_VALUE"""),0.0)</f>
        <v>0</v>
      </c>
      <c r="O13" s="2">
        <f>IFERROR(__xludf.DUMMYFUNCTION("""COMPUTED_VALUE"""),0.0)</f>
        <v>0</v>
      </c>
      <c r="P13" s="2">
        <f>IFERROR(__xludf.DUMMYFUNCTION("""COMPUTED_VALUE"""),0.0)</f>
        <v>0</v>
      </c>
      <c r="Q13" s="2">
        <f>IFERROR(__xludf.DUMMYFUNCTION("""COMPUTED_VALUE"""),0.0)</f>
        <v>0</v>
      </c>
      <c r="R13" s="2">
        <f>IFERROR(__xludf.DUMMYFUNCTION("""COMPUTED_VALUE"""),0.0)</f>
        <v>0</v>
      </c>
      <c r="S13" s="2" t="str">
        <f>IFERROR(__xludf.DUMMYFUNCTION("""COMPUTED_VALUE"""),"#N/A")</f>
        <v>#N/A</v>
      </c>
      <c r="T13" s="2" t="str">
        <f>IFERROR(__xludf.DUMMYFUNCTION("""COMPUTED_VALUE"""),"#N/A")</f>
        <v>#N/A</v>
      </c>
      <c r="U13" s="2" t="str">
        <f>IFERROR(__xludf.DUMMYFUNCTION("""COMPUTED_VALUE"""),"#N/A")</f>
        <v>#N/A</v>
      </c>
      <c r="V13" s="2" t="str">
        <f>IFERROR(__xludf.DUMMYFUNCTION("""COMPUTED_VALUE"""),"#N/A")</f>
        <v>#N/A</v>
      </c>
      <c r="W13" s="2">
        <f>IFERROR(__xludf.DUMMYFUNCTION("""COMPUTED_VALUE"""),2.0)</f>
        <v>2</v>
      </c>
      <c r="X13" s="2" t="str">
        <f>IFERROR(__xludf.DUMMYFUNCTION("""COMPUTED_VALUE"""),"#N/A")</f>
        <v>#N/A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ht="152.25" customHeight="1">
      <c r="A14" s="2" t="str">
        <f>IFERROR(__xludf.DUMMYFUNCTION("""COMPUTED_VALUE"""),"5711dc6a30e6797ab380f9be1b1805e8")</f>
        <v>5711dc6a30e6797ab380f9be1b1805e8</v>
      </c>
      <c r="B14" s="2">
        <f>IFERROR(__xludf.DUMMYFUNCTION("""COMPUTED_VALUE"""),4.0)</f>
        <v>4</v>
      </c>
      <c r="C14" s="2">
        <f>IFERROR(__xludf.DUMMYFUNCTION("""COMPUTED_VALUE"""),0.0)</f>
        <v>0</v>
      </c>
      <c r="D14" s="2">
        <f>IFERROR(__xludf.DUMMYFUNCTION("""COMPUTED_VALUE"""),0.0)</f>
        <v>0</v>
      </c>
      <c r="E14" s="2">
        <f>IFERROR(__xludf.DUMMYFUNCTION("""COMPUTED_VALUE"""),0.0)</f>
        <v>0</v>
      </c>
      <c r="F14" s="2">
        <f>IFERROR(__xludf.DUMMYFUNCTION("""COMPUTED_VALUE"""),0.0)</f>
        <v>0</v>
      </c>
      <c r="G14" s="2">
        <f>IFERROR(__xludf.DUMMYFUNCTION("""COMPUTED_VALUE"""),0.0)</f>
        <v>0</v>
      </c>
      <c r="H14" s="2"/>
      <c r="I14" s="2">
        <f>IFERROR(__xludf.DUMMYFUNCTION("""COMPUTED_VALUE"""),0.0)</f>
        <v>0</v>
      </c>
      <c r="J14" s="2">
        <f>IFERROR(__xludf.DUMMYFUNCTION("""COMPUTED_VALUE"""),0.0)</f>
        <v>0</v>
      </c>
      <c r="K14" s="2">
        <f>IFERROR(__xludf.DUMMYFUNCTION("""COMPUTED_VALUE"""),0.5)</f>
        <v>0.5</v>
      </c>
      <c r="L14" s="2">
        <f>IFERROR(__xludf.DUMMYFUNCTION("""COMPUTED_VALUE"""),1.0)</f>
        <v>1</v>
      </c>
      <c r="M14" s="2">
        <f>IFERROR(__xludf.DUMMYFUNCTION("""COMPUTED_VALUE"""),0.5)</f>
        <v>0.5</v>
      </c>
      <c r="N14" s="2">
        <f>IFERROR(__xludf.DUMMYFUNCTION("""COMPUTED_VALUE"""),1.0)</f>
        <v>1</v>
      </c>
      <c r="O14" s="2">
        <f>IFERROR(__xludf.DUMMYFUNCTION("""COMPUTED_VALUE"""),0.0)</f>
        <v>0</v>
      </c>
      <c r="P14" s="2">
        <f>IFERROR(__xludf.DUMMYFUNCTION("""COMPUTED_VALUE"""),0.0)</f>
        <v>0</v>
      </c>
      <c r="Q14" s="2">
        <f>IFERROR(__xludf.DUMMYFUNCTION("""COMPUTED_VALUE"""),0.0)</f>
        <v>0</v>
      </c>
      <c r="R14" s="2">
        <f>IFERROR(__xludf.DUMMYFUNCTION("""COMPUTED_VALUE"""),1.0)</f>
        <v>1</v>
      </c>
      <c r="S14" s="2">
        <f>IFERROR(__xludf.DUMMYFUNCTION("""COMPUTED_VALUE"""),4.0)</f>
        <v>4</v>
      </c>
      <c r="T14" s="2">
        <f>IFERROR(__xludf.DUMMYFUNCTION("""COMPUTED_VALUE"""),0.0)</f>
        <v>0</v>
      </c>
      <c r="U14" s="2">
        <f>IFERROR(__xludf.DUMMYFUNCTION("""COMPUTED_VALUE"""),0.0)</f>
        <v>0</v>
      </c>
      <c r="V14" s="2">
        <f>IFERROR(__xludf.DUMMYFUNCTION("""COMPUTED_VALUE"""),0.0)</f>
        <v>0</v>
      </c>
      <c r="W14" s="2">
        <f>IFERROR(__xludf.DUMMYFUNCTION("""COMPUTED_VALUE"""),4.0)</f>
        <v>4</v>
      </c>
      <c r="X14" s="2">
        <f>IFERROR(__xludf.DUMMYFUNCTION("""COMPUTED_VALUE"""),8.0)</f>
        <v>8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ht="152.25" customHeight="1">
      <c r="A15" s="2" t="str">
        <f>IFERROR(__xludf.DUMMYFUNCTION("""COMPUTED_VALUE"""),"1d9ea3672dd6825cf3d144a1ddf50d81")</f>
        <v>1d9ea3672dd6825cf3d144a1ddf50d81</v>
      </c>
      <c r="B15" s="2">
        <f>IFERROR(__xludf.DUMMYFUNCTION("""COMPUTED_VALUE"""),4.0)</f>
        <v>4</v>
      </c>
      <c r="C15" s="2">
        <f>IFERROR(__xludf.DUMMYFUNCTION("""COMPUTED_VALUE"""),3.0)</f>
        <v>3</v>
      </c>
      <c r="D15" s="2">
        <f>IFERROR(__xludf.DUMMYFUNCTION("""COMPUTED_VALUE"""),1.0)</f>
        <v>1</v>
      </c>
      <c r="E15" s="2">
        <f>IFERROR(__xludf.DUMMYFUNCTION("""COMPUTED_VALUE"""),3.0)</f>
        <v>3</v>
      </c>
      <c r="F15" s="2" t="str">
        <f>IFERROR(__xludf.DUMMYFUNCTION("""COMPUTED_VALUE"""),"#REF!")</f>
        <v>#REF!</v>
      </c>
      <c r="G15" s="2" t="str">
        <f>IFERROR(__xludf.DUMMYFUNCTION("""COMPUTED_VALUE"""),"#REF!")</f>
        <v>#REF!</v>
      </c>
      <c r="H15" s="2"/>
      <c r="I15" s="2">
        <f>IFERROR(__xludf.DUMMYFUNCTION("""COMPUTED_VALUE"""),1.5)</f>
        <v>1.5</v>
      </c>
      <c r="J15" s="2">
        <f>IFERROR(__xludf.DUMMYFUNCTION("""COMPUTED_VALUE"""),1.0)</f>
        <v>1</v>
      </c>
      <c r="K15" s="2">
        <f>IFERROR(__xludf.DUMMYFUNCTION("""COMPUTED_VALUE"""),0.5)</f>
        <v>0.5</v>
      </c>
      <c r="L15" s="2">
        <f>IFERROR(__xludf.DUMMYFUNCTION("""COMPUTED_VALUE"""),1.0)</f>
        <v>1</v>
      </c>
      <c r="M15" s="2">
        <f>IFERROR(__xludf.DUMMYFUNCTION("""COMPUTED_VALUE"""),0.0)</f>
        <v>0</v>
      </c>
      <c r="N15" s="2">
        <f>IFERROR(__xludf.DUMMYFUNCTION("""COMPUTED_VALUE"""),1.0)</f>
        <v>1</v>
      </c>
      <c r="O15" s="2">
        <f>IFERROR(__xludf.DUMMYFUNCTION("""COMPUTED_VALUE"""),0.0)</f>
        <v>0</v>
      </c>
      <c r="P15" s="2">
        <f>IFERROR(__xludf.DUMMYFUNCTION("""COMPUTED_VALUE"""),1.0)</f>
        <v>1</v>
      </c>
      <c r="Q15" s="2">
        <f>IFERROR(__xludf.DUMMYFUNCTION("""COMPUTED_VALUE"""),1.0)</f>
        <v>1</v>
      </c>
      <c r="R15" s="2">
        <f>IFERROR(__xludf.DUMMYFUNCTION("""COMPUTED_VALUE"""),1.0)</f>
        <v>1</v>
      </c>
      <c r="S15" s="2">
        <f>IFERROR(__xludf.DUMMYFUNCTION("""COMPUTED_VALUE"""),4.0)</f>
        <v>4</v>
      </c>
      <c r="T15" s="2" t="str">
        <f>IFERROR(__xludf.DUMMYFUNCTION("""COMPUTED_VALUE"""),"#REF!")</f>
        <v>#REF!</v>
      </c>
      <c r="U15" s="2">
        <f>IFERROR(__xludf.DUMMYFUNCTION("""COMPUTED_VALUE"""),6.0)</f>
        <v>6</v>
      </c>
      <c r="V15" s="2">
        <f>IFERROR(__xludf.DUMMYFUNCTION("""COMPUTED_VALUE"""),5.0)</f>
        <v>5</v>
      </c>
      <c r="W15" s="2">
        <f>IFERROR(__xludf.DUMMYFUNCTION("""COMPUTED_VALUE"""),5.5)</f>
        <v>5.5</v>
      </c>
      <c r="X15" s="2" t="str">
        <f>IFERROR(__xludf.DUMMYFUNCTION("""COMPUTED_VALUE"""),"#REF!")</f>
        <v>#REF!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ht="152.25" customHeight="1">
      <c r="A16" s="2" t="str">
        <f>IFERROR(__xludf.DUMMYFUNCTION("""COMPUTED_VALUE"""),"6719b5c174a4aab2d642748c4fa0e0df")</f>
        <v>6719b5c174a4aab2d642748c4fa0e0df</v>
      </c>
      <c r="B16" s="2" t="str">
        <f>IFERROR(__xludf.DUMMYFUNCTION("""COMPUTED_VALUE"""),"#N/A")</f>
        <v>#N/A</v>
      </c>
      <c r="C16" s="2" t="str">
        <f>IFERROR(__xludf.DUMMYFUNCTION("""COMPUTED_VALUE"""),"#N/A")</f>
        <v>#N/A</v>
      </c>
      <c r="D16" s="2" t="str">
        <f>IFERROR(__xludf.DUMMYFUNCTION("""COMPUTED_VALUE"""),"#N/A")</f>
        <v>#N/A</v>
      </c>
      <c r="E16" s="2" t="str">
        <f>IFERROR(__xludf.DUMMYFUNCTION("""COMPUTED_VALUE"""),"#N/A")</f>
        <v>#N/A</v>
      </c>
      <c r="F16" s="2" t="str">
        <f>IFERROR(__xludf.DUMMYFUNCTION("""COMPUTED_VALUE"""),"#N/A")</f>
        <v>#N/A</v>
      </c>
      <c r="G16" s="2" t="str">
        <f>IFERROR(__xludf.DUMMYFUNCTION("""COMPUTED_VALUE"""),"#N/A")</f>
        <v>#N/A</v>
      </c>
      <c r="H16" s="2" t="str">
        <f>IFERROR(__xludf.DUMMYFUNCTION("""COMPUTED_VALUE"""),"#N/A")</f>
        <v>#N/A</v>
      </c>
      <c r="I16" s="2">
        <f>IFERROR(__xludf.DUMMYFUNCTION("""COMPUTED_VALUE"""),0.0)</f>
        <v>0</v>
      </c>
      <c r="J16" s="2">
        <f>IFERROR(__xludf.DUMMYFUNCTION("""COMPUTED_VALUE"""),0.0)</f>
        <v>0</v>
      </c>
      <c r="K16" s="2">
        <f>IFERROR(__xludf.DUMMYFUNCTION("""COMPUTED_VALUE"""),0.5)</f>
        <v>0.5</v>
      </c>
      <c r="L16" s="2">
        <f>IFERROR(__xludf.DUMMYFUNCTION("""COMPUTED_VALUE"""),0.0)</f>
        <v>0</v>
      </c>
      <c r="M16" s="2">
        <f>IFERROR(__xludf.DUMMYFUNCTION("""COMPUTED_VALUE"""),0.0)</f>
        <v>0</v>
      </c>
      <c r="N16" s="2">
        <f>IFERROR(__xludf.DUMMYFUNCTION("""COMPUTED_VALUE"""),0.5)</f>
        <v>0.5</v>
      </c>
      <c r="O16" s="2">
        <f>IFERROR(__xludf.DUMMYFUNCTION("""COMPUTED_VALUE"""),0.0)</f>
        <v>0</v>
      </c>
      <c r="P16" s="2">
        <f>IFERROR(__xludf.DUMMYFUNCTION("""COMPUTED_VALUE"""),0.0)</f>
        <v>0</v>
      </c>
      <c r="Q16" s="2">
        <f>IFERROR(__xludf.DUMMYFUNCTION("""COMPUTED_VALUE"""),0.0)</f>
        <v>0</v>
      </c>
      <c r="R16" s="2">
        <f>IFERROR(__xludf.DUMMYFUNCTION("""COMPUTED_VALUE"""),0.0)</f>
        <v>0</v>
      </c>
      <c r="S16" s="2" t="str">
        <f>IFERROR(__xludf.DUMMYFUNCTION("""COMPUTED_VALUE"""),"#N/A")</f>
        <v>#N/A</v>
      </c>
      <c r="T16" s="2" t="str">
        <f>IFERROR(__xludf.DUMMYFUNCTION("""COMPUTED_VALUE"""),"#N/A")</f>
        <v>#N/A</v>
      </c>
      <c r="U16" s="2" t="str">
        <f>IFERROR(__xludf.DUMMYFUNCTION("""COMPUTED_VALUE"""),"#N/A")</f>
        <v>#N/A</v>
      </c>
      <c r="V16" s="2" t="str">
        <f>IFERROR(__xludf.DUMMYFUNCTION("""COMPUTED_VALUE"""),"#N/A")</f>
        <v>#N/A</v>
      </c>
      <c r="W16" s="2">
        <f>IFERROR(__xludf.DUMMYFUNCTION("""COMPUTED_VALUE"""),1.0)</f>
        <v>1</v>
      </c>
      <c r="X16" s="2" t="str">
        <f>IFERROR(__xludf.DUMMYFUNCTION("""COMPUTED_VALUE"""),"#N/A")</f>
        <v>#N/A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ht="152.25" customHeight="1">
      <c r="A17" s="2" t="str">
        <f>IFERROR(__xludf.DUMMYFUNCTION("""COMPUTED_VALUE"""),"1027c006b916a5ae5a252c2b281992bc")</f>
        <v>1027c006b916a5ae5a252c2b281992bc</v>
      </c>
      <c r="B17" s="2">
        <f>IFERROR(__xludf.DUMMYFUNCTION("""COMPUTED_VALUE"""),4.0)</f>
        <v>4</v>
      </c>
      <c r="C17" s="2">
        <f>IFERROR(__xludf.DUMMYFUNCTION("""COMPUTED_VALUE"""),0.0)</f>
        <v>0</v>
      </c>
      <c r="D17" s="2">
        <f>IFERROR(__xludf.DUMMYFUNCTION("""COMPUTED_VALUE"""),0.0)</f>
        <v>0</v>
      </c>
      <c r="E17" s="2">
        <f>IFERROR(__xludf.DUMMYFUNCTION("""COMPUTED_VALUE"""),0.0)</f>
        <v>0</v>
      </c>
      <c r="F17" s="2">
        <f>IFERROR(__xludf.DUMMYFUNCTION("""COMPUTED_VALUE"""),0.0)</f>
        <v>0</v>
      </c>
      <c r="G17" s="2">
        <f>IFERROR(__xludf.DUMMYFUNCTION("""COMPUTED_VALUE"""),0.0)</f>
        <v>0</v>
      </c>
      <c r="H17" s="2" t="str">
        <f>IFERROR(__xludf.DUMMYFUNCTION("""COMPUTED_VALUE"""),"Hashmap and list not working, entire part2 execution failed")</f>
        <v>Hashmap and list not working, entire part2 execution failed</v>
      </c>
      <c r="I17" s="2">
        <f>IFERROR(__xludf.DUMMYFUNCTION("""COMPUTED_VALUE"""),0.0)</f>
        <v>0</v>
      </c>
      <c r="J17" s="2">
        <f>IFERROR(__xludf.DUMMYFUNCTION("""COMPUTED_VALUE"""),0.0)</f>
        <v>0</v>
      </c>
      <c r="K17" s="2">
        <f>IFERROR(__xludf.DUMMYFUNCTION("""COMPUTED_VALUE"""),0.5)</f>
        <v>0.5</v>
      </c>
      <c r="L17" s="2">
        <f>IFERROR(__xludf.DUMMYFUNCTION("""COMPUTED_VALUE"""),1.0)</f>
        <v>1</v>
      </c>
      <c r="M17" s="2">
        <f>IFERROR(__xludf.DUMMYFUNCTION("""COMPUTED_VALUE"""),0.5)</f>
        <v>0.5</v>
      </c>
      <c r="N17" s="2">
        <f>IFERROR(__xludf.DUMMYFUNCTION("""COMPUTED_VALUE"""),0.5)</f>
        <v>0.5</v>
      </c>
      <c r="O17" s="2">
        <f>IFERROR(__xludf.DUMMYFUNCTION("""COMPUTED_VALUE"""),0.0)</f>
        <v>0</v>
      </c>
      <c r="P17" s="2">
        <f>IFERROR(__xludf.DUMMYFUNCTION("""COMPUTED_VALUE"""),0.0)</f>
        <v>0</v>
      </c>
      <c r="Q17" s="2">
        <f>IFERROR(__xludf.DUMMYFUNCTION("""COMPUTED_VALUE"""),0.0)</f>
        <v>0</v>
      </c>
      <c r="R17" s="2">
        <f>IFERROR(__xludf.DUMMYFUNCTION("""COMPUTED_VALUE"""),0.0)</f>
        <v>0</v>
      </c>
      <c r="S17" s="2">
        <f>IFERROR(__xludf.DUMMYFUNCTION("""COMPUTED_VALUE"""),4.0)</f>
        <v>4</v>
      </c>
      <c r="T17" s="2">
        <f>IFERROR(__xludf.DUMMYFUNCTION("""COMPUTED_VALUE"""),0.0)</f>
        <v>0</v>
      </c>
      <c r="U17" s="2">
        <f>IFERROR(__xludf.DUMMYFUNCTION("""COMPUTED_VALUE"""),0.0)</f>
        <v>0</v>
      </c>
      <c r="V17" s="2">
        <f>IFERROR(__xludf.DUMMYFUNCTION("""COMPUTED_VALUE"""),0.0)</f>
        <v>0</v>
      </c>
      <c r="W17" s="2">
        <f>IFERROR(__xludf.DUMMYFUNCTION("""COMPUTED_VALUE"""),2.5)</f>
        <v>2.5</v>
      </c>
      <c r="X17" s="2">
        <f>IFERROR(__xludf.DUMMYFUNCTION("""COMPUTED_VALUE"""),6.5)</f>
        <v>6.5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ht="152.25" customHeight="1">
      <c r="A18" s="2" t="str">
        <f>IFERROR(__xludf.DUMMYFUNCTION("""COMPUTED_VALUE"""),"365b0eea85a6e9c1c0be54c112292980")</f>
        <v>365b0eea85a6e9c1c0be54c112292980</v>
      </c>
      <c r="B18" s="2">
        <f>IFERROR(__xludf.DUMMYFUNCTION("""COMPUTED_VALUE"""),4.0)</f>
        <v>4</v>
      </c>
      <c r="C18" s="2">
        <f>IFERROR(__xludf.DUMMYFUNCTION("""COMPUTED_VALUE"""),3.0)</f>
        <v>3</v>
      </c>
      <c r="D18" s="2">
        <f>IFERROR(__xludf.DUMMYFUNCTION("""COMPUTED_VALUE"""),1.0)</f>
        <v>1</v>
      </c>
      <c r="E18" s="2">
        <f>IFERROR(__xludf.DUMMYFUNCTION("""COMPUTED_VALUE"""),1.0)</f>
        <v>1</v>
      </c>
      <c r="F18" s="2" t="str">
        <f>IFERROR(__xludf.DUMMYFUNCTION("""COMPUTED_VALUE"""),"#REF!")</f>
        <v>#REF!</v>
      </c>
      <c r="G18" s="2" t="str">
        <f>IFERROR(__xludf.DUMMYFUNCTION("""COMPUTED_VALUE"""),"#REF!")</f>
        <v>#REF!</v>
      </c>
      <c r="H18" s="2"/>
      <c r="I18" s="2">
        <f>IFERROR(__xludf.DUMMYFUNCTION("""COMPUTED_VALUE"""),1.5)</f>
        <v>1.5</v>
      </c>
      <c r="J18" s="2">
        <f>IFERROR(__xludf.DUMMYFUNCTION("""COMPUTED_VALUE"""),1.0)</f>
        <v>1</v>
      </c>
      <c r="K18" s="2">
        <f>IFERROR(__xludf.DUMMYFUNCTION("""COMPUTED_VALUE"""),0.5)</f>
        <v>0.5</v>
      </c>
      <c r="L18" s="2">
        <f>IFERROR(__xludf.DUMMYFUNCTION("""COMPUTED_VALUE"""),1.0)</f>
        <v>1</v>
      </c>
      <c r="M18" s="2">
        <f>IFERROR(__xludf.DUMMYFUNCTION("""COMPUTED_VALUE"""),0.0)</f>
        <v>0</v>
      </c>
      <c r="N18" s="2">
        <f>IFERROR(__xludf.DUMMYFUNCTION("""COMPUTED_VALUE"""),1.0)</f>
        <v>1</v>
      </c>
      <c r="O18" s="2">
        <f>IFERROR(__xludf.DUMMYFUNCTION("""COMPUTED_VALUE"""),1.0)</f>
        <v>1</v>
      </c>
      <c r="P18" s="2">
        <f>IFERROR(__xludf.DUMMYFUNCTION("""COMPUTED_VALUE"""),1.0)</f>
        <v>1</v>
      </c>
      <c r="Q18" s="2">
        <f>IFERROR(__xludf.DUMMYFUNCTION("""COMPUTED_VALUE"""),1.0)</f>
        <v>1</v>
      </c>
      <c r="R18" s="2">
        <f>IFERROR(__xludf.DUMMYFUNCTION("""COMPUTED_VALUE"""),1.0)</f>
        <v>1</v>
      </c>
      <c r="S18" s="2">
        <f>IFERROR(__xludf.DUMMYFUNCTION("""COMPUTED_VALUE"""),4.0)</f>
        <v>4</v>
      </c>
      <c r="T18" s="2" t="str">
        <f>IFERROR(__xludf.DUMMYFUNCTION("""COMPUTED_VALUE"""),"#REF!")</f>
        <v>#REF!</v>
      </c>
      <c r="U18" s="2">
        <f>IFERROR(__xludf.DUMMYFUNCTION("""COMPUTED_VALUE"""),6.0)</f>
        <v>6</v>
      </c>
      <c r="V18" s="2">
        <f>IFERROR(__xludf.DUMMYFUNCTION("""COMPUTED_VALUE"""),3.6666666666666665)</f>
        <v>3.666666667</v>
      </c>
      <c r="W18" s="2">
        <f>IFERROR(__xludf.DUMMYFUNCTION("""COMPUTED_VALUE"""),6.5)</f>
        <v>6.5</v>
      </c>
      <c r="X18" s="2" t="str">
        <f>IFERROR(__xludf.DUMMYFUNCTION("""COMPUTED_VALUE"""),"#REF!")</f>
        <v>#REF!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ht="152.25" customHeight="1">
      <c r="A19" s="2" t="str">
        <f>IFERROR(__xludf.DUMMYFUNCTION("""COMPUTED_VALUE"""),"b5f0247e7d4fbdcc04308be76585c33f")</f>
        <v>b5f0247e7d4fbdcc04308be76585c33f</v>
      </c>
      <c r="B19" s="2" t="str">
        <f>IFERROR(__xludf.DUMMYFUNCTION("""COMPUTED_VALUE"""),"#N/A")</f>
        <v>#N/A</v>
      </c>
      <c r="C19" s="2" t="str">
        <f>IFERROR(__xludf.DUMMYFUNCTION("""COMPUTED_VALUE"""),"#N/A")</f>
        <v>#N/A</v>
      </c>
      <c r="D19" s="2" t="str">
        <f>IFERROR(__xludf.DUMMYFUNCTION("""COMPUTED_VALUE"""),"#N/A")</f>
        <v>#N/A</v>
      </c>
      <c r="E19" s="2" t="str">
        <f>IFERROR(__xludf.DUMMYFUNCTION("""COMPUTED_VALUE"""),"#N/A")</f>
        <v>#N/A</v>
      </c>
      <c r="F19" s="2" t="str">
        <f>IFERROR(__xludf.DUMMYFUNCTION("""COMPUTED_VALUE"""),"#N/A")</f>
        <v>#N/A</v>
      </c>
      <c r="G19" s="2" t="str">
        <f>IFERROR(__xludf.DUMMYFUNCTION("""COMPUTED_VALUE"""),"#N/A")</f>
        <v>#N/A</v>
      </c>
      <c r="H19" s="2" t="str">
        <f>IFERROR(__xludf.DUMMYFUNCTION("""COMPUTED_VALUE"""),"#N/A")</f>
        <v>#N/A</v>
      </c>
      <c r="I19" s="2">
        <f>IFERROR(__xludf.DUMMYFUNCTION("""COMPUTED_VALUE"""),1.5)</f>
        <v>1.5</v>
      </c>
      <c r="J19" s="2">
        <f>IFERROR(__xludf.DUMMYFUNCTION("""COMPUTED_VALUE"""),1.0)</f>
        <v>1</v>
      </c>
      <c r="K19" s="2">
        <f>IFERROR(__xludf.DUMMYFUNCTION("""COMPUTED_VALUE"""),0.5)</f>
        <v>0.5</v>
      </c>
      <c r="L19" s="2">
        <f>IFERROR(__xludf.DUMMYFUNCTION("""COMPUTED_VALUE"""),1.0)</f>
        <v>1</v>
      </c>
      <c r="M19" s="2">
        <f>IFERROR(__xludf.DUMMYFUNCTION("""COMPUTED_VALUE"""),0.5)</f>
        <v>0.5</v>
      </c>
      <c r="N19" s="2">
        <f>IFERROR(__xludf.DUMMYFUNCTION("""COMPUTED_VALUE"""),0.5)</f>
        <v>0.5</v>
      </c>
      <c r="O19" s="2">
        <f>IFERROR(__xludf.DUMMYFUNCTION("""COMPUTED_VALUE"""),0.5)</f>
        <v>0.5</v>
      </c>
      <c r="P19" s="2">
        <f>IFERROR(__xludf.DUMMYFUNCTION("""COMPUTED_VALUE"""),0.5)</f>
        <v>0.5</v>
      </c>
      <c r="Q19" s="2">
        <f>IFERROR(__xludf.DUMMYFUNCTION("""COMPUTED_VALUE"""),0.5)</f>
        <v>0.5</v>
      </c>
      <c r="R19" s="2">
        <f>IFERROR(__xludf.DUMMYFUNCTION("""COMPUTED_VALUE"""),0.5)</f>
        <v>0.5</v>
      </c>
      <c r="S19" s="2" t="str">
        <f>IFERROR(__xludf.DUMMYFUNCTION("""COMPUTED_VALUE"""),"#N/A")</f>
        <v>#N/A</v>
      </c>
      <c r="T19" s="2" t="str">
        <f>IFERROR(__xludf.DUMMYFUNCTION("""COMPUTED_VALUE"""),"#N/A")</f>
        <v>#N/A</v>
      </c>
      <c r="U19" s="2" t="str">
        <f>IFERROR(__xludf.DUMMYFUNCTION("""COMPUTED_VALUE"""),"#N/A")</f>
        <v>#N/A</v>
      </c>
      <c r="V19" s="2" t="str">
        <f>IFERROR(__xludf.DUMMYFUNCTION("""COMPUTED_VALUE"""),"#N/A")</f>
        <v>#N/A</v>
      </c>
      <c r="W19" s="2">
        <f>IFERROR(__xludf.DUMMYFUNCTION("""COMPUTED_VALUE"""),4.5)</f>
        <v>4.5</v>
      </c>
      <c r="X19" s="2" t="str">
        <f>IFERROR(__xludf.DUMMYFUNCTION("""COMPUTED_VALUE"""),"#N/A")</f>
        <v>#N/A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ht="152.25" customHeight="1">
      <c r="A20" s="2" t="str">
        <f>IFERROR(__xludf.DUMMYFUNCTION("""COMPUTED_VALUE"""),"024ce100052da4de7869498ecb54ae47")</f>
        <v>024ce100052da4de7869498ecb54ae47</v>
      </c>
      <c r="B20" s="2">
        <f>IFERROR(__xludf.DUMMYFUNCTION("""COMPUTED_VALUE"""),0.0)</f>
        <v>0</v>
      </c>
      <c r="C20" s="2">
        <f>IFERROR(__xludf.DUMMYFUNCTION("""COMPUTED_VALUE"""),0.0)</f>
        <v>0</v>
      </c>
      <c r="D20" s="2">
        <f>IFERROR(__xludf.DUMMYFUNCTION("""COMPUTED_VALUE"""),0.0)</f>
        <v>0</v>
      </c>
      <c r="E20" s="2">
        <f>IFERROR(__xludf.DUMMYFUNCTION("""COMPUTED_VALUE"""),0.0)</f>
        <v>0</v>
      </c>
      <c r="F20" s="2">
        <f>IFERROR(__xludf.DUMMYFUNCTION("""COMPUTED_VALUE"""),0.0)</f>
        <v>0</v>
      </c>
      <c r="G20" s="2">
        <f>IFERROR(__xludf.DUMMYFUNCTION("""COMPUTED_VALUE"""),0.0)</f>
        <v>0</v>
      </c>
      <c r="H20" s="2" t="str">
        <f>IFERROR(__xludf.DUMMYFUNCTION("""COMPUTED_VALUE"""),"Only list working properly, part2 race, main, no yield tags not defined, hashmap tag not defined properly in makefile")</f>
        <v>Only list working properly, part2 race, main, no yield tags not defined, hashmap tag not defined properly in makefile</v>
      </c>
      <c r="I20" s="2">
        <f>IFERROR(__xludf.DUMMYFUNCTION("""COMPUTED_VALUE"""),0.0)</f>
        <v>0</v>
      </c>
      <c r="J20" s="2">
        <f>IFERROR(__xludf.DUMMYFUNCTION("""COMPUTED_VALUE"""),0.0)</f>
        <v>0</v>
      </c>
      <c r="K20" s="2">
        <f>IFERROR(__xludf.DUMMYFUNCTION("""COMPUTED_VALUE"""),0.5)</f>
        <v>0.5</v>
      </c>
      <c r="L20" s="2">
        <f>IFERROR(__xludf.DUMMYFUNCTION("""COMPUTED_VALUE"""),0.0)</f>
        <v>0</v>
      </c>
      <c r="M20" s="2">
        <f>IFERROR(__xludf.DUMMYFUNCTION("""COMPUTED_VALUE"""),0.0)</f>
        <v>0</v>
      </c>
      <c r="N20" s="2">
        <f>IFERROR(__xludf.DUMMYFUNCTION("""COMPUTED_VALUE"""),0.0)</f>
        <v>0</v>
      </c>
      <c r="O20" s="2">
        <f>IFERROR(__xludf.DUMMYFUNCTION("""COMPUTED_VALUE"""),0.0)</f>
        <v>0</v>
      </c>
      <c r="P20" s="2">
        <f>IFERROR(__xludf.DUMMYFUNCTION("""COMPUTED_VALUE"""),0.0)</f>
        <v>0</v>
      </c>
      <c r="Q20" s="2">
        <f>IFERROR(__xludf.DUMMYFUNCTION("""COMPUTED_VALUE"""),0.0)</f>
        <v>0</v>
      </c>
      <c r="R20" s="2">
        <f>IFERROR(__xludf.DUMMYFUNCTION("""COMPUTED_VALUE"""),0.0)</f>
        <v>0</v>
      </c>
      <c r="S20" s="2">
        <f>IFERROR(__xludf.DUMMYFUNCTION("""COMPUTED_VALUE"""),0.0)</f>
        <v>0</v>
      </c>
      <c r="T20" s="2">
        <f>IFERROR(__xludf.DUMMYFUNCTION("""COMPUTED_VALUE"""),0.0)</f>
        <v>0</v>
      </c>
      <c r="U20" s="2">
        <f>IFERROR(__xludf.DUMMYFUNCTION("""COMPUTED_VALUE"""),0.0)</f>
        <v>0</v>
      </c>
      <c r="V20" s="2">
        <f>IFERROR(__xludf.DUMMYFUNCTION("""COMPUTED_VALUE"""),0.0)</f>
        <v>0</v>
      </c>
      <c r="W20" s="2">
        <f>IFERROR(__xludf.DUMMYFUNCTION("""COMPUTED_VALUE"""),0.5)</f>
        <v>0.5</v>
      </c>
      <c r="X20" s="2">
        <f>IFERROR(__xludf.DUMMYFUNCTION("""COMPUTED_VALUE"""),0.5)</f>
        <v>0.5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52.25" customHeight="1">
      <c r="A21" s="2" t="str">
        <f>IFERROR(__xludf.DUMMYFUNCTION("""COMPUTED_VALUE"""),"164d2b846770277344da2fffe19ba309")</f>
        <v>164d2b846770277344da2fffe19ba309</v>
      </c>
      <c r="B21" s="2">
        <f>IFERROR(__xludf.DUMMYFUNCTION("""COMPUTED_VALUE"""),4.0)</f>
        <v>4</v>
      </c>
      <c r="C21" s="2">
        <f>IFERROR(__xludf.DUMMYFUNCTION("""COMPUTED_VALUE"""),0.0)</f>
        <v>0</v>
      </c>
      <c r="D21" s="2">
        <f>IFERROR(__xludf.DUMMYFUNCTION("""COMPUTED_VALUE"""),0.0)</f>
        <v>0</v>
      </c>
      <c r="E21" s="2">
        <f>IFERROR(__xludf.DUMMYFUNCTION("""COMPUTED_VALUE"""),0.0)</f>
        <v>0</v>
      </c>
      <c r="F21" s="2">
        <f>IFERROR(__xludf.DUMMYFUNCTION("""COMPUTED_VALUE"""),0.0)</f>
        <v>0</v>
      </c>
      <c r="G21" s="2">
        <f>IFERROR(__xludf.DUMMYFUNCTION("""COMPUTED_VALUE"""),0.0)</f>
        <v>0</v>
      </c>
      <c r="H21" s="2"/>
      <c r="I21" s="2">
        <f>IFERROR(__xludf.DUMMYFUNCTION("""COMPUTED_VALUE"""),0.0)</f>
        <v>0</v>
      </c>
      <c r="J21" s="2">
        <f>IFERROR(__xludf.DUMMYFUNCTION("""COMPUTED_VALUE"""),0.0)</f>
        <v>0</v>
      </c>
      <c r="K21" s="2">
        <f>IFERROR(__xludf.DUMMYFUNCTION("""COMPUTED_VALUE"""),0.5)</f>
        <v>0.5</v>
      </c>
      <c r="L21" s="2">
        <f>IFERROR(__xludf.DUMMYFUNCTION("""COMPUTED_VALUE"""),0.0)</f>
        <v>0</v>
      </c>
      <c r="M21" s="2">
        <f>IFERROR(__xludf.DUMMYFUNCTION("""COMPUTED_VALUE"""),0.0)</f>
        <v>0</v>
      </c>
      <c r="N21" s="2">
        <f>IFERROR(__xludf.DUMMYFUNCTION("""COMPUTED_VALUE"""),0.0)</f>
        <v>0</v>
      </c>
      <c r="O21" s="2">
        <f>IFERROR(__xludf.DUMMYFUNCTION("""COMPUTED_VALUE"""),0.0)</f>
        <v>0</v>
      </c>
      <c r="P21" s="2">
        <f>IFERROR(__xludf.DUMMYFUNCTION("""COMPUTED_VALUE"""),0.0)</f>
        <v>0</v>
      </c>
      <c r="Q21" s="2">
        <f>IFERROR(__xludf.DUMMYFUNCTION("""COMPUTED_VALUE"""),0.0)</f>
        <v>0</v>
      </c>
      <c r="R21" s="2">
        <f>IFERROR(__xludf.DUMMYFUNCTION("""COMPUTED_VALUE"""),0.0)</f>
        <v>0</v>
      </c>
      <c r="S21" s="2">
        <f>IFERROR(__xludf.DUMMYFUNCTION("""COMPUTED_VALUE"""),4.0)</f>
        <v>4</v>
      </c>
      <c r="T21" s="2">
        <f>IFERROR(__xludf.DUMMYFUNCTION("""COMPUTED_VALUE"""),0.0)</f>
        <v>0</v>
      </c>
      <c r="U21" s="2">
        <f>IFERROR(__xludf.DUMMYFUNCTION("""COMPUTED_VALUE"""),0.0)</f>
        <v>0</v>
      </c>
      <c r="V21" s="2">
        <f>IFERROR(__xludf.DUMMYFUNCTION("""COMPUTED_VALUE"""),0.0)</f>
        <v>0</v>
      </c>
      <c r="W21" s="2">
        <f>IFERROR(__xludf.DUMMYFUNCTION("""COMPUTED_VALUE"""),0.5)</f>
        <v>0.5</v>
      </c>
      <c r="X21" s="2">
        <f>IFERROR(__xludf.DUMMYFUNCTION("""COMPUTED_VALUE"""),4.5)</f>
        <v>4.5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52.25" customHeight="1">
      <c r="A22" s="2" t="str">
        <f>IFERROR(__xludf.DUMMYFUNCTION("""COMPUTED_VALUE"""),"3a7ad1fe3d234234d6a531ffd1d28a6d")</f>
        <v>3a7ad1fe3d234234d6a531ffd1d28a6d</v>
      </c>
      <c r="B22" s="2">
        <f>IFERROR(__xludf.DUMMYFUNCTION("""COMPUTED_VALUE"""),4.0)</f>
        <v>4</v>
      </c>
      <c r="C22" s="2">
        <f>IFERROR(__xludf.DUMMYFUNCTION("""COMPUTED_VALUE"""),3.0)</f>
        <v>3</v>
      </c>
      <c r="D22" s="2">
        <f>IFERROR(__xludf.DUMMYFUNCTION("""COMPUTED_VALUE"""),1.0)</f>
        <v>1</v>
      </c>
      <c r="E22" s="2">
        <f>IFERROR(__xludf.DUMMYFUNCTION("""COMPUTED_VALUE"""),1.0)</f>
        <v>1</v>
      </c>
      <c r="F22" s="2">
        <f>IFERROR(__xludf.DUMMYFUNCTION("""COMPUTED_VALUE"""),1.0)</f>
        <v>1</v>
      </c>
      <c r="G22" s="2">
        <f>IFERROR(__xludf.DUMMYFUNCTION("""COMPUTED_VALUE"""),0.0)</f>
        <v>0</v>
      </c>
      <c r="H22" s="2" t="str">
        <f>IFERROR(__xludf.DUMMYFUNCTION("""COMPUTED_VALUE"""),"List execution failed")</f>
        <v>List execution failed</v>
      </c>
      <c r="I22" s="2">
        <f>IFERROR(__xludf.DUMMYFUNCTION("""COMPUTED_VALUE"""),1.5)</f>
        <v>1.5</v>
      </c>
      <c r="J22" s="2">
        <f>IFERROR(__xludf.DUMMYFUNCTION("""COMPUTED_VALUE"""),1.0)</f>
        <v>1</v>
      </c>
      <c r="K22" s="2">
        <f>IFERROR(__xludf.DUMMYFUNCTION("""COMPUTED_VALUE"""),0.5)</f>
        <v>0.5</v>
      </c>
      <c r="L22" s="2">
        <f>IFERROR(__xludf.DUMMYFUNCTION("""COMPUTED_VALUE"""),1.0)</f>
        <v>1</v>
      </c>
      <c r="M22" s="2">
        <f>IFERROR(__xludf.DUMMYFUNCTION("""COMPUTED_VALUE"""),0.0)</f>
        <v>0</v>
      </c>
      <c r="N22" s="2">
        <f>IFERROR(__xludf.DUMMYFUNCTION("""COMPUTED_VALUE"""),0.25)</f>
        <v>0.25</v>
      </c>
      <c r="O22" s="2">
        <f>IFERROR(__xludf.DUMMYFUNCTION("""COMPUTED_VALUE"""),0.5)</f>
        <v>0.5</v>
      </c>
      <c r="P22" s="2">
        <f>IFERROR(__xludf.DUMMYFUNCTION("""COMPUTED_VALUE"""),0.0)</f>
        <v>0</v>
      </c>
      <c r="Q22" s="2">
        <f>IFERROR(__xludf.DUMMYFUNCTION("""COMPUTED_VALUE"""),0.0)</f>
        <v>0</v>
      </c>
      <c r="R22" s="2">
        <f>IFERROR(__xludf.DUMMYFUNCTION("""COMPUTED_VALUE"""),0.5)</f>
        <v>0.5</v>
      </c>
      <c r="S22" s="2">
        <f>IFERROR(__xludf.DUMMYFUNCTION("""COMPUTED_VALUE"""),4.0)</f>
        <v>4</v>
      </c>
      <c r="T22" s="2">
        <f>IFERROR(__xludf.DUMMYFUNCTION("""COMPUTED_VALUE"""),1.5)</f>
        <v>1.5</v>
      </c>
      <c r="U22" s="2">
        <f>IFERROR(__xludf.DUMMYFUNCTION("""COMPUTED_VALUE"""),6.0)</f>
        <v>6</v>
      </c>
      <c r="V22" s="2">
        <f>IFERROR(__xludf.DUMMYFUNCTION("""COMPUTED_VALUE"""),3.6666666666666665)</f>
        <v>3.666666667</v>
      </c>
      <c r="W22" s="2">
        <f>IFERROR(__xludf.DUMMYFUNCTION("""COMPUTED_VALUE"""),2.75)</f>
        <v>2.75</v>
      </c>
      <c r="X22" s="2">
        <f>IFERROR(__xludf.DUMMYFUNCTION("""COMPUTED_VALUE"""),17.916666666666664)</f>
        <v>17.91666667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52.25" customHeight="1">
      <c r="A23" s="2" t="str">
        <f>IFERROR(__xludf.DUMMYFUNCTION("""COMPUTED_VALUE"""),"e93e5103c0fb950677a9f3c699f85e88")</f>
        <v>e93e5103c0fb950677a9f3c699f85e88</v>
      </c>
      <c r="B23" s="2">
        <f>IFERROR(__xludf.DUMMYFUNCTION("""COMPUTED_VALUE"""),4.0)</f>
        <v>4</v>
      </c>
      <c r="C23" s="2">
        <f>IFERROR(__xludf.DUMMYFUNCTION("""COMPUTED_VALUE"""),3.0)</f>
        <v>3</v>
      </c>
      <c r="D23" s="2">
        <f>IFERROR(__xludf.DUMMYFUNCTION("""COMPUTED_VALUE"""),1.0)</f>
        <v>1</v>
      </c>
      <c r="E23" s="2">
        <f>IFERROR(__xludf.DUMMYFUNCTION("""COMPUTED_VALUE"""),1.0)</f>
        <v>1</v>
      </c>
      <c r="F23" s="2">
        <f>IFERROR(__xludf.DUMMYFUNCTION("""COMPUTED_VALUE"""),0.0)</f>
        <v>0</v>
      </c>
      <c r="G23" s="2">
        <f>IFERROR(__xludf.DUMMYFUNCTION("""COMPUTED_VALUE"""),0.0)</f>
        <v>0</v>
      </c>
      <c r="H23" s="2"/>
      <c r="I23" s="2">
        <f>IFERROR(__xludf.DUMMYFUNCTION("""COMPUTED_VALUE"""),1.5)</f>
        <v>1.5</v>
      </c>
      <c r="J23" s="2">
        <f>IFERROR(__xludf.DUMMYFUNCTION("""COMPUTED_VALUE"""),1.0)</f>
        <v>1</v>
      </c>
      <c r="K23" s="2">
        <f>IFERROR(__xludf.DUMMYFUNCTION("""COMPUTED_VALUE"""),0.5)</f>
        <v>0.5</v>
      </c>
      <c r="L23" s="2">
        <f>IFERROR(__xludf.DUMMYFUNCTION("""COMPUTED_VALUE"""),1.0)</f>
        <v>1</v>
      </c>
      <c r="M23" s="2">
        <f>IFERROR(__xludf.DUMMYFUNCTION("""COMPUTED_VALUE"""),0.5)</f>
        <v>0.5</v>
      </c>
      <c r="N23" s="2">
        <f>IFERROR(__xludf.DUMMYFUNCTION("""COMPUTED_VALUE"""),1.0)</f>
        <v>1</v>
      </c>
      <c r="O23" s="2">
        <f>IFERROR(__xludf.DUMMYFUNCTION("""COMPUTED_VALUE"""),1.0)</f>
        <v>1</v>
      </c>
      <c r="P23" s="2">
        <f>IFERROR(__xludf.DUMMYFUNCTION("""COMPUTED_VALUE"""),1.0)</f>
        <v>1</v>
      </c>
      <c r="Q23" s="2">
        <f>IFERROR(__xludf.DUMMYFUNCTION("""COMPUTED_VALUE"""),1.0)</f>
        <v>1</v>
      </c>
      <c r="R23" s="2">
        <f>IFERROR(__xludf.DUMMYFUNCTION("""COMPUTED_VALUE"""),1.0)</f>
        <v>1</v>
      </c>
      <c r="S23" s="2">
        <f>IFERROR(__xludf.DUMMYFUNCTION("""COMPUTED_VALUE"""),4.0)</f>
        <v>4</v>
      </c>
      <c r="T23" s="2">
        <f>IFERROR(__xludf.DUMMYFUNCTION("""COMPUTED_VALUE"""),0.0)</f>
        <v>0</v>
      </c>
      <c r="U23" s="2">
        <f>IFERROR(__xludf.DUMMYFUNCTION("""COMPUTED_VALUE"""),6.0)</f>
        <v>6</v>
      </c>
      <c r="V23" s="2">
        <f>IFERROR(__xludf.DUMMYFUNCTION("""COMPUTED_VALUE"""),3.6666666666666665)</f>
        <v>3.666666667</v>
      </c>
      <c r="W23" s="2">
        <f>IFERROR(__xludf.DUMMYFUNCTION("""COMPUTED_VALUE"""),7.0)</f>
        <v>7</v>
      </c>
      <c r="X23" s="2">
        <f>IFERROR(__xludf.DUMMYFUNCTION("""COMPUTED_VALUE"""),20.666666666666664)</f>
        <v>20.66666667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52.25" customHeight="1">
      <c r="A24" s="2" t="str">
        <f>IFERROR(__xludf.DUMMYFUNCTION("""COMPUTED_VALUE"""),"0073ee4ee1a02ec62d24e2368e7bd5a2")</f>
        <v>0073ee4ee1a02ec62d24e2368e7bd5a2</v>
      </c>
      <c r="B24" s="2">
        <f>IFERROR(__xludf.DUMMYFUNCTION("""COMPUTED_VALUE"""),0.0)</f>
        <v>0</v>
      </c>
      <c r="C24" s="2">
        <f>IFERROR(__xludf.DUMMYFUNCTION("""COMPUTED_VALUE"""),0.0)</f>
        <v>0</v>
      </c>
      <c r="D24" s="2">
        <f>IFERROR(__xludf.DUMMYFUNCTION("""COMPUTED_VALUE"""),0.0)</f>
        <v>0</v>
      </c>
      <c r="E24" s="2">
        <f>IFERROR(__xludf.DUMMYFUNCTION("""COMPUTED_VALUE"""),0.0)</f>
        <v>0</v>
      </c>
      <c r="F24" s="2" t="str">
        <f>IFERROR(__xludf.DUMMYFUNCTION("""COMPUTED_VALUE"""),"#REF!")</f>
        <v>#REF!</v>
      </c>
      <c r="G24" s="2" t="str">
        <f>IFERROR(__xludf.DUMMYFUNCTION("""COMPUTED_VALUE"""),"#REF!")</f>
        <v>#REF!</v>
      </c>
      <c r="H24" s="2" t="str">
        <f>IFERROR(__xludf.DUMMYFUNCTION("""COMPUTED_VALUE"""),"Part1, part2 execution failed. Only list works.")</f>
        <v>Part1, part2 execution failed. Only list works.</v>
      </c>
      <c r="I24" s="2">
        <f>IFERROR(__xludf.DUMMYFUNCTION("""COMPUTED_VALUE"""),1.5)</f>
        <v>1.5</v>
      </c>
      <c r="J24" s="2">
        <f>IFERROR(__xludf.DUMMYFUNCTION("""COMPUTED_VALUE"""),1.0)</f>
        <v>1</v>
      </c>
      <c r="K24" s="2">
        <f>IFERROR(__xludf.DUMMYFUNCTION("""COMPUTED_VALUE"""),0.5)</f>
        <v>0.5</v>
      </c>
      <c r="L24" s="2">
        <f>IFERROR(__xludf.DUMMYFUNCTION("""COMPUTED_VALUE"""),1.0)</f>
        <v>1</v>
      </c>
      <c r="M24" s="2">
        <f>IFERROR(__xludf.DUMMYFUNCTION("""COMPUTED_VALUE"""),0.5)</f>
        <v>0.5</v>
      </c>
      <c r="N24" s="2">
        <f>IFERROR(__xludf.DUMMYFUNCTION("""COMPUTED_VALUE"""),0.5)</f>
        <v>0.5</v>
      </c>
      <c r="O24" s="2">
        <f>IFERROR(__xludf.DUMMYFUNCTION("""COMPUTED_VALUE"""),0.5)</f>
        <v>0.5</v>
      </c>
      <c r="P24" s="2">
        <f>IFERROR(__xludf.DUMMYFUNCTION("""COMPUTED_VALUE"""),0.0)</f>
        <v>0</v>
      </c>
      <c r="Q24" s="2">
        <f>IFERROR(__xludf.DUMMYFUNCTION("""COMPUTED_VALUE"""),0.0)</f>
        <v>0</v>
      </c>
      <c r="R24" s="2">
        <f>IFERROR(__xludf.DUMMYFUNCTION("""COMPUTED_VALUE"""),0.0)</f>
        <v>0</v>
      </c>
      <c r="S24" s="2">
        <f>IFERROR(__xludf.DUMMYFUNCTION("""COMPUTED_VALUE"""),0.0)</f>
        <v>0</v>
      </c>
      <c r="T24" s="2" t="str">
        <f>IFERROR(__xludf.DUMMYFUNCTION("""COMPUTED_VALUE"""),"#REF!")</f>
        <v>#REF!</v>
      </c>
      <c r="U24" s="2">
        <f>IFERROR(__xludf.DUMMYFUNCTION("""COMPUTED_VALUE"""),1.5)</f>
        <v>1.5</v>
      </c>
      <c r="V24" s="2">
        <f>IFERROR(__xludf.DUMMYFUNCTION("""COMPUTED_VALUE"""),1.0)</f>
        <v>1</v>
      </c>
      <c r="W24" s="2">
        <f>IFERROR(__xludf.DUMMYFUNCTION("""COMPUTED_VALUE"""),3.0)</f>
        <v>3</v>
      </c>
      <c r="X24" s="2" t="str">
        <f>IFERROR(__xludf.DUMMYFUNCTION("""COMPUTED_VALUE"""),"#REF!")</f>
        <v>#REF!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152.25" customHeight="1">
      <c r="A25" s="2" t="str">
        <f>IFERROR(__xludf.DUMMYFUNCTION("""COMPUTED_VALUE"""),"5348cec41edef6de01022cafcc073f6e")</f>
        <v>5348cec41edef6de01022cafcc073f6e</v>
      </c>
      <c r="B25" s="2" t="str">
        <f>IFERROR(__xludf.DUMMYFUNCTION("""COMPUTED_VALUE"""),"#REF!")</f>
        <v>#REF!</v>
      </c>
      <c r="C25" s="2" t="str">
        <f>IFERROR(__xludf.DUMMYFUNCTION("""COMPUTED_VALUE"""),"#REF!")</f>
        <v>#REF!</v>
      </c>
      <c r="D25" s="2" t="str">
        <f>IFERROR(__xludf.DUMMYFUNCTION("""COMPUTED_VALUE"""),"#REF!")</f>
        <v>#REF!</v>
      </c>
      <c r="E25" s="2" t="str">
        <f>IFERROR(__xludf.DUMMYFUNCTION("""COMPUTED_VALUE"""),"#REF!")</f>
        <v>#REF!</v>
      </c>
      <c r="F25" s="2" t="str">
        <f>IFERROR(__xludf.DUMMYFUNCTION("""COMPUTED_VALUE"""),"#REF!")</f>
        <v>#REF!</v>
      </c>
      <c r="G25" s="2" t="str">
        <f>IFERROR(__xludf.DUMMYFUNCTION("""COMPUTED_VALUE"""),"#REF!")</f>
        <v>#REF!</v>
      </c>
      <c r="H25" s="2" t="str">
        <f>IFERROR(__xludf.DUMMYFUNCTION("""COMPUTED_VALUE"""),"#REF!")</f>
        <v>#REF!</v>
      </c>
      <c r="I25" s="2">
        <f>IFERROR(__xludf.DUMMYFUNCTION("""COMPUTED_VALUE"""),0.0)</f>
        <v>0</v>
      </c>
      <c r="J25" s="2">
        <f>IFERROR(__xludf.DUMMYFUNCTION("""COMPUTED_VALUE"""),0.0)</f>
        <v>0</v>
      </c>
      <c r="K25" s="2">
        <f>IFERROR(__xludf.DUMMYFUNCTION("""COMPUTED_VALUE"""),0.5)</f>
        <v>0.5</v>
      </c>
      <c r="L25" s="2">
        <f>IFERROR(__xludf.DUMMYFUNCTION("""COMPUTED_VALUE"""),0.0)</f>
        <v>0</v>
      </c>
      <c r="M25" s="2">
        <f>IFERROR(__xludf.DUMMYFUNCTION("""COMPUTED_VALUE"""),0.0)</f>
        <v>0</v>
      </c>
      <c r="N25" s="2">
        <f>IFERROR(__xludf.DUMMYFUNCTION("""COMPUTED_VALUE"""),0.0)</f>
        <v>0</v>
      </c>
      <c r="O25" s="2">
        <f>IFERROR(__xludf.DUMMYFUNCTION("""COMPUTED_VALUE"""),0.0)</f>
        <v>0</v>
      </c>
      <c r="P25" s="2">
        <f>IFERROR(__xludf.DUMMYFUNCTION("""COMPUTED_VALUE"""),0.0)</f>
        <v>0</v>
      </c>
      <c r="Q25" s="2">
        <f>IFERROR(__xludf.DUMMYFUNCTION("""COMPUTED_VALUE"""),0.0)</f>
        <v>0</v>
      </c>
      <c r="R25" s="2">
        <f>IFERROR(__xludf.DUMMYFUNCTION("""COMPUTED_VALUE"""),0.0)</f>
        <v>0</v>
      </c>
      <c r="S25" s="2" t="str">
        <f>IFERROR(__xludf.DUMMYFUNCTION("""COMPUTED_VALUE"""),"#REF!")</f>
        <v>#REF!</v>
      </c>
      <c r="T25" s="2" t="str">
        <f>IFERROR(__xludf.DUMMYFUNCTION("""COMPUTED_VALUE"""),"#REF!")</f>
        <v>#REF!</v>
      </c>
      <c r="U25" s="2" t="str">
        <f>IFERROR(__xludf.DUMMYFUNCTION("""COMPUTED_VALUE"""),"#REF!")</f>
        <v>#REF!</v>
      </c>
      <c r="V25" s="2" t="str">
        <f>IFERROR(__xludf.DUMMYFUNCTION("""COMPUTED_VALUE"""),"#REF!")</f>
        <v>#REF!</v>
      </c>
      <c r="W25" s="2">
        <f>IFERROR(__xludf.DUMMYFUNCTION("""COMPUTED_VALUE"""),0.5)</f>
        <v>0.5</v>
      </c>
      <c r="X25" s="2" t="str">
        <f>IFERROR(__xludf.DUMMYFUNCTION("""COMPUTED_VALUE"""),"#REF!")</f>
        <v>#REF!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52.25" customHeight="1">
      <c r="A26" s="2" t="str">
        <f>IFERROR(__xludf.DUMMYFUNCTION("""COMPUTED_VALUE"""),"1a6a82077856124d1b3368be28843171")</f>
        <v>1a6a82077856124d1b3368be28843171</v>
      </c>
      <c r="B26" s="2">
        <f>IFERROR(__xludf.DUMMYFUNCTION("""COMPUTED_VALUE"""),4.0)</f>
        <v>4</v>
      </c>
      <c r="C26" s="2">
        <f>IFERROR(__xludf.DUMMYFUNCTION("""COMPUTED_VALUE"""),0.0)</f>
        <v>0</v>
      </c>
      <c r="D26" s="2">
        <f>IFERROR(__xludf.DUMMYFUNCTION("""COMPUTED_VALUE"""),0.0)</f>
        <v>0</v>
      </c>
      <c r="E26" s="2">
        <f>IFERROR(__xludf.DUMMYFUNCTION("""COMPUTED_VALUE"""),0.0)</f>
        <v>0</v>
      </c>
      <c r="F26" s="2">
        <f>IFERROR(__xludf.DUMMYFUNCTION("""COMPUTED_VALUE"""),0.0)</f>
        <v>0</v>
      </c>
      <c r="G26" s="2">
        <f>IFERROR(__xludf.DUMMYFUNCTION("""COMPUTED_VALUE"""),0.0)</f>
        <v>0</v>
      </c>
      <c r="H26" s="2" t="str">
        <f>IFERROR(__xludf.DUMMYFUNCTION("""COMPUTED_VALUE"""),"Hashmap failed and part2 race, no yield and main failed")</f>
        <v>Hashmap failed and part2 race, no yield and main failed</v>
      </c>
      <c r="I26" s="2">
        <f>IFERROR(__xludf.DUMMYFUNCTION("""COMPUTED_VALUE"""),0.0)</f>
        <v>0</v>
      </c>
      <c r="J26" s="2">
        <f>IFERROR(__xludf.DUMMYFUNCTION("""COMPUTED_VALUE"""),0.0)</f>
        <v>0</v>
      </c>
      <c r="K26" s="2">
        <f>IFERROR(__xludf.DUMMYFUNCTION("""COMPUTED_VALUE"""),0.5)</f>
        <v>0.5</v>
      </c>
      <c r="L26" s="2">
        <f>IFERROR(__xludf.DUMMYFUNCTION("""COMPUTED_VALUE"""),1.0)</f>
        <v>1</v>
      </c>
      <c r="M26" s="2">
        <f>IFERROR(__xludf.DUMMYFUNCTION("""COMPUTED_VALUE"""),0.5)</f>
        <v>0.5</v>
      </c>
      <c r="N26" s="2">
        <f>IFERROR(__xludf.DUMMYFUNCTION("""COMPUTED_VALUE"""),1.0)</f>
        <v>1</v>
      </c>
      <c r="O26" s="2">
        <f>IFERROR(__xludf.DUMMYFUNCTION("""COMPUTED_VALUE"""),1.0)</f>
        <v>1</v>
      </c>
      <c r="P26" s="2">
        <f>IFERROR(__xludf.DUMMYFUNCTION("""COMPUTED_VALUE"""),0.5)</f>
        <v>0.5</v>
      </c>
      <c r="Q26" s="2">
        <f>IFERROR(__xludf.DUMMYFUNCTION("""COMPUTED_VALUE"""),0.5)</f>
        <v>0.5</v>
      </c>
      <c r="R26" s="2">
        <f>IFERROR(__xludf.DUMMYFUNCTION("""COMPUTED_VALUE"""),0.5)</f>
        <v>0.5</v>
      </c>
      <c r="S26" s="2">
        <f>IFERROR(__xludf.DUMMYFUNCTION("""COMPUTED_VALUE"""),4.0)</f>
        <v>4</v>
      </c>
      <c r="T26" s="2">
        <f>IFERROR(__xludf.DUMMYFUNCTION("""COMPUTED_VALUE"""),0.0)</f>
        <v>0</v>
      </c>
      <c r="U26" s="2">
        <f>IFERROR(__xludf.DUMMYFUNCTION("""COMPUTED_VALUE"""),0.0)</f>
        <v>0</v>
      </c>
      <c r="V26" s="2">
        <f>IFERROR(__xludf.DUMMYFUNCTION("""COMPUTED_VALUE"""),0.0)</f>
        <v>0</v>
      </c>
      <c r="W26" s="2">
        <f>IFERROR(__xludf.DUMMYFUNCTION("""COMPUTED_VALUE"""),5.5)</f>
        <v>5.5</v>
      </c>
      <c r="X26" s="2">
        <f>IFERROR(__xludf.DUMMYFUNCTION("""COMPUTED_VALUE"""),9.5)</f>
        <v>9.5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52.25" customHeight="1">
      <c r="A27" s="2" t="str">
        <f>IFERROR(__xludf.DUMMYFUNCTION("""COMPUTED_VALUE"""),"f5a3821e3bb43e2e45e87dad54dc674f")</f>
        <v>f5a3821e3bb43e2e45e87dad54dc674f</v>
      </c>
      <c r="B27" s="2">
        <f>IFERROR(__xludf.DUMMYFUNCTION("""COMPUTED_VALUE"""),4.0)</f>
        <v>4</v>
      </c>
      <c r="C27" s="2">
        <f>IFERROR(__xludf.DUMMYFUNCTION("""COMPUTED_VALUE"""),3.0)</f>
        <v>3</v>
      </c>
      <c r="D27" s="2">
        <f>IFERROR(__xludf.DUMMYFUNCTION("""COMPUTED_VALUE"""),1.0)</f>
        <v>1</v>
      </c>
      <c r="E27" s="2">
        <f>IFERROR(__xludf.DUMMYFUNCTION("""COMPUTED_VALUE"""),3.0)</f>
        <v>3</v>
      </c>
      <c r="F27" s="2">
        <f>IFERROR(__xludf.DUMMYFUNCTION("""COMPUTED_VALUE"""),1.0)</f>
        <v>1</v>
      </c>
      <c r="G27" s="2">
        <f>IFERROR(__xludf.DUMMYFUNCTION("""COMPUTED_VALUE"""),4.0)</f>
        <v>4</v>
      </c>
      <c r="H27" s="2"/>
      <c r="I27" s="2">
        <f>IFERROR(__xludf.DUMMYFUNCTION("""COMPUTED_VALUE"""),1.5)</f>
        <v>1.5</v>
      </c>
      <c r="J27" s="2">
        <f>IFERROR(__xludf.DUMMYFUNCTION("""COMPUTED_VALUE"""),1.0)</f>
        <v>1</v>
      </c>
      <c r="K27" s="2">
        <f>IFERROR(__xludf.DUMMYFUNCTION("""COMPUTED_VALUE"""),0.5)</f>
        <v>0.5</v>
      </c>
      <c r="L27" s="2">
        <f>IFERROR(__xludf.DUMMYFUNCTION("""COMPUTED_VALUE"""),1.0)</f>
        <v>1</v>
      </c>
      <c r="M27" s="2">
        <f>IFERROR(__xludf.DUMMYFUNCTION("""COMPUTED_VALUE"""),0.5)</f>
        <v>0.5</v>
      </c>
      <c r="N27" s="2">
        <f>IFERROR(__xludf.DUMMYFUNCTION("""COMPUTED_VALUE"""),1.0)</f>
        <v>1</v>
      </c>
      <c r="O27" s="2">
        <f>IFERROR(__xludf.DUMMYFUNCTION("""COMPUTED_VALUE"""),1.0)</f>
        <v>1</v>
      </c>
      <c r="P27" s="2">
        <f>IFERROR(__xludf.DUMMYFUNCTION("""COMPUTED_VALUE"""),1.0)</f>
        <v>1</v>
      </c>
      <c r="Q27" s="2">
        <f>IFERROR(__xludf.DUMMYFUNCTION("""COMPUTED_VALUE"""),1.0)</f>
        <v>1</v>
      </c>
      <c r="R27" s="2">
        <f>IFERROR(__xludf.DUMMYFUNCTION("""COMPUTED_VALUE"""),1.0)</f>
        <v>1</v>
      </c>
      <c r="S27" s="2">
        <f>IFERROR(__xludf.DUMMYFUNCTION("""COMPUTED_VALUE"""),4.0)</f>
        <v>4</v>
      </c>
      <c r="T27" s="2">
        <f>IFERROR(__xludf.DUMMYFUNCTION("""COMPUTED_VALUE"""),3.0)</f>
        <v>3</v>
      </c>
      <c r="U27" s="2">
        <f>IFERROR(__xludf.DUMMYFUNCTION("""COMPUTED_VALUE"""),6.0)</f>
        <v>6</v>
      </c>
      <c r="V27" s="2">
        <f>IFERROR(__xludf.DUMMYFUNCTION("""COMPUTED_VALUE"""),5.0)</f>
        <v>5</v>
      </c>
      <c r="W27" s="2">
        <f>IFERROR(__xludf.DUMMYFUNCTION("""COMPUTED_VALUE"""),7.0)</f>
        <v>7</v>
      </c>
      <c r="X27" s="2">
        <f>IFERROR(__xludf.DUMMYFUNCTION("""COMPUTED_VALUE"""),25.0)</f>
        <v>25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152.25" customHeight="1">
      <c r="A28" s="2" t="str">
        <f>IFERROR(__xludf.DUMMYFUNCTION("""COMPUTED_VALUE"""),"56e06a89f1d2702fccab24f3f6bf9d75")</f>
        <v>56e06a89f1d2702fccab24f3f6bf9d75</v>
      </c>
      <c r="B28" s="2">
        <f>IFERROR(__xludf.DUMMYFUNCTION("""COMPUTED_VALUE"""),4.0)</f>
        <v>4</v>
      </c>
      <c r="C28" s="2">
        <f>IFERROR(__xludf.DUMMYFUNCTION("""COMPUTED_VALUE"""),3.0)</f>
        <v>3</v>
      </c>
      <c r="D28" s="2">
        <f>IFERROR(__xludf.DUMMYFUNCTION("""COMPUTED_VALUE"""),1.0)</f>
        <v>1</v>
      </c>
      <c r="E28" s="2">
        <f>IFERROR(__xludf.DUMMYFUNCTION("""COMPUTED_VALUE"""),3.0)</f>
        <v>3</v>
      </c>
      <c r="F28" s="2">
        <f>IFERROR(__xludf.DUMMYFUNCTION("""COMPUTED_VALUE"""),1.0)</f>
        <v>1</v>
      </c>
      <c r="G28" s="2">
        <f>IFERROR(__xludf.DUMMYFUNCTION("""COMPUTED_VALUE"""),0.0)</f>
        <v>0</v>
      </c>
      <c r="H28" s="2"/>
      <c r="I28" s="2">
        <f>IFERROR(__xludf.DUMMYFUNCTION("""COMPUTED_VALUE"""),1.5)</f>
        <v>1.5</v>
      </c>
      <c r="J28" s="2">
        <f>IFERROR(__xludf.DUMMYFUNCTION("""COMPUTED_VALUE"""),1.0)</f>
        <v>1</v>
      </c>
      <c r="K28" s="2">
        <f>IFERROR(__xludf.DUMMYFUNCTION("""COMPUTED_VALUE"""),0.5)</f>
        <v>0.5</v>
      </c>
      <c r="L28" s="2">
        <f>IFERROR(__xludf.DUMMYFUNCTION("""COMPUTED_VALUE"""),1.0)</f>
        <v>1</v>
      </c>
      <c r="M28" s="2">
        <f>IFERROR(__xludf.DUMMYFUNCTION("""COMPUTED_VALUE"""),0.5)</f>
        <v>0.5</v>
      </c>
      <c r="N28" s="2">
        <f>IFERROR(__xludf.DUMMYFUNCTION("""COMPUTED_VALUE"""),1.0)</f>
        <v>1</v>
      </c>
      <c r="O28" s="2">
        <f>IFERROR(__xludf.DUMMYFUNCTION("""COMPUTED_VALUE"""),1.0)</f>
        <v>1</v>
      </c>
      <c r="P28" s="2">
        <f>IFERROR(__xludf.DUMMYFUNCTION("""COMPUTED_VALUE"""),1.0)</f>
        <v>1</v>
      </c>
      <c r="Q28" s="2">
        <f>IFERROR(__xludf.DUMMYFUNCTION("""COMPUTED_VALUE"""),1.0)</f>
        <v>1</v>
      </c>
      <c r="R28" s="2">
        <f>IFERROR(__xludf.DUMMYFUNCTION("""COMPUTED_VALUE"""),1.0)</f>
        <v>1</v>
      </c>
      <c r="S28" s="2">
        <f>IFERROR(__xludf.DUMMYFUNCTION("""COMPUTED_VALUE"""),4.0)</f>
        <v>4</v>
      </c>
      <c r="T28" s="2">
        <f>IFERROR(__xludf.DUMMYFUNCTION("""COMPUTED_VALUE"""),1.5)</f>
        <v>1.5</v>
      </c>
      <c r="U28" s="2">
        <f>IFERROR(__xludf.DUMMYFUNCTION("""COMPUTED_VALUE"""),6.0)</f>
        <v>6</v>
      </c>
      <c r="V28" s="2">
        <f>IFERROR(__xludf.DUMMYFUNCTION("""COMPUTED_VALUE"""),5.0)</f>
        <v>5</v>
      </c>
      <c r="W28" s="2">
        <f>IFERROR(__xludf.DUMMYFUNCTION("""COMPUTED_VALUE"""),7.0)</f>
        <v>7</v>
      </c>
      <c r="X28" s="2">
        <f>IFERROR(__xludf.DUMMYFUNCTION("""COMPUTED_VALUE"""),23.5)</f>
        <v>23.5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152.25" customHeight="1">
      <c r="A29" s="2" t="str">
        <f>IFERROR(__xludf.DUMMYFUNCTION("""COMPUTED_VALUE"""),"cc74bce915a43cd4adb322d36ceca1e2")</f>
        <v>cc74bce915a43cd4adb322d36ceca1e2</v>
      </c>
      <c r="B29" s="2">
        <f>IFERROR(__xludf.DUMMYFUNCTION("""COMPUTED_VALUE"""),4.0)</f>
        <v>4</v>
      </c>
      <c r="C29" s="2">
        <f>IFERROR(__xludf.DUMMYFUNCTION("""COMPUTED_VALUE"""),3.0)</f>
        <v>3</v>
      </c>
      <c r="D29" s="2">
        <f>IFERROR(__xludf.DUMMYFUNCTION("""COMPUTED_VALUE"""),1.0)</f>
        <v>1</v>
      </c>
      <c r="E29" s="2">
        <f>IFERROR(__xludf.DUMMYFUNCTION("""COMPUTED_VALUE"""),3.0)</f>
        <v>3</v>
      </c>
      <c r="F29" s="2">
        <f>IFERROR(__xludf.DUMMYFUNCTION("""COMPUTED_VALUE"""),1.0)</f>
        <v>1</v>
      </c>
      <c r="G29" s="2">
        <f>IFERROR(__xludf.DUMMYFUNCTION("""COMPUTED_VALUE"""),4.0)</f>
        <v>4</v>
      </c>
      <c r="H29" s="2" t="str">
        <f>IFERROR(__xludf.DUMMYFUNCTION("""COMPUTED_VALUE"""),"No test folder. -ve marks for missing directory structure.")</f>
        <v>No test folder. -ve marks for missing directory structure.</v>
      </c>
      <c r="I29" s="2">
        <f>IFERROR(__xludf.DUMMYFUNCTION("""COMPUTED_VALUE"""),1.5)</f>
        <v>1.5</v>
      </c>
      <c r="J29" s="2">
        <f>IFERROR(__xludf.DUMMYFUNCTION("""COMPUTED_VALUE"""),1.0)</f>
        <v>1</v>
      </c>
      <c r="K29" s="2">
        <f>IFERROR(__xludf.DUMMYFUNCTION("""COMPUTED_VALUE"""),0.5)</f>
        <v>0.5</v>
      </c>
      <c r="L29" s="2">
        <f>IFERROR(__xludf.DUMMYFUNCTION("""COMPUTED_VALUE"""),1.0)</f>
        <v>1</v>
      </c>
      <c r="M29" s="2">
        <f>IFERROR(__xludf.DUMMYFUNCTION("""COMPUTED_VALUE"""),0.25)</f>
        <v>0.25</v>
      </c>
      <c r="N29" s="2">
        <f>IFERROR(__xludf.DUMMYFUNCTION("""COMPUTED_VALUE"""),1.0)</f>
        <v>1</v>
      </c>
      <c r="O29" s="2">
        <f>IFERROR(__xludf.DUMMYFUNCTION("""COMPUTED_VALUE"""),0.5)</f>
        <v>0.5</v>
      </c>
      <c r="P29" s="2">
        <f>IFERROR(__xludf.DUMMYFUNCTION("""COMPUTED_VALUE"""),0.5)</f>
        <v>0.5</v>
      </c>
      <c r="Q29" s="2">
        <f>IFERROR(__xludf.DUMMYFUNCTION("""COMPUTED_VALUE"""),0.5)</f>
        <v>0.5</v>
      </c>
      <c r="R29" s="2">
        <f>IFERROR(__xludf.DUMMYFUNCTION("""COMPUTED_VALUE"""),0.5)</f>
        <v>0.5</v>
      </c>
      <c r="S29" s="2">
        <f>IFERROR(__xludf.DUMMYFUNCTION("""COMPUTED_VALUE"""),4.0)</f>
        <v>4</v>
      </c>
      <c r="T29" s="2">
        <f>IFERROR(__xludf.DUMMYFUNCTION("""COMPUTED_VALUE"""),3.0)</f>
        <v>3</v>
      </c>
      <c r="U29" s="2">
        <f>IFERROR(__xludf.DUMMYFUNCTION("""COMPUTED_VALUE"""),6.0)</f>
        <v>6</v>
      </c>
      <c r="V29" s="2">
        <f>IFERROR(__xludf.DUMMYFUNCTION("""COMPUTED_VALUE"""),5.0)</f>
        <v>5</v>
      </c>
      <c r="W29" s="2">
        <f>IFERROR(__xludf.DUMMYFUNCTION("""COMPUTED_VALUE"""),4.75)</f>
        <v>4.75</v>
      </c>
      <c r="X29" s="2">
        <f>IFERROR(__xludf.DUMMYFUNCTION("""COMPUTED_VALUE"""),22.75)</f>
        <v>22.75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152.25" customHeight="1">
      <c r="A30" s="2" t="str">
        <f>IFERROR(__xludf.DUMMYFUNCTION("""COMPUTED_VALUE"""),"db8da310c65ad61fff9a3f1b5175432d")</f>
        <v>db8da310c65ad61fff9a3f1b5175432d</v>
      </c>
      <c r="B30" s="2">
        <f>IFERROR(__xludf.DUMMYFUNCTION("""COMPUTED_VALUE"""),4.0)</f>
        <v>4</v>
      </c>
      <c r="C30" s="2">
        <f>IFERROR(__xludf.DUMMYFUNCTION("""COMPUTED_VALUE"""),0.0)</f>
        <v>0</v>
      </c>
      <c r="D30" s="2">
        <f>IFERROR(__xludf.DUMMYFUNCTION("""COMPUTED_VALUE"""),0.0)</f>
        <v>0</v>
      </c>
      <c r="E30" s="2">
        <f>IFERROR(__xludf.DUMMYFUNCTION("""COMPUTED_VALUE"""),0.0)</f>
        <v>0</v>
      </c>
      <c r="F30" s="2">
        <f>IFERROR(__xludf.DUMMYFUNCTION("""COMPUTED_VALUE"""),0.0)</f>
        <v>0</v>
      </c>
      <c r="G30" s="2">
        <f>IFERROR(__xludf.DUMMYFUNCTION("""COMPUTED_VALUE"""),0.0)</f>
        <v>0</v>
      </c>
      <c r="H30" s="2"/>
      <c r="I30" s="2">
        <f>IFERROR(__xludf.DUMMYFUNCTION("""COMPUTED_VALUE"""),0.0)</f>
        <v>0</v>
      </c>
      <c r="J30" s="2">
        <f>IFERROR(__xludf.DUMMYFUNCTION("""COMPUTED_VALUE"""),0.0)</f>
        <v>0</v>
      </c>
      <c r="K30" s="2">
        <f>IFERROR(__xludf.DUMMYFUNCTION("""COMPUTED_VALUE"""),0.5)</f>
        <v>0.5</v>
      </c>
      <c r="L30" s="2">
        <f>IFERROR(__xludf.DUMMYFUNCTION("""COMPUTED_VALUE"""),1.0)</f>
        <v>1</v>
      </c>
      <c r="M30" s="2">
        <f>IFERROR(__xludf.DUMMYFUNCTION("""COMPUTED_VALUE"""),0.5)</f>
        <v>0.5</v>
      </c>
      <c r="N30" s="2">
        <f>IFERROR(__xludf.DUMMYFUNCTION("""COMPUTED_VALUE"""),0.25)</f>
        <v>0.25</v>
      </c>
      <c r="O30" s="2">
        <f>IFERROR(__xludf.DUMMYFUNCTION("""COMPUTED_VALUE"""),0.0)</f>
        <v>0</v>
      </c>
      <c r="P30" s="2">
        <f>IFERROR(__xludf.DUMMYFUNCTION("""COMPUTED_VALUE"""),0.5)</f>
        <v>0.5</v>
      </c>
      <c r="Q30" s="2">
        <f>IFERROR(__xludf.DUMMYFUNCTION("""COMPUTED_VALUE"""),0.0)</f>
        <v>0</v>
      </c>
      <c r="R30" s="2">
        <f>IFERROR(__xludf.DUMMYFUNCTION("""COMPUTED_VALUE"""),0.0)</f>
        <v>0</v>
      </c>
      <c r="S30" s="2">
        <f>IFERROR(__xludf.DUMMYFUNCTION("""COMPUTED_VALUE"""),4.0)</f>
        <v>4</v>
      </c>
      <c r="T30" s="2">
        <f>IFERROR(__xludf.DUMMYFUNCTION("""COMPUTED_VALUE"""),0.0)</f>
        <v>0</v>
      </c>
      <c r="U30" s="2">
        <f>IFERROR(__xludf.DUMMYFUNCTION("""COMPUTED_VALUE"""),0.0)</f>
        <v>0</v>
      </c>
      <c r="V30" s="2">
        <f>IFERROR(__xludf.DUMMYFUNCTION("""COMPUTED_VALUE"""),0.0)</f>
        <v>0</v>
      </c>
      <c r="W30" s="2">
        <f>IFERROR(__xludf.DUMMYFUNCTION("""COMPUTED_VALUE"""),2.75)</f>
        <v>2.75</v>
      </c>
      <c r="X30" s="2">
        <f>IFERROR(__xludf.DUMMYFUNCTION("""COMPUTED_VALUE"""),6.75)</f>
        <v>6.75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52.25" customHeight="1">
      <c r="A31" s="2" t="str">
        <f>IFERROR(__xludf.DUMMYFUNCTION("""COMPUTED_VALUE"""),"d6f0e629864750bc81608f9d7fcf846e")</f>
        <v>d6f0e629864750bc81608f9d7fcf846e</v>
      </c>
      <c r="B31" s="2">
        <f>IFERROR(__xludf.DUMMYFUNCTION("""COMPUTED_VALUE"""),4.0)</f>
        <v>4</v>
      </c>
      <c r="C31" s="2">
        <f>IFERROR(__xludf.DUMMYFUNCTION("""COMPUTED_VALUE"""),3.0)</f>
        <v>3</v>
      </c>
      <c r="D31" s="2">
        <f>IFERROR(__xludf.DUMMYFUNCTION("""COMPUTED_VALUE"""),1.0)</f>
        <v>1</v>
      </c>
      <c r="E31" s="2">
        <f>IFERROR(__xludf.DUMMYFUNCTION("""COMPUTED_VALUE"""),3.0)</f>
        <v>3</v>
      </c>
      <c r="F31" s="2">
        <f>IFERROR(__xludf.DUMMYFUNCTION("""COMPUTED_VALUE"""),1.0)</f>
        <v>1</v>
      </c>
      <c r="G31" s="2">
        <f>IFERROR(__xludf.DUMMYFUNCTION("""COMPUTED_VALUE"""),0.0)</f>
        <v>0</v>
      </c>
      <c r="H31" s="2"/>
      <c r="I31" s="2">
        <f>IFERROR(__xludf.DUMMYFUNCTION("""COMPUTED_VALUE"""),1.5)</f>
        <v>1.5</v>
      </c>
      <c r="J31" s="2">
        <f>IFERROR(__xludf.DUMMYFUNCTION("""COMPUTED_VALUE"""),1.0)</f>
        <v>1</v>
      </c>
      <c r="K31" s="2">
        <f>IFERROR(__xludf.DUMMYFUNCTION("""COMPUTED_VALUE"""),0.5)</f>
        <v>0.5</v>
      </c>
      <c r="L31" s="2">
        <f>IFERROR(__xludf.DUMMYFUNCTION("""COMPUTED_VALUE"""),1.0)</f>
        <v>1</v>
      </c>
      <c r="M31" s="2">
        <f>IFERROR(__xludf.DUMMYFUNCTION("""COMPUTED_VALUE"""),0.5)</f>
        <v>0.5</v>
      </c>
      <c r="N31" s="2">
        <f>IFERROR(__xludf.DUMMYFUNCTION("""COMPUTED_VALUE"""),1.0)</f>
        <v>1</v>
      </c>
      <c r="O31" s="2">
        <f>IFERROR(__xludf.DUMMYFUNCTION("""COMPUTED_VALUE"""),0.5)</f>
        <v>0.5</v>
      </c>
      <c r="P31" s="2">
        <f>IFERROR(__xludf.DUMMYFUNCTION("""COMPUTED_VALUE"""),1.0)</f>
        <v>1</v>
      </c>
      <c r="Q31" s="2">
        <f>IFERROR(__xludf.DUMMYFUNCTION("""COMPUTED_VALUE"""),1.0)</f>
        <v>1</v>
      </c>
      <c r="R31" s="2">
        <f>IFERROR(__xludf.DUMMYFUNCTION("""COMPUTED_VALUE"""),1.0)</f>
        <v>1</v>
      </c>
      <c r="S31" s="2">
        <f>IFERROR(__xludf.DUMMYFUNCTION("""COMPUTED_VALUE"""),4.0)</f>
        <v>4</v>
      </c>
      <c r="T31" s="2">
        <f>IFERROR(__xludf.DUMMYFUNCTION("""COMPUTED_VALUE"""),1.5)</f>
        <v>1.5</v>
      </c>
      <c r="U31" s="2">
        <f>IFERROR(__xludf.DUMMYFUNCTION("""COMPUTED_VALUE"""),6.0)</f>
        <v>6</v>
      </c>
      <c r="V31" s="2">
        <f>IFERROR(__xludf.DUMMYFUNCTION("""COMPUTED_VALUE"""),5.0)</f>
        <v>5</v>
      </c>
      <c r="W31" s="2">
        <f>IFERROR(__xludf.DUMMYFUNCTION("""COMPUTED_VALUE"""),6.5)</f>
        <v>6.5</v>
      </c>
      <c r="X31" s="2">
        <f>IFERROR(__xludf.DUMMYFUNCTION("""COMPUTED_VALUE"""),23.0)</f>
        <v>23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52.25" customHeight="1">
      <c r="A32" s="2" t="str">
        <f>IFERROR(__xludf.DUMMYFUNCTION("""COMPUTED_VALUE"""),"305018c4403a42705c70b0f896826b0c")</f>
        <v>305018c4403a42705c70b0f896826b0c</v>
      </c>
      <c r="B32" s="2">
        <f>IFERROR(__xludf.DUMMYFUNCTION("""COMPUTED_VALUE"""),4.0)</f>
        <v>4</v>
      </c>
      <c r="C32" s="2">
        <f>IFERROR(__xludf.DUMMYFUNCTION("""COMPUTED_VALUE"""),3.0)</f>
        <v>3</v>
      </c>
      <c r="D32" s="2">
        <f>IFERROR(__xludf.DUMMYFUNCTION("""COMPUTED_VALUE"""),1.0)</f>
        <v>1</v>
      </c>
      <c r="E32" s="2">
        <f>IFERROR(__xludf.DUMMYFUNCTION("""COMPUTED_VALUE"""),3.0)</f>
        <v>3</v>
      </c>
      <c r="F32" s="2">
        <f>IFERROR(__xludf.DUMMYFUNCTION("""COMPUTED_VALUE"""),0.0)</f>
        <v>0</v>
      </c>
      <c r="G32" s="2">
        <f>IFERROR(__xludf.DUMMYFUNCTION("""COMPUTED_VALUE"""),0.0)</f>
        <v>0</v>
      </c>
      <c r="H32" s="2" t="str">
        <f>IFERROR(__xludf.DUMMYFUNCTION("""COMPUTED_VALUE"""),"Race timedout")</f>
        <v>Race timedout</v>
      </c>
      <c r="I32" s="2">
        <f>IFERROR(__xludf.DUMMYFUNCTION("""COMPUTED_VALUE"""),1.5)</f>
        <v>1.5</v>
      </c>
      <c r="J32" s="2">
        <f>IFERROR(__xludf.DUMMYFUNCTION("""COMPUTED_VALUE"""),0.0)</f>
        <v>0</v>
      </c>
      <c r="K32" s="2">
        <f>IFERROR(__xludf.DUMMYFUNCTION("""COMPUTED_VALUE"""),0.5)</f>
        <v>0.5</v>
      </c>
      <c r="L32" s="2">
        <f>IFERROR(__xludf.DUMMYFUNCTION("""COMPUTED_VALUE"""),1.0)</f>
        <v>1</v>
      </c>
      <c r="M32" s="2">
        <f>IFERROR(__xludf.DUMMYFUNCTION("""COMPUTED_VALUE"""),0.0)</f>
        <v>0</v>
      </c>
      <c r="N32" s="2">
        <f>IFERROR(__xludf.DUMMYFUNCTION("""COMPUTED_VALUE"""),1.0)</f>
        <v>1</v>
      </c>
      <c r="O32" s="2">
        <f>IFERROR(__xludf.DUMMYFUNCTION("""COMPUTED_VALUE"""),0.0)</f>
        <v>0</v>
      </c>
      <c r="P32" s="2">
        <f>IFERROR(__xludf.DUMMYFUNCTION("""COMPUTED_VALUE"""),0.0)</f>
        <v>0</v>
      </c>
      <c r="Q32" s="2">
        <f>IFERROR(__xludf.DUMMYFUNCTION("""COMPUTED_VALUE"""),1.0)</f>
        <v>1</v>
      </c>
      <c r="R32" s="2">
        <f>IFERROR(__xludf.DUMMYFUNCTION("""COMPUTED_VALUE"""),1.0)</f>
        <v>1</v>
      </c>
      <c r="S32" s="2">
        <f>IFERROR(__xludf.DUMMYFUNCTION("""COMPUTED_VALUE"""),4.0)</f>
        <v>4</v>
      </c>
      <c r="T32" s="2">
        <f>IFERROR(__xludf.DUMMYFUNCTION("""COMPUTED_VALUE"""),0.0)</f>
        <v>0</v>
      </c>
      <c r="U32" s="2">
        <f>IFERROR(__xludf.DUMMYFUNCTION("""COMPUTED_VALUE"""),6.0)</f>
        <v>6</v>
      </c>
      <c r="V32" s="2">
        <f>IFERROR(__xludf.DUMMYFUNCTION("""COMPUTED_VALUE"""),4.0)</f>
        <v>4</v>
      </c>
      <c r="W32" s="2">
        <f>IFERROR(__xludf.DUMMYFUNCTION("""COMPUTED_VALUE"""),4.5)</f>
        <v>4.5</v>
      </c>
      <c r="X32" s="2">
        <f>IFERROR(__xludf.DUMMYFUNCTION("""COMPUTED_VALUE"""),18.5)</f>
        <v>18.5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52.25" customHeight="1">
      <c r="A33" s="2" t="str">
        <f>IFERROR(__xludf.DUMMYFUNCTION("""COMPUTED_VALUE"""),"f1cba1e822e8fcc156a4ce9d78aa6ef0")</f>
        <v>f1cba1e822e8fcc156a4ce9d78aa6ef0</v>
      </c>
      <c r="B33" s="2">
        <f>IFERROR(__xludf.DUMMYFUNCTION("""COMPUTED_VALUE"""),4.0)</f>
        <v>4</v>
      </c>
      <c r="C33" s="2">
        <f>IFERROR(__xludf.DUMMYFUNCTION("""COMPUTED_VALUE"""),0.0)</f>
        <v>0</v>
      </c>
      <c r="D33" s="2">
        <f>IFERROR(__xludf.DUMMYFUNCTION("""COMPUTED_VALUE"""),0.0)</f>
        <v>0</v>
      </c>
      <c r="E33" s="2">
        <f>IFERROR(__xludf.DUMMYFUNCTION("""COMPUTED_VALUE"""),0.0)</f>
        <v>0</v>
      </c>
      <c r="F33" s="2">
        <f>IFERROR(__xludf.DUMMYFUNCTION("""COMPUTED_VALUE"""),1.0)</f>
        <v>1</v>
      </c>
      <c r="G33" s="2">
        <f>IFERROR(__xludf.DUMMYFUNCTION("""COMPUTED_VALUE"""),4.0)</f>
        <v>4</v>
      </c>
      <c r="H33" s="2" t="str">
        <f>IFERROR(__xludf.DUMMYFUNCTION("""COMPUTED_VALUE"""),"Incorrect makefile, segmentation fault")</f>
        <v>Incorrect makefile, segmentation fault</v>
      </c>
      <c r="I33" s="2">
        <f>IFERROR(__xludf.DUMMYFUNCTION("""COMPUTED_VALUE"""),1.5)</f>
        <v>1.5</v>
      </c>
      <c r="J33" s="2">
        <f>IFERROR(__xludf.DUMMYFUNCTION("""COMPUTED_VALUE"""),0.0)</f>
        <v>0</v>
      </c>
      <c r="K33" s="2">
        <f>IFERROR(__xludf.DUMMYFUNCTION("""COMPUTED_VALUE"""),0.5)</f>
        <v>0.5</v>
      </c>
      <c r="L33" s="2">
        <f>IFERROR(__xludf.DUMMYFUNCTION("""COMPUTED_VALUE"""),1.0)</f>
        <v>1</v>
      </c>
      <c r="M33" s="2">
        <f>IFERROR(__xludf.DUMMYFUNCTION("""COMPUTED_VALUE"""),0.5)</f>
        <v>0.5</v>
      </c>
      <c r="N33" s="2">
        <f>IFERROR(__xludf.DUMMYFUNCTION("""COMPUTED_VALUE"""),0.25)</f>
        <v>0.25</v>
      </c>
      <c r="O33" s="2">
        <f>IFERROR(__xludf.DUMMYFUNCTION("""COMPUTED_VALUE"""),0.0)</f>
        <v>0</v>
      </c>
      <c r="P33" s="2">
        <f>IFERROR(__xludf.DUMMYFUNCTION("""COMPUTED_VALUE"""),0.5)</f>
        <v>0.5</v>
      </c>
      <c r="Q33" s="2">
        <f>IFERROR(__xludf.DUMMYFUNCTION("""COMPUTED_VALUE"""),0.0)</f>
        <v>0</v>
      </c>
      <c r="R33" s="2">
        <f>IFERROR(__xludf.DUMMYFUNCTION("""COMPUTED_VALUE"""),0.0)</f>
        <v>0</v>
      </c>
      <c r="S33" s="2">
        <f>IFERROR(__xludf.DUMMYFUNCTION("""COMPUTED_VALUE"""),4.0)</f>
        <v>4</v>
      </c>
      <c r="T33" s="2">
        <f>IFERROR(__xludf.DUMMYFUNCTION("""COMPUTED_VALUE"""),3.0)</f>
        <v>3</v>
      </c>
      <c r="U33" s="2">
        <f>IFERROR(__xludf.DUMMYFUNCTION("""COMPUTED_VALUE"""),1.5)</f>
        <v>1.5</v>
      </c>
      <c r="V33" s="2">
        <f>IFERROR(__xludf.DUMMYFUNCTION("""COMPUTED_VALUE"""),0.0)</f>
        <v>0</v>
      </c>
      <c r="W33" s="2">
        <f>IFERROR(__xludf.DUMMYFUNCTION("""COMPUTED_VALUE"""),2.75)</f>
        <v>2.75</v>
      </c>
      <c r="X33" s="2">
        <f>IFERROR(__xludf.DUMMYFUNCTION("""COMPUTED_VALUE"""),11.25)</f>
        <v>11.25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52.25" customHeight="1">
      <c r="A34" s="2" t="str">
        <f>IFERROR(__xludf.DUMMYFUNCTION("""COMPUTED_VALUE"""),"34e6a8e99e479c53df860dfdd058ca91")</f>
        <v>34e6a8e99e479c53df860dfdd058ca91</v>
      </c>
      <c r="B34" s="2">
        <f>IFERROR(__xludf.DUMMYFUNCTION("""COMPUTED_VALUE"""),4.0)</f>
        <v>4</v>
      </c>
      <c r="C34" s="2">
        <f>IFERROR(__xludf.DUMMYFUNCTION("""COMPUTED_VALUE"""),3.0)</f>
        <v>3</v>
      </c>
      <c r="D34" s="2">
        <f>IFERROR(__xludf.DUMMYFUNCTION("""COMPUTED_VALUE"""),1.0)</f>
        <v>1</v>
      </c>
      <c r="E34" s="2">
        <f>IFERROR(__xludf.DUMMYFUNCTION("""COMPUTED_VALUE"""),3.0)</f>
        <v>3</v>
      </c>
      <c r="F34" s="2">
        <f>IFERROR(__xludf.DUMMYFUNCTION("""COMPUTED_VALUE"""),1.0)</f>
        <v>1</v>
      </c>
      <c r="G34" s="2">
        <f>IFERROR(__xludf.DUMMYFUNCTION("""COMPUTED_VALUE"""),0.0)</f>
        <v>0</v>
      </c>
      <c r="H34" s="2"/>
      <c r="I34" s="2">
        <f>IFERROR(__xludf.DUMMYFUNCTION("""COMPUTED_VALUE"""),1.5)</f>
        <v>1.5</v>
      </c>
      <c r="J34" s="2">
        <f>IFERROR(__xludf.DUMMYFUNCTION("""COMPUTED_VALUE"""),0.0)</f>
        <v>0</v>
      </c>
      <c r="K34" s="2">
        <f>IFERROR(__xludf.DUMMYFUNCTION("""COMPUTED_VALUE"""),0.5)</f>
        <v>0.5</v>
      </c>
      <c r="L34" s="2">
        <f>IFERROR(__xludf.DUMMYFUNCTION("""COMPUTED_VALUE"""),1.0)</f>
        <v>1</v>
      </c>
      <c r="M34" s="2">
        <f>IFERROR(__xludf.DUMMYFUNCTION("""COMPUTED_VALUE"""),0.0)</f>
        <v>0</v>
      </c>
      <c r="N34" s="2">
        <f>IFERROR(__xludf.DUMMYFUNCTION("""COMPUTED_VALUE"""),1.0)</f>
        <v>1</v>
      </c>
      <c r="O34" s="2">
        <f>IFERROR(__xludf.DUMMYFUNCTION("""COMPUTED_VALUE"""),0.0)</f>
        <v>0</v>
      </c>
      <c r="P34" s="2">
        <f>IFERROR(__xludf.DUMMYFUNCTION("""COMPUTED_VALUE"""),1.0)</f>
        <v>1</v>
      </c>
      <c r="Q34" s="2">
        <f>IFERROR(__xludf.DUMMYFUNCTION("""COMPUTED_VALUE"""),1.0)</f>
        <v>1</v>
      </c>
      <c r="R34" s="2">
        <f>IFERROR(__xludf.DUMMYFUNCTION("""COMPUTED_VALUE"""),0.0)</f>
        <v>0</v>
      </c>
      <c r="S34" s="2">
        <f>IFERROR(__xludf.DUMMYFUNCTION("""COMPUTED_VALUE"""),4.0)</f>
        <v>4</v>
      </c>
      <c r="T34" s="2">
        <f>IFERROR(__xludf.DUMMYFUNCTION("""COMPUTED_VALUE"""),1.5)</f>
        <v>1.5</v>
      </c>
      <c r="U34" s="2">
        <f>IFERROR(__xludf.DUMMYFUNCTION("""COMPUTED_VALUE"""),6.0)</f>
        <v>6</v>
      </c>
      <c r="V34" s="2">
        <f>IFERROR(__xludf.DUMMYFUNCTION("""COMPUTED_VALUE"""),4.0)</f>
        <v>4</v>
      </c>
      <c r="W34" s="2">
        <f>IFERROR(__xludf.DUMMYFUNCTION("""COMPUTED_VALUE"""),4.5)</f>
        <v>4.5</v>
      </c>
      <c r="X34" s="2">
        <f>IFERROR(__xludf.DUMMYFUNCTION("""COMPUTED_VALUE"""),20.0)</f>
        <v>20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ht="152.25" customHeight="1">
      <c r="A35" s="2" t="str">
        <f>IFERROR(__xludf.DUMMYFUNCTION("""COMPUTED_VALUE"""),"620f9842df49e047073adb6d6aa2f2bb")</f>
        <v>620f9842df49e047073adb6d6aa2f2bb</v>
      </c>
      <c r="B35" s="2">
        <f>IFERROR(__xludf.DUMMYFUNCTION("""COMPUTED_VALUE"""),4.0)</f>
        <v>4</v>
      </c>
      <c r="C35" s="2">
        <f>IFERROR(__xludf.DUMMYFUNCTION("""COMPUTED_VALUE"""),3.0)</f>
        <v>3</v>
      </c>
      <c r="D35" s="2">
        <f>IFERROR(__xludf.DUMMYFUNCTION("""COMPUTED_VALUE"""),1.0)</f>
        <v>1</v>
      </c>
      <c r="E35" s="2">
        <f>IFERROR(__xludf.DUMMYFUNCTION("""COMPUTED_VALUE"""),3.0)</f>
        <v>3</v>
      </c>
      <c r="F35" s="2">
        <f>IFERROR(__xludf.DUMMYFUNCTION("""COMPUTED_VALUE"""),1.0)</f>
        <v>1</v>
      </c>
      <c r="G35" s="2">
        <f>IFERROR(__xludf.DUMMYFUNCTION("""COMPUTED_VALUE"""),0.0)</f>
        <v>0</v>
      </c>
      <c r="H35" s="2" t="str">
        <f>IFERROR(__xludf.DUMMYFUNCTION("""COMPUTED_VALUE"""),"List not written well")</f>
        <v>List not written well</v>
      </c>
      <c r="I35" s="2">
        <f>IFERROR(__xludf.DUMMYFUNCTION("""COMPUTED_VALUE"""),1.5)</f>
        <v>1.5</v>
      </c>
      <c r="J35" s="2">
        <f>IFERROR(__xludf.DUMMYFUNCTION("""COMPUTED_VALUE"""),1.0)</f>
        <v>1</v>
      </c>
      <c r="K35" s="2">
        <f>IFERROR(__xludf.DUMMYFUNCTION("""COMPUTED_VALUE"""),0.5)</f>
        <v>0.5</v>
      </c>
      <c r="L35" s="2">
        <f>IFERROR(__xludf.DUMMYFUNCTION("""COMPUTED_VALUE"""),1.0)</f>
        <v>1</v>
      </c>
      <c r="M35" s="2">
        <f>IFERROR(__xludf.DUMMYFUNCTION("""COMPUTED_VALUE"""),0.0)</f>
        <v>0</v>
      </c>
      <c r="N35" s="2">
        <f>IFERROR(__xludf.DUMMYFUNCTION("""COMPUTED_VALUE"""),1.0)</f>
        <v>1</v>
      </c>
      <c r="O35" s="2">
        <f>IFERROR(__xludf.DUMMYFUNCTION("""COMPUTED_VALUE"""),0.0)</f>
        <v>0</v>
      </c>
      <c r="P35" s="2">
        <f>IFERROR(__xludf.DUMMYFUNCTION("""COMPUTED_VALUE"""),1.0)</f>
        <v>1</v>
      </c>
      <c r="Q35" s="2">
        <f>IFERROR(__xludf.DUMMYFUNCTION("""COMPUTED_VALUE"""),1.0)</f>
        <v>1</v>
      </c>
      <c r="R35" s="2">
        <f>IFERROR(__xludf.DUMMYFUNCTION("""COMPUTED_VALUE"""),1.0)</f>
        <v>1</v>
      </c>
      <c r="S35" s="2">
        <f>IFERROR(__xludf.DUMMYFUNCTION("""COMPUTED_VALUE"""),4.0)</f>
        <v>4</v>
      </c>
      <c r="T35" s="2">
        <f>IFERROR(__xludf.DUMMYFUNCTION("""COMPUTED_VALUE"""),1.5)</f>
        <v>1.5</v>
      </c>
      <c r="U35" s="2">
        <f>IFERROR(__xludf.DUMMYFUNCTION("""COMPUTED_VALUE"""),6.0)</f>
        <v>6</v>
      </c>
      <c r="V35" s="2">
        <f>IFERROR(__xludf.DUMMYFUNCTION("""COMPUTED_VALUE"""),5.0)</f>
        <v>5</v>
      </c>
      <c r="W35" s="2">
        <f>IFERROR(__xludf.DUMMYFUNCTION("""COMPUTED_VALUE"""),5.5)</f>
        <v>5.5</v>
      </c>
      <c r="X35" s="2">
        <f>IFERROR(__xludf.DUMMYFUNCTION("""COMPUTED_VALUE"""),22.0)</f>
        <v>22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ht="152.25" customHeight="1">
      <c r="A36" s="2" t="str">
        <f>IFERROR(__xludf.DUMMYFUNCTION("""COMPUTED_VALUE"""),"2a989af9a14f691ab28049a7520def30")</f>
        <v>2a989af9a14f691ab28049a7520def30</v>
      </c>
      <c r="B36" s="2">
        <f>IFERROR(__xludf.DUMMYFUNCTION("""COMPUTED_VALUE"""),0.0)</f>
        <v>0</v>
      </c>
      <c r="C36" s="2">
        <f>IFERROR(__xludf.DUMMYFUNCTION("""COMPUTED_VALUE"""),3.0)</f>
        <v>3</v>
      </c>
      <c r="D36" s="2">
        <f>IFERROR(__xludf.DUMMYFUNCTION("""COMPUTED_VALUE"""),1.0)</f>
        <v>1</v>
      </c>
      <c r="E36" s="2">
        <f>IFERROR(__xludf.DUMMYFUNCTION("""COMPUTED_VALUE"""),3.0)</f>
        <v>3</v>
      </c>
      <c r="F36" s="2">
        <f>IFERROR(__xludf.DUMMYFUNCTION("""COMPUTED_VALUE"""),1.0)</f>
        <v>1</v>
      </c>
      <c r="G36" s="2">
        <f>IFERROR(__xludf.DUMMYFUNCTION("""COMPUTED_VALUE"""),0.0)</f>
        <v>0</v>
      </c>
      <c r="H36" s="2"/>
      <c r="I36" s="2">
        <f>IFERROR(__xludf.DUMMYFUNCTION("""COMPUTED_VALUE"""),0.0)</f>
        <v>0</v>
      </c>
      <c r="J36" s="2">
        <f>IFERROR(__xludf.DUMMYFUNCTION("""COMPUTED_VALUE"""),0.0)</f>
        <v>0</v>
      </c>
      <c r="K36" s="2">
        <f>IFERROR(__xludf.DUMMYFUNCTION("""COMPUTED_VALUE"""),0.5)</f>
        <v>0.5</v>
      </c>
      <c r="L36" s="2">
        <f>IFERROR(__xludf.DUMMYFUNCTION("""COMPUTED_VALUE"""),1.0)</f>
        <v>1</v>
      </c>
      <c r="M36" s="2">
        <f>IFERROR(__xludf.DUMMYFUNCTION("""COMPUTED_VALUE"""),0.5)</f>
        <v>0.5</v>
      </c>
      <c r="N36" s="2">
        <f>IFERROR(__xludf.DUMMYFUNCTION("""COMPUTED_VALUE"""),1.0)</f>
        <v>1</v>
      </c>
      <c r="O36" s="2">
        <f>IFERROR(__xludf.DUMMYFUNCTION("""COMPUTED_VALUE"""),0.5)</f>
        <v>0.5</v>
      </c>
      <c r="P36" s="2">
        <f>IFERROR(__xludf.DUMMYFUNCTION("""COMPUTED_VALUE"""),1.0)</f>
        <v>1</v>
      </c>
      <c r="Q36" s="2">
        <f>IFERROR(__xludf.DUMMYFUNCTION("""COMPUTED_VALUE"""),0.5)</f>
        <v>0.5</v>
      </c>
      <c r="R36" s="2">
        <f>IFERROR(__xludf.DUMMYFUNCTION("""COMPUTED_VALUE"""),0.0)</f>
        <v>0</v>
      </c>
      <c r="S36" s="2">
        <f>IFERROR(__xludf.DUMMYFUNCTION("""COMPUTED_VALUE"""),0.0)</f>
        <v>0</v>
      </c>
      <c r="T36" s="2">
        <f>IFERROR(__xludf.DUMMYFUNCTION("""COMPUTED_VALUE"""),1.5)</f>
        <v>1.5</v>
      </c>
      <c r="U36" s="2">
        <f>IFERROR(__xludf.DUMMYFUNCTION("""COMPUTED_VALUE"""),4.5)</f>
        <v>4.5</v>
      </c>
      <c r="V36" s="2">
        <f>IFERROR(__xludf.DUMMYFUNCTION("""COMPUTED_VALUE"""),4.0)</f>
        <v>4</v>
      </c>
      <c r="W36" s="2">
        <f>IFERROR(__xludf.DUMMYFUNCTION("""COMPUTED_VALUE"""),5.0)</f>
        <v>5</v>
      </c>
      <c r="X36" s="2">
        <f>IFERROR(__xludf.DUMMYFUNCTION("""COMPUTED_VALUE"""),15.0)</f>
        <v>15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ht="152.25" customHeight="1">
      <c r="A37" s="2" t="str">
        <f>IFERROR(__xludf.DUMMYFUNCTION("""COMPUTED_VALUE"""),"9c565da2b408af10adedd3ca255f8f6f")</f>
        <v>9c565da2b408af10adedd3ca255f8f6f</v>
      </c>
      <c r="B37" s="2">
        <f>IFERROR(__xludf.DUMMYFUNCTION("""COMPUTED_VALUE"""),4.0)</f>
        <v>4</v>
      </c>
      <c r="C37" s="2">
        <f>IFERROR(__xludf.DUMMYFUNCTION("""COMPUTED_VALUE"""),3.0)</f>
        <v>3</v>
      </c>
      <c r="D37" s="2">
        <f>IFERROR(__xludf.DUMMYFUNCTION("""COMPUTED_VALUE"""),1.0)</f>
        <v>1</v>
      </c>
      <c r="E37" s="2">
        <f>IFERROR(__xludf.DUMMYFUNCTION("""COMPUTED_VALUE"""),3.0)</f>
        <v>3</v>
      </c>
      <c r="F37" s="2">
        <f>IFERROR(__xludf.DUMMYFUNCTION("""COMPUTED_VALUE"""),1.0)</f>
        <v>1</v>
      </c>
      <c r="G37" s="2">
        <f>IFERROR(__xludf.DUMMYFUNCTION("""COMPUTED_VALUE"""),0.0)</f>
        <v>0</v>
      </c>
      <c r="H37" s="2"/>
      <c r="I37" s="2">
        <f>IFERROR(__xludf.DUMMYFUNCTION("""COMPUTED_VALUE"""),1.5)</f>
        <v>1.5</v>
      </c>
      <c r="J37" s="2">
        <f>IFERROR(__xludf.DUMMYFUNCTION("""COMPUTED_VALUE"""),1.0)</f>
        <v>1</v>
      </c>
      <c r="K37" s="2">
        <f>IFERROR(__xludf.DUMMYFUNCTION("""COMPUTED_VALUE"""),0.5)</f>
        <v>0.5</v>
      </c>
      <c r="L37" s="2">
        <f>IFERROR(__xludf.DUMMYFUNCTION("""COMPUTED_VALUE"""),1.0)</f>
        <v>1</v>
      </c>
      <c r="M37" s="2">
        <f>IFERROR(__xludf.DUMMYFUNCTION("""COMPUTED_VALUE"""),0.5)</f>
        <v>0.5</v>
      </c>
      <c r="N37" s="2">
        <f>IFERROR(__xludf.DUMMYFUNCTION("""COMPUTED_VALUE"""),1.0)</f>
        <v>1</v>
      </c>
      <c r="O37" s="2">
        <f>IFERROR(__xludf.DUMMYFUNCTION("""COMPUTED_VALUE"""),0.5)</f>
        <v>0.5</v>
      </c>
      <c r="P37" s="2">
        <f>IFERROR(__xludf.DUMMYFUNCTION("""COMPUTED_VALUE"""),1.0)</f>
        <v>1</v>
      </c>
      <c r="Q37" s="2">
        <f>IFERROR(__xludf.DUMMYFUNCTION("""COMPUTED_VALUE"""),1.0)</f>
        <v>1</v>
      </c>
      <c r="R37" s="2">
        <f>IFERROR(__xludf.DUMMYFUNCTION("""COMPUTED_VALUE"""),1.0)</f>
        <v>1</v>
      </c>
      <c r="S37" s="2">
        <f>IFERROR(__xludf.DUMMYFUNCTION("""COMPUTED_VALUE"""),4.0)</f>
        <v>4</v>
      </c>
      <c r="T37" s="2">
        <f>IFERROR(__xludf.DUMMYFUNCTION("""COMPUTED_VALUE"""),1.5)</f>
        <v>1.5</v>
      </c>
      <c r="U37" s="2">
        <f>IFERROR(__xludf.DUMMYFUNCTION("""COMPUTED_VALUE"""),6.0)</f>
        <v>6</v>
      </c>
      <c r="V37" s="2">
        <f>IFERROR(__xludf.DUMMYFUNCTION("""COMPUTED_VALUE"""),5.0)</f>
        <v>5</v>
      </c>
      <c r="W37" s="2">
        <f>IFERROR(__xludf.DUMMYFUNCTION("""COMPUTED_VALUE"""),6.5)</f>
        <v>6.5</v>
      </c>
      <c r="X37" s="2">
        <f>IFERROR(__xludf.DUMMYFUNCTION("""COMPUTED_VALUE"""),23.0)</f>
        <v>23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ht="152.25" customHeight="1">
      <c r="A38" s="2" t="str">
        <f>IFERROR(__xludf.DUMMYFUNCTION("""COMPUTED_VALUE"""),"9d2ffc4bf5cb195cc956e9a0f0ae8c2f")</f>
        <v>9d2ffc4bf5cb195cc956e9a0f0ae8c2f</v>
      </c>
      <c r="B38" s="2">
        <f>IFERROR(__xludf.DUMMYFUNCTION("""COMPUTED_VALUE"""),4.0)</f>
        <v>4</v>
      </c>
      <c r="C38" s="2">
        <f>IFERROR(__xludf.DUMMYFUNCTION("""COMPUTED_VALUE"""),3.0)</f>
        <v>3</v>
      </c>
      <c r="D38" s="2">
        <f>IFERROR(__xludf.DUMMYFUNCTION("""COMPUTED_VALUE"""),1.0)</f>
        <v>1</v>
      </c>
      <c r="E38" s="2">
        <f>IFERROR(__xludf.DUMMYFUNCTION("""COMPUTED_VALUE"""),3.0)</f>
        <v>3</v>
      </c>
      <c r="F38" s="2">
        <f>IFERROR(__xludf.DUMMYFUNCTION("""COMPUTED_VALUE"""),1.0)</f>
        <v>1</v>
      </c>
      <c r="G38" s="2">
        <f>IFERROR(__xludf.DUMMYFUNCTION("""COMPUTED_VALUE"""),0.0)</f>
        <v>0</v>
      </c>
      <c r="H38" s="2"/>
      <c r="I38" s="2">
        <f>IFERROR(__xludf.DUMMYFUNCTION("""COMPUTED_VALUE"""),1.5)</f>
        <v>1.5</v>
      </c>
      <c r="J38" s="2">
        <f>IFERROR(__xludf.DUMMYFUNCTION("""COMPUTED_VALUE"""),1.0)</f>
        <v>1</v>
      </c>
      <c r="K38" s="2">
        <f>IFERROR(__xludf.DUMMYFUNCTION("""COMPUTED_VALUE"""),0.5)</f>
        <v>0.5</v>
      </c>
      <c r="L38" s="2">
        <f>IFERROR(__xludf.DUMMYFUNCTION("""COMPUTED_VALUE"""),1.0)</f>
        <v>1</v>
      </c>
      <c r="M38" s="2">
        <f>IFERROR(__xludf.DUMMYFUNCTION("""COMPUTED_VALUE"""),0.0)</f>
        <v>0</v>
      </c>
      <c r="N38" s="2">
        <f>IFERROR(__xludf.DUMMYFUNCTION("""COMPUTED_VALUE"""),1.0)</f>
        <v>1</v>
      </c>
      <c r="O38" s="2">
        <f>IFERROR(__xludf.DUMMYFUNCTION("""COMPUTED_VALUE"""),0.0)</f>
        <v>0</v>
      </c>
      <c r="P38" s="2">
        <f>IFERROR(__xludf.DUMMYFUNCTION("""COMPUTED_VALUE"""),1.0)</f>
        <v>1</v>
      </c>
      <c r="Q38" s="2">
        <f>IFERROR(__xludf.DUMMYFUNCTION("""COMPUTED_VALUE"""),1.0)</f>
        <v>1</v>
      </c>
      <c r="R38" s="2">
        <f>IFERROR(__xludf.DUMMYFUNCTION("""COMPUTED_VALUE"""),0.0)</f>
        <v>0</v>
      </c>
      <c r="S38" s="2">
        <f>IFERROR(__xludf.DUMMYFUNCTION("""COMPUTED_VALUE"""),4.0)</f>
        <v>4</v>
      </c>
      <c r="T38" s="2">
        <f>IFERROR(__xludf.DUMMYFUNCTION("""COMPUTED_VALUE"""),1.5)</f>
        <v>1.5</v>
      </c>
      <c r="U38" s="2">
        <f>IFERROR(__xludf.DUMMYFUNCTION("""COMPUTED_VALUE"""),6.0)</f>
        <v>6</v>
      </c>
      <c r="V38" s="2">
        <f>IFERROR(__xludf.DUMMYFUNCTION("""COMPUTED_VALUE"""),5.0)</f>
        <v>5</v>
      </c>
      <c r="W38" s="2">
        <f>IFERROR(__xludf.DUMMYFUNCTION("""COMPUTED_VALUE"""),4.5)</f>
        <v>4.5</v>
      </c>
      <c r="X38" s="2">
        <f>IFERROR(__xludf.DUMMYFUNCTION("""COMPUTED_VALUE"""),21.0)</f>
        <v>21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ht="152.25" customHeight="1">
      <c r="A39" s="2" t="str">
        <f>IFERROR(__xludf.DUMMYFUNCTION("""COMPUTED_VALUE"""),"b3e12fac5a17e06a0108ef6070487eec")</f>
        <v>b3e12fac5a17e06a0108ef6070487eec</v>
      </c>
      <c r="B39" s="2">
        <f>IFERROR(__xludf.DUMMYFUNCTION("""COMPUTED_VALUE"""),4.0)</f>
        <v>4</v>
      </c>
      <c r="C39" s="2">
        <f>IFERROR(__xludf.DUMMYFUNCTION("""COMPUTED_VALUE"""),3.0)</f>
        <v>3</v>
      </c>
      <c r="D39" s="2">
        <f>IFERROR(__xludf.DUMMYFUNCTION("""COMPUTED_VALUE"""),1.0)</f>
        <v>1</v>
      </c>
      <c r="E39" s="2">
        <f>IFERROR(__xludf.DUMMYFUNCTION("""COMPUTED_VALUE"""),3.0)</f>
        <v>3</v>
      </c>
      <c r="F39" s="2">
        <f>IFERROR(__xludf.DUMMYFUNCTION("""COMPUTED_VALUE"""),1.0)</f>
        <v>1</v>
      </c>
      <c r="G39" s="2">
        <f>IFERROR(__xludf.DUMMYFUNCTION("""COMPUTED_VALUE"""),0.0)</f>
        <v>0</v>
      </c>
      <c r="H39" s="2"/>
      <c r="I39" s="2">
        <f>IFERROR(__xludf.DUMMYFUNCTION("""COMPUTED_VALUE"""),1.0)</f>
        <v>1</v>
      </c>
      <c r="J39" s="2">
        <f>IFERROR(__xludf.DUMMYFUNCTION("""COMPUTED_VALUE"""),0.0)</f>
        <v>0</v>
      </c>
      <c r="K39" s="2">
        <f>IFERROR(__xludf.DUMMYFUNCTION("""COMPUTED_VALUE"""),0.5)</f>
        <v>0.5</v>
      </c>
      <c r="L39" s="2">
        <f>IFERROR(__xludf.DUMMYFUNCTION("""COMPUTED_VALUE"""),1.0)</f>
        <v>1</v>
      </c>
      <c r="M39" s="2">
        <f>IFERROR(__xludf.DUMMYFUNCTION("""COMPUTED_VALUE"""),0.5)</f>
        <v>0.5</v>
      </c>
      <c r="N39" s="2">
        <f>IFERROR(__xludf.DUMMYFUNCTION("""COMPUTED_VALUE"""),0.75)</f>
        <v>0.75</v>
      </c>
      <c r="O39" s="2">
        <f>IFERROR(__xludf.DUMMYFUNCTION("""COMPUTED_VALUE"""),0.0)</f>
        <v>0</v>
      </c>
      <c r="P39" s="2">
        <f>IFERROR(__xludf.DUMMYFUNCTION("""COMPUTED_VALUE"""),1.0)</f>
        <v>1</v>
      </c>
      <c r="Q39" s="2">
        <f>IFERROR(__xludf.DUMMYFUNCTION("""COMPUTED_VALUE"""),0.0)</f>
        <v>0</v>
      </c>
      <c r="R39" s="2">
        <f>IFERROR(__xludf.DUMMYFUNCTION("""COMPUTED_VALUE"""),0.0)</f>
        <v>0</v>
      </c>
      <c r="S39" s="2">
        <f>IFERROR(__xludf.DUMMYFUNCTION("""COMPUTED_VALUE"""),4.0)</f>
        <v>4</v>
      </c>
      <c r="T39" s="2">
        <f>IFERROR(__xludf.DUMMYFUNCTION("""COMPUTED_VALUE"""),1.5)</f>
        <v>1.5</v>
      </c>
      <c r="U39" s="2">
        <f>IFERROR(__xludf.DUMMYFUNCTION("""COMPUTED_VALUE"""),5.5)</f>
        <v>5.5</v>
      </c>
      <c r="V39" s="2">
        <f>IFERROR(__xludf.DUMMYFUNCTION("""COMPUTED_VALUE"""),4.0)</f>
        <v>4</v>
      </c>
      <c r="W39" s="2">
        <f>IFERROR(__xludf.DUMMYFUNCTION("""COMPUTED_VALUE"""),3.75)</f>
        <v>3.75</v>
      </c>
      <c r="X39" s="2">
        <f>IFERROR(__xludf.DUMMYFUNCTION("""COMPUTED_VALUE"""),18.75)</f>
        <v>18.75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ht="152.25" customHeight="1">
      <c r="A40" s="2" t="str">
        <f>IFERROR(__xludf.DUMMYFUNCTION("""COMPUTED_VALUE"""),"5aa3e8bde164740861caad4d8be20884")</f>
        <v>5aa3e8bde164740861caad4d8be20884</v>
      </c>
      <c r="B40" s="2">
        <f>IFERROR(__xludf.DUMMYFUNCTION("""COMPUTED_VALUE"""),4.0)</f>
        <v>4</v>
      </c>
      <c r="C40" s="2">
        <f>IFERROR(__xludf.DUMMYFUNCTION("""COMPUTED_VALUE"""),3.0)</f>
        <v>3</v>
      </c>
      <c r="D40" s="2">
        <f>IFERROR(__xludf.DUMMYFUNCTION("""COMPUTED_VALUE"""),1.0)</f>
        <v>1</v>
      </c>
      <c r="E40" s="2">
        <f>IFERROR(__xludf.DUMMYFUNCTION("""COMPUTED_VALUE"""),1.0)</f>
        <v>1</v>
      </c>
      <c r="F40" s="2">
        <f>IFERROR(__xludf.DUMMYFUNCTION("""COMPUTED_VALUE"""),1.0)</f>
        <v>1</v>
      </c>
      <c r="G40" s="2">
        <f>IFERROR(__xludf.DUMMYFUNCTION("""COMPUTED_VALUE"""),0.0)</f>
        <v>0</v>
      </c>
      <c r="H40" s="2"/>
      <c r="I40" s="2">
        <f>IFERROR(__xludf.DUMMYFUNCTION("""COMPUTED_VALUE"""),0.0)</f>
        <v>0</v>
      </c>
      <c r="J40" s="2">
        <f>IFERROR(__xludf.DUMMYFUNCTION("""COMPUTED_VALUE"""),0.0)</f>
        <v>0</v>
      </c>
      <c r="K40" s="2">
        <f>IFERROR(__xludf.DUMMYFUNCTION("""COMPUTED_VALUE"""),0.5)</f>
        <v>0.5</v>
      </c>
      <c r="L40" s="2">
        <f>IFERROR(__xludf.DUMMYFUNCTION("""COMPUTED_VALUE"""),0.0)</f>
        <v>0</v>
      </c>
      <c r="M40" s="2">
        <f>IFERROR(__xludf.DUMMYFUNCTION("""COMPUTED_VALUE"""),0.0)</f>
        <v>0</v>
      </c>
      <c r="N40" s="2">
        <f>IFERROR(__xludf.DUMMYFUNCTION("""COMPUTED_VALUE"""),1.0)</f>
        <v>1</v>
      </c>
      <c r="O40" s="2">
        <f>IFERROR(__xludf.DUMMYFUNCTION("""COMPUTED_VALUE"""),0.0)</f>
        <v>0</v>
      </c>
      <c r="P40" s="2">
        <f>IFERROR(__xludf.DUMMYFUNCTION("""COMPUTED_VALUE"""),0.5)</f>
        <v>0.5</v>
      </c>
      <c r="Q40" s="2">
        <f>IFERROR(__xludf.DUMMYFUNCTION("""COMPUTED_VALUE"""),0.5)</f>
        <v>0.5</v>
      </c>
      <c r="R40" s="2">
        <f>IFERROR(__xludf.DUMMYFUNCTION("""COMPUTED_VALUE"""),0.0)</f>
        <v>0</v>
      </c>
      <c r="S40" s="2">
        <f>IFERROR(__xludf.DUMMYFUNCTION("""COMPUTED_VALUE"""),4.0)</f>
        <v>4</v>
      </c>
      <c r="T40" s="2">
        <f>IFERROR(__xludf.DUMMYFUNCTION("""COMPUTED_VALUE"""),1.5)</f>
        <v>1.5</v>
      </c>
      <c r="U40" s="2">
        <f>IFERROR(__xludf.DUMMYFUNCTION("""COMPUTED_VALUE"""),4.5)</f>
        <v>4.5</v>
      </c>
      <c r="V40" s="2">
        <f>IFERROR(__xludf.DUMMYFUNCTION("""COMPUTED_VALUE"""),2.6666666666666665)</f>
        <v>2.666666667</v>
      </c>
      <c r="W40" s="2">
        <f>IFERROR(__xludf.DUMMYFUNCTION("""COMPUTED_VALUE"""),2.5)</f>
        <v>2.5</v>
      </c>
      <c r="X40" s="2">
        <f>IFERROR(__xludf.DUMMYFUNCTION("""COMPUTED_VALUE"""),15.166666666666666)</f>
        <v>15.16666667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ht="152.25" customHeight="1">
      <c r="A41" s="2" t="str">
        <f>IFERROR(__xludf.DUMMYFUNCTION("""COMPUTED_VALUE"""),"82adfc465e2a9ac7a4758017a2c427b6")</f>
        <v>82adfc465e2a9ac7a4758017a2c427b6</v>
      </c>
      <c r="B41" s="2">
        <f>IFERROR(__xludf.DUMMYFUNCTION("""COMPUTED_VALUE"""),4.0)</f>
        <v>4</v>
      </c>
      <c r="C41" s="2">
        <f>IFERROR(__xludf.DUMMYFUNCTION("""COMPUTED_VALUE"""),3.0)</f>
        <v>3</v>
      </c>
      <c r="D41" s="2">
        <f>IFERROR(__xludf.DUMMYFUNCTION("""COMPUTED_VALUE"""),0.0)</f>
        <v>0</v>
      </c>
      <c r="E41" s="2">
        <f>IFERROR(__xludf.DUMMYFUNCTION("""COMPUTED_VALUE"""),2.0)</f>
        <v>2</v>
      </c>
      <c r="F41" s="2">
        <f>IFERROR(__xludf.DUMMYFUNCTION("""COMPUTED_VALUE"""),1.0)</f>
        <v>1</v>
      </c>
      <c r="G41" s="2">
        <f>IFERROR(__xludf.DUMMYFUNCTION("""COMPUTED_VALUE"""),0.0)</f>
        <v>0</v>
      </c>
      <c r="H41" s="2" t="str">
        <f>IFERROR(__xludf.DUMMYFUNCTION("""COMPUTED_VALUE"""),"Hashmap,list execution failed")</f>
        <v>Hashmap,list execution failed</v>
      </c>
      <c r="I41" s="2">
        <f>IFERROR(__xludf.DUMMYFUNCTION("""COMPUTED_VALUE"""),1.5)</f>
        <v>1.5</v>
      </c>
      <c r="J41" s="2">
        <f>IFERROR(__xludf.DUMMYFUNCTION("""COMPUTED_VALUE"""),0.0)</f>
        <v>0</v>
      </c>
      <c r="K41" s="2">
        <f>IFERROR(__xludf.DUMMYFUNCTION("""COMPUTED_VALUE"""),0.5)</f>
        <v>0.5</v>
      </c>
      <c r="L41" s="2">
        <f>IFERROR(__xludf.DUMMYFUNCTION("""COMPUTED_VALUE"""),1.0)</f>
        <v>1</v>
      </c>
      <c r="M41" s="2">
        <f>IFERROR(__xludf.DUMMYFUNCTION("""COMPUTED_VALUE"""),0.0)</f>
        <v>0</v>
      </c>
      <c r="N41" s="2">
        <f>IFERROR(__xludf.DUMMYFUNCTION("""COMPUTED_VALUE"""),1.0)</f>
        <v>1</v>
      </c>
      <c r="O41" s="2">
        <f>IFERROR(__xludf.DUMMYFUNCTION("""COMPUTED_VALUE"""),0.0)</f>
        <v>0</v>
      </c>
      <c r="P41" s="2">
        <f>IFERROR(__xludf.DUMMYFUNCTION("""COMPUTED_VALUE"""),1.0)</f>
        <v>1</v>
      </c>
      <c r="Q41" s="2">
        <f>IFERROR(__xludf.DUMMYFUNCTION("""COMPUTED_VALUE"""),1.0)</f>
        <v>1</v>
      </c>
      <c r="R41" s="2">
        <f>IFERROR(__xludf.DUMMYFUNCTION("""COMPUTED_VALUE"""),1.0)</f>
        <v>1</v>
      </c>
      <c r="S41" s="2">
        <f>IFERROR(__xludf.DUMMYFUNCTION("""COMPUTED_VALUE"""),4.0)</f>
        <v>4</v>
      </c>
      <c r="T41" s="2">
        <f>IFERROR(__xludf.DUMMYFUNCTION("""COMPUTED_VALUE"""),1.5)</f>
        <v>1.5</v>
      </c>
      <c r="U41" s="2">
        <f>IFERROR(__xludf.DUMMYFUNCTION("""COMPUTED_VALUE"""),6.0)</f>
        <v>6</v>
      </c>
      <c r="V41" s="2">
        <f>IFERROR(__xludf.DUMMYFUNCTION("""COMPUTED_VALUE"""),1.3333333333333333)</f>
        <v>1.333333333</v>
      </c>
      <c r="W41" s="2">
        <f>IFERROR(__xludf.DUMMYFUNCTION("""COMPUTED_VALUE"""),5.5)</f>
        <v>5.5</v>
      </c>
      <c r="X41" s="2">
        <f>IFERROR(__xludf.DUMMYFUNCTION("""COMPUTED_VALUE"""),18.333333333333336)</f>
        <v>18.33333333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ht="152.25" customHeight="1">
      <c r="A42" s="2" t="str">
        <f>IFERROR(__xludf.DUMMYFUNCTION("""COMPUTED_VALUE"""),"a2b51ece5fcf4939d9dc29b7273f69ff")</f>
        <v>a2b51ece5fcf4939d9dc29b7273f69ff</v>
      </c>
      <c r="B42" s="2">
        <f>IFERROR(__xludf.DUMMYFUNCTION("""COMPUTED_VALUE"""),4.0)</f>
        <v>4</v>
      </c>
      <c r="C42" s="2">
        <f>IFERROR(__xludf.DUMMYFUNCTION("""COMPUTED_VALUE"""),3.0)</f>
        <v>3</v>
      </c>
      <c r="D42" s="2">
        <f>IFERROR(__xludf.DUMMYFUNCTION("""COMPUTED_VALUE"""),1.0)</f>
        <v>1</v>
      </c>
      <c r="E42" s="2">
        <f>IFERROR(__xludf.DUMMYFUNCTION("""COMPUTED_VALUE"""),3.0)</f>
        <v>3</v>
      </c>
      <c r="F42" s="2">
        <f>IFERROR(__xludf.DUMMYFUNCTION("""COMPUTED_VALUE"""),1.0)</f>
        <v>1</v>
      </c>
      <c r="G42" s="2">
        <f>IFERROR(__xludf.DUMMYFUNCTION("""COMPUTED_VALUE"""),4.0)</f>
        <v>4</v>
      </c>
      <c r="H42" s="2"/>
      <c r="I42" s="2">
        <f>IFERROR(__xludf.DUMMYFUNCTION("""COMPUTED_VALUE"""),1.5)</f>
        <v>1.5</v>
      </c>
      <c r="J42" s="2">
        <f>IFERROR(__xludf.DUMMYFUNCTION("""COMPUTED_VALUE"""),0.0)</f>
        <v>0</v>
      </c>
      <c r="K42" s="2">
        <f>IFERROR(__xludf.DUMMYFUNCTION("""COMPUTED_VALUE"""),0.5)</f>
        <v>0.5</v>
      </c>
      <c r="L42" s="2">
        <f>IFERROR(__xludf.DUMMYFUNCTION("""COMPUTED_VALUE"""),1.0)</f>
        <v>1</v>
      </c>
      <c r="M42" s="2">
        <f>IFERROR(__xludf.DUMMYFUNCTION("""COMPUTED_VALUE"""),0.5)</f>
        <v>0.5</v>
      </c>
      <c r="N42" s="2">
        <f>IFERROR(__xludf.DUMMYFUNCTION("""COMPUTED_VALUE"""),1.0)</f>
        <v>1</v>
      </c>
      <c r="O42" s="2">
        <f>IFERROR(__xludf.DUMMYFUNCTION("""COMPUTED_VALUE"""),0.0)</f>
        <v>0</v>
      </c>
      <c r="P42" s="2">
        <f>IFERROR(__xludf.DUMMYFUNCTION("""COMPUTED_VALUE"""),1.0)</f>
        <v>1</v>
      </c>
      <c r="Q42" s="2">
        <f>IFERROR(__xludf.DUMMYFUNCTION("""COMPUTED_VALUE"""),1.0)</f>
        <v>1</v>
      </c>
      <c r="R42" s="2">
        <f>IFERROR(__xludf.DUMMYFUNCTION("""COMPUTED_VALUE"""),1.0)</f>
        <v>1</v>
      </c>
      <c r="S42" s="2">
        <f>IFERROR(__xludf.DUMMYFUNCTION("""COMPUTED_VALUE"""),4.0)</f>
        <v>4</v>
      </c>
      <c r="T42" s="2">
        <f>IFERROR(__xludf.DUMMYFUNCTION("""COMPUTED_VALUE"""),3.0)</f>
        <v>3</v>
      </c>
      <c r="U42" s="2">
        <f>IFERROR(__xludf.DUMMYFUNCTION("""COMPUTED_VALUE"""),6.0)</f>
        <v>6</v>
      </c>
      <c r="V42" s="2">
        <f>IFERROR(__xludf.DUMMYFUNCTION("""COMPUTED_VALUE"""),4.0)</f>
        <v>4</v>
      </c>
      <c r="W42" s="2">
        <f>IFERROR(__xludf.DUMMYFUNCTION("""COMPUTED_VALUE"""),6.0)</f>
        <v>6</v>
      </c>
      <c r="X42" s="2">
        <f>IFERROR(__xludf.DUMMYFUNCTION("""COMPUTED_VALUE"""),23.0)</f>
        <v>23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ht="152.25" customHeight="1">
      <c r="A43" s="2" t="str">
        <f>IFERROR(__xludf.DUMMYFUNCTION("""COMPUTED_VALUE"""),"a621d57526439812fbdda72a09bdbb47")</f>
        <v>a621d57526439812fbdda72a09bdbb47</v>
      </c>
      <c r="B43" s="2" t="str">
        <f>IFERROR(__xludf.DUMMYFUNCTION("""COMPUTED_VALUE"""),"#N/A")</f>
        <v>#N/A</v>
      </c>
      <c r="C43" s="2" t="str">
        <f>IFERROR(__xludf.DUMMYFUNCTION("""COMPUTED_VALUE"""),"#N/A")</f>
        <v>#N/A</v>
      </c>
      <c r="D43" s="2" t="str">
        <f>IFERROR(__xludf.DUMMYFUNCTION("""COMPUTED_VALUE"""),"#N/A")</f>
        <v>#N/A</v>
      </c>
      <c r="E43" s="2" t="str">
        <f>IFERROR(__xludf.DUMMYFUNCTION("""COMPUTED_VALUE"""),"#N/A")</f>
        <v>#N/A</v>
      </c>
      <c r="F43" s="2" t="str">
        <f>IFERROR(__xludf.DUMMYFUNCTION("""COMPUTED_VALUE"""),"#N/A")</f>
        <v>#N/A</v>
      </c>
      <c r="G43" s="2" t="str">
        <f>IFERROR(__xludf.DUMMYFUNCTION("""COMPUTED_VALUE"""),"#N/A")</f>
        <v>#N/A</v>
      </c>
      <c r="H43" s="2" t="str">
        <f>IFERROR(__xludf.DUMMYFUNCTION("""COMPUTED_VALUE"""),"#N/A")</f>
        <v>#N/A</v>
      </c>
      <c r="I43" s="2">
        <f>IFERROR(__xludf.DUMMYFUNCTION("""COMPUTED_VALUE"""),0.0)</f>
        <v>0</v>
      </c>
      <c r="J43" s="2">
        <f>IFERROR(__xludf.DUMMYFUNCTION("""COMPUTED_VALUE"""),0.0)</f>
        <v>0</v>
      </c>
      <c r="K43" s="2">
        <f>IFERROR(__xludf.DUMMYFUNCTION("""COMPUTED_VALUE"""),0.5)</f>
        <v>0.5</v>
      </c>
      <c r="L43" s="2">
        <f>IFERROR(__xludf.DUMMYFUNCTION("""COMPUTED_VALUE"""),1.0)</f>
        <v>1</v>
      </c>
      <c r="M43" s="2">
        <f>IFERROR(__xludf.DUMMYFUNCTION("""COMPUTED_VALUE"""),0.0)</f>
        <v>0</v>
      </c>
      <c r="N43" s="2">
        <f>IFERROR(__xludf.DUMMYFUNCTION("""COMPUTED_VALUE"""),1.0)</f>
        <v>1</v>
      </c>
      <c r="O43" s="2">
        <f>IFERROR(__xludf.DUMMYFUNCTION("""COMPUTED_VALUE"""),0.0)</f>
        <v>0</v>
      </c>
      <c r="P43" s="2">
        <f>IFERROR(__xludf.DUMMYFUNCTION("""COMPUTED_VALUE"""),1.0)</f>
        <v>1</v>
      </c>
      <c r="Q43" s="2">
        <f>IFERROR(__xludf.DUMMYFUNCTION("""COMPUTED_VALUE"""),1.0)</f>
        <v>1</v>
      </c>
      <c r="R43" s="2">
        <f>IFERROR(__xludf.DUMMYFUNCTION("""COMPUTED_VALUE"""),0.0)</f>
        <v>0</v>
      </c>
      <c r="S43" s="2" t="str">
        <f>IFERROR(__xludf.DUMMYFUNCTION("""COMPUTED_VALUE"""),"#N/A")</f>
        <v>#N/A</v>
      </c>
      <c r="T43" s="2" t="str">
        <f>IFERROR(__xludf.DUMMYFUNCTION("""COMPUTED_VALUE"""),"#N/A")</f>
        <v>#N/A</v>
      </c>
      <c r="U43" s="2" t="str">
        <f>IFERROR(__xludf.DUMMYFUNCTION("""COMPUTED_VALUE"""),"#N/A")</f>
        <v>#N/A</v>
      </c>
      <c r="V43" s="2" t="str">
        <f>IFERROR(__xludf.DUMMYFUNCTION("""COMPUTED_VALUE"""),"#N/A")</f>
        <v>#N/A</v>
      </c>
      <c r="W43" s="2">
        <f>IFERROR(__xludf.DUMMYFUNCTION("""COMPUTED_VALUE"""),4.5)</f>
        <v>4.5</v>
      </c>
      <c r="X43" s="2" t="str">
        <f>IFERROR(__xludf.DUMMYFUNCTION("""COMPUTED_VALUE"""),"#N/A")</f>
        <v>#N/A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ht="152.25" customHeight="1">
      <c r="A44" s="2" t="str">
        <f>IFERROR(__xludf.DUMMYFUNCTION("""COMPUTED_VALUE"""),"868550c339c642d089273001a4924c48")</f>
        <v>868550c339c642d089273001a4924c48</v>
      </c>
      <c r="B44" s="2">
        <f>IFERROR(__xludf.DUMMYFUNCTION("""COMPUTED_VALUE"""),4.0)</f>
        <v>4</v>
      </c>
      <c r="C44" s="2">
        <f>IFERROR(__xludf.DUMMYFUNCTION("""COMPUTED_VALUE"""),3.0)</f>
        <v>3</v>
      </c>
      <c r="D44" s="2">
        <f>IFERROR(__xludf.DUMMYFUNCTION("""COMPUTED_VALUE"""),1.0)</f>
        <v>1</v>
      </c>
      <c r="E44" s="2">
        <f>IFERROR(__xludf.DUMMYFUNCTION("""COMPUTED_VALUE"""),3.0)</f>
        <v>3</v>
      </c>
      <c r="F44" s="2">
        <f>IFERROR(__xludf.DUMMYFUNCTION("""COMPUTED_VALUE"""),0.0)</f>
        <v>0</v>
      </c>
      <c r="G44" s="2">
        <f>IFERROR(__xludf.DUMMYFUNCTION("""COMPUTED_VALUE"""),0.0)</f>
        <v>0</v>
      </c>
      <c r="H44" s="2"/>
      <c r="I44" s="2">
        <f>IFERROR(__xludf.DUMMYFUNCTION("""COMPUTED_VALUE"""),1.0)</f>
        <v>1</v>
      </c>
      <c r="J44" s="2">
        <f>IFERROR(__xludf.DUMMYFUNCTION("""COMPUTED_VALUE"""),0.0)</f>
        <v>0</v>
      </c>
      <c r="K44" s="2">
        <f>IFERROR(__xludf.DUMMYFUNCTION("""COMPUTED_VALUE"""),0.5)</f>
        <v>0.5</v>
      </c>
      <c r="L44" s="2">
        <f>IFERROR(__xludf.DUMMYFUNCTION("""COMPUTED_VALUE"""),1.0)</f>
        <v>1</v>
      </c>
      <c r="M44" s="2">
        <f>IFERROR(__xludf.DUMMYFUNCTION("""COMPUTED_VALUE"""),0.5)</f>
        <v>0.5</v>
      </c>
      <c r="N44" s="2">
        <f>IFERROR(__xludf.DUMMYFUNCTION("""COMPUTED_VALUE"""),1.0)</f>
        <v>1</v>
      </c>
      <c r="O44" s="2">
        <f>IFERROR(__xludf.DUMMYFUNCTION("""COMPUTED_VALUE"""),0.0)</f>
        <v>0</v>
      </c>
      <c r="P44" s="2">
        <f>IFERROR(__xludf.DUMMYFUNCTION("""COMPUTED_VALUE"""),0.5)</f>
        <v>0.5</v>
      </c>
      <c r="Q44" s="2">
        <f>IFERROR(__xludf.DUMMYFUNCTION("""COMPUTED_VALUE"""),0.5)</f>
        <v>0.5</v>
      </c>
      <c r="R44" s="2">
        <f>IFERROR(__xludf.DUMMYFUNCTION("""COMPUTED_VALUE"""),0.0)</f>
        <v>0</v>
      </c>
      <c r="S44" s="2">
        <f>IFERROR(__xludf.DUMMYFUNCTION("""COMPUTED_VALUE"""),4.0)</f>
        <v>4</v>
      </c>
      <c r="T44" s="2">
        <f>IFERROR(__xludf.DUMMYFUNCTION("""COMPUTED_VALUE"""),0.0)</f>
        <v>0</v>
      </c>
      <c r="U44" s="2">
        <f>IFERROR(__xludf.DUMMYFUNCTION("""COMPUTED_VALUE"""),5.5)</f>
        <v>5.5</v>
      </c>
      <c r="V44" s="2">
        <f>IFERROR(__xludf.DUMMYFUNCTION("""COMPUTED_VALUE"""),4.0)</f>
        <v>4</v>
      </c>
      <c r="W44" s="2">
        <f>IFERROR(__xludf.DUMMYFUNCTION("""COMPUTED_VALUE"""),4.0)</f>
        <v>4</v>
      </c>
      <c r="X44" s="2">
        <f>IFERROR(__xludf.DUMMYFUNCTION("""COMPUTED_VALUE"""),17.5)</f>
        <v>17.5</v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ht="152.25" customHeight="1">
      <c r="A45" s="2" t="str">
        <f>IFERROR(__xludf.DUMMYFUNCTION("""COMPUTED_VALUE"""),"ec096cbf86939b3bee0b24bf9b2c1398")</f>
        <v>ec096cbf86939b3bee0b24bf9b2c1398</v>
      </c>
      <c r="B45" s="2" t="str">
        <f>IFERROR(__xludf.DUMMYFUNCTION("""COMPUTED_VALUE"""),"#N/A")</f>
        <v>#N/A</v>
      </c>
      <c r="C45" s="2" t="str">
        <f>IFERROR(__xludf.DUMMYFUNCTION("""COMPUTED_VALUE"""),"#N/A")</f>
        <v>#N/A</v>
      </c>
      <c r="D45" s="2" t="str">
        <f>IFERROR(__xludf.DUMMYFUNCTION("""COMPUTED_VALUE"""),"#N/A")</f>
        <v>#N/A</v>
      </c>
      <c r="E45" s="2" t="str">
        <f>IFERROR(__xludf.DUMMYFUNCTION("""COMPUTED_VALUE"""),"#N/A")</f>
        <v>#N/A</v>
      </c>
      <c r="F45" s="2" t="str">
        <f>IFERROR(__xludf.DUMMYFUNCTION("""COMPUTED_VALUE"""),"#N/A")</f>
        <v>#N/A</v>
      </c>
      <c r="G45" s="2" t="str">
        <f>IFERROR(__xludf.DUMMYFUNCTION("""COMPUTED_VALUE"""),"#N/A")</f>
        <v>#N/A</v>
      </c>
      <c r="H45" s="2" t="str">
        <f>IFERROR(__xludf.DUMMYFUNCTION("""COMPUTED_VALUE"""),"#N/A")</f>
        <v>#N/A</v>
      </c>
      <c r="I45" s="2">
        <f>IFERROR(__xludf.DUMMYFUNCTION("""COMPUTED_VALUE"""),1.5)</f>
        <v>1.5</v>
      </c>
      <c r="J45" s="2">
        <f>IFERROR(__xludf.DUMMYFUNCTION("""COMPUTED_VALUE"""),1.0)</f>
        <v>1</v>
      </c>
      <c r="K45" s="2">
        <f>IFERROR(__xludf.DUMMYFUNCTION("""COMPUTED_VALUE"""),0.5)</f>
        <v>0.5</v>
      </c>
      <c r="L45" s="2">
        <f>IFERROR(__xludf.DUMMYFUNCTION("""COMPUTED_VALUE"""),1.0)</f>
        <v>1</v>
      </c>
      <c r="M45" s="2">
        <f>IFERROR(__xludf.DUMMYFUNCTION("""COMPUTED_VALUE"""),0.5)</f>
        <v>0.5</v>
      </c>
      <c r="N45" s="2">
        <f>IFERROR(__xludf.DUMMYFUNCTION("""COMPUTED_VALUE"""),1.0)</f>
        <v>1</v>
      </c>
      <c r="O45" s="2">
        <f>IFERROR(__xludf.DUMMYFUNCTION("""COMPUTED_VALUE"""),0.0)</f>
        <v>0</v>
      </c>
      <c r="P45" s="2">
        <f>IFERROR(__xludf.DUMMYFUNCTION("""COMPUTED_VALUE"""),1.0)</f>
        <v>1</v>
      </c>
      <c r="Q45" s="2">
        <f>IFERROR(__xludf.DUMMYFUNCTION("""COMPUTED_VALUE"""),1.0)</f>
        <v>1</v>
      </c>
      <c r="R45" s="2">
        <f>IFERROR(__xludf.DUMMYFUNCTION("""COMPUTED_VALUE"""),1.0)</f>
        <v>1</v>
      </c>
      <c r="S45" s="2" t="str">
        <f>IFERROR(__xludf.DUMMYFUNCTION("""COMPUTED_VALUE"""),"#N/A")</f>
        <v>#N/A</v>
      </c>
      <c r="T45" s="2" t="str">
        <f>IFERROR(__xludf.DUMMYFUNCTION("""COMPUTED_VALUE"""),"#N/A")</f>
        <v>#N/A</v>
      </c>
      <c r="U45" s="2" t="str">
        <f>IFERROR(__xludf.DUMMYFUNCTION("""COMPUTED_VALUE"""),"#N/A")</f>
        <v>#N/A</v>
      </c>
      <c r="V45" s="2" t="str">
        <f>IFERROR(__xludf.DUMMYFUNCTION("""COMPUTED_VALUE"""),"#N/A")</f>
        <v>#N/A</v>
      </c>
      <c r="W45" s="2">
        <f>IFERROR(__xludf.DUMMYFUNCTION("""COMPUTED_VALUE"""),6.0)</f>
        <v>6</v>
      </c>
      <c r="X45" s="2" t="str">
        <f>IFERROR(__xludf.DUMMYFUNCTION("""COMPUTED_VALUE"""),"#N/A")</f>
        <v>#N/A</v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ht="152.25" customHeight="1">
      <c r="A46" s="2" t="str">
        <f>IFERROR(__xludf.DUMMYFUNCTION("""COMPUTED_VALUE"""),"feb068d9356a1168c8bcd78a200e5af7")</f>
        <v>feb068d9356a1168c8bcd78a200e5af7</v>
      </c>
      <c r="B46" s="2">
        <f>IFERROR(__xludf.DUMMYFUNCTION("""COMPUTED_VALUE"""),4.0)</f>
        <v>4</v>
      </c>
      <c r="C46" s="2">
        <f>IFERROR(__xludf.DUMMYFUNCTION("""COMPUTED_VALUE"""),3.0)</f>
        <v>3</v>
      </c>
      <c r="D46" s="2">
        <f>IFERROR(__xludf.DUMMYFUNCTION("""COMPUTED_VALUE"""),1.0)</f>
        <v>1</v>
      </c>
      <c r="E46" s="2">
        <f>IFERROR(__xludf.DUMMYFUNCTION("""COMPUTED_VALUE"""),3.0)</f>
        <v>3</v>
      </c>
      <c r="F46" s="2">
        <f>IFERROR(__xludf.DUMMYFUNCTION("""COMPUTED_VALUE"""),1.0)</f>
        <v>1</v>
      </c>
      <c r="G46" s="2">
        <f>IFERROR(__xludf.DUMMYFUNCTION("""COMPUTED_VALUE"""),0.0)</f>
        <v>0</v>
      </c>
      <c r="H46" s="2"/>
      <c r="I46" s="2">
        <f>IFERROR(__xludf.DUMMYFUNCTION("""COMPUTED_VALUE"""),1.5)</f>
        <v>1.5</v>
      </c>
      <c r="J46" s="2">
        <f>IFERROR(__xludf.DUMMYFUNCTION("""COMPUTED_VALUE"""),0.0)</f>
        <v>0</v>
      </c>
      <c r="K46" s="2">
        <f>IFERROR(__xludf.DUMMYFUNCTION("""COMPUTED_VALUE"""),0.5)</f>
        <v>0.5</v>
      </c>
      <c r="L46" s="2">
        <f>IFERROR(__xludf.DUMMYFUNCTION("""COMPUTED_VALUE"""),1.0)</f>
        <v>1</v>
      </c>
      <c r="M46" s="2">
        <f>IFERROR(__xludf.DUMMYFUNCTION("""COMPUTED_VALUE"""),0.0)</f>
        <v>0</v>
      </c>
      <c r="N46" s="2">
        <f>IFERROR(__xludf.DUMMYFUNCTION("""COMPUTED_VALUE"""),1.0)</f>
        <v>1</v>
      </c>
      <c r="O46" s="2">
        <f>IFERROR(__xludf.DUMMYFUNCTION("""COMPUTED_VALUE"""),0.0)</f>
        <v>0</v>
      </c>
      <c r="P46" s="2">
        <f>IFERROR(__xludf.DUMMYFUNCTION("""COMPUTED_VALUE"""),1.0)</f>
        <v>1</v>
      </c>
      <c r="Q46" s="2">
        <f>IFERROR(__xludf.DUMMYFUNCTION("""COMPUTED_VALUE"""),1.0)</f>
        <v>1</v>
      </c>
      <c r="R46" s="2">
        <f>IFERROR(__xludf.DUMMYFUNCTION("""COMPUTED_VALUE"""),1.0)</f>
        <v>1</v>
      </c>
      <c r="S46" s="2">
        <f>IFERROR(__xludf.DUMMYFUNCTION("""COMPUTED_VALUE"""),4.0)</f>
        <v>4</v>
      </c>
      <c r="T46" s="2">
        <f>IFERROR(__xludf.DUMMYFUNCTION("""COMPUTED_VALUE"""),1.5)</f>
        <v>1.5</v>
      </c>
      <c r="U46" s="2">
        <f>IFERROR(__xludf.DUMMYFUNCTION("""COMPUTED_VALUE"""),6.0)</f>
        <v>6</v>
      </c>
      <c r="V46" s="2">
        <f>IFERROR(__xludf.DUMMYFUNCTION("""COMPUTED_VALUE"""),4.0)</f>
        <v>4</v>
      </c>
      <c r="W46" s="2">
        <f>IFERROR(__xludf.DUMMYFUNCTION("""COMPUTED_VALUE"""),5.5)</f>
        <v>5.5</v>
      </c>
      <c r="X46" s="2">
        <f>IFERROR(__xludf.DUMMYFUNCTION("""COMPUTED_VALUE"""),21.0)</f>
        <v>21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ht="152.25" customHeight="1">
      <c r="A47" s="2" t="str">
        <f>IFERROR(__xludf.DUMMYFUNCTION("""COMPUTED_VALUE"""),"6f498568747df161b8caf68c7ab2eb9b")</f>
        <v>6f498568747df161b8caf68c7ab2eb9b</v>
      </c>
      <c r="B47" s="2">
        <f>IFERROR(__xludf.DUMMYFUNCTION("""COMPUTED_VALUE"""),4.0)</f>
        <v>4</v>
      </c>
      <c r="C47" s="2">
        <f>IFERROR(__xludf.DUMMYFUNCTION("""COMPUTED_VALUE"""),3.0)</f>
        <v>3</v>
      </c>
      <c r="D47" s="2">
        <f>IFERROR(__xludf.DUMMYFUNCTION("""COMPUTED_VALUE"""),1.0)</f>
        <v>1</v>
      </c>
      <c r="E47" s="2">
        <f>IFERROR(__xludf.DUMMYFUNCTION("""COMPUTED_VALUE"""),1.0)</f>
        <v>1</v>
      </c>
      <c r="F47" s="2">
        <f>IFERROR(__xludf.DUMMYFUNCTION("""COMPUTED_VALUE"""),1.0)</f>
        <v>1</v>
      </c>
      <c r="G47" s="2">
        <f>IFERROR(__xludf.DUMMYFUNCTION("""COMPUTED_VALUE"""),0.0)</f>
        <v>0</v>
      </c>
      <c r="H47" s="2"/>
      <c r="I47" s="2">
        <f>IFERROR(__xludf.DUMMYFUNCTION("""COMPUTED_VALUE"""),1.5)</f>
        <v>1.5</v>
      </c>
      <c r="J47" s="2">
        <f>IFERROR(__xludf.DUMMYFUNCTION("""COMPUTED_VALUE"""),0.0)</f>
        <v>0</v>
      </c>
      <c r="K47" s="2">
        <f>IFERROR(__xludf.DUMMYFUNCTION("""COMPUTED_VALUE"""),0.5)</f>
        <v>0.5</v>
      </c>
      <c r="L47" s="2">
        <f>IFERROR(__xludf.DUMMYFUNCTION("""COMPUTED_VALUE"""),1.0)</f>
        <v>1</v>
      </c>
      <c r="M47" s="2">
        <f>IFERROR(__xludf.DUMMYFUNCTION("""COMPUTED_VALUE"""),0.0)</f>
        <v>0</v>
      </c>
      <c r="N47" s="2">
        <f>IFERROR(__xludf.DUMMYFUNCTION("""COMPUTED_VALUE"""),1.0)</f>
        <v>1</v>
      </c>
      <c r="O47" s="2">
        <f>IFERROR(__xludf.DUMMYFUNCTION("""COMPUTED_VALUE"""),0.0)</f>
        <v>0</v>
      </c>
      <c r="P47" s="2">
        <f>IFERROR(__xludf.DUMMYFUNCTION("""COMPUTED_VALUE"""),1.0)</f>
        <v>1</v>
      </c>
      <c r="Q47" s="2">
        <f>IFERROR(__xludf.DUMMYFUNCTION("""COMPUTED_VALUE"""),1.0)</f>
        <v>1</v>
      </c>
      <c r="R47" s="2">
        <f>IFERROR(__xludf.DUMMYFUNCTION("""COMPUTED_VALUE"""),0.5)</f>
        <v>0.5</v>
      </c>
      <c r="S47" s="2">
        <f>IFERROR(__xludf.DUMMYFUNCTION("""COMPUTED_VALUE"""),4.0)</f>
        <v>4</v>
      </c>
      <c r="T47" s="2">
        <f>IFERROR(__xludf.DUMMYFUNCTION("""COMPUTED_VALUE"""),1.5)</f>
        <v>1.5</v>
      </c>
      <c r="U47" s="2">
        <f>IFERROR(__xludf.DUMMYFUNCTION("""COMPUTED_VALUE"""),6.0)</f>
        <v>6</v>
      </c>
      <c r="V47" s="2">
        <f>IFERROR(__xludf.DUMMYFUNCTION("""COMPUTED_VALUE"""),2.6666666666666665)</f>
        <v>2.666666667</v>
      </c>
      <c r="W47" s="2">
        <f>IFERROR(__xludf.DUMMYFUNCTION("""COMPUTED_VALUE"""),5.0)</f>
        <v>5</v>
      </c>
      <c r="X47" s="2">
        <f>IFERROR(__xludf.DUMMYFUNCTION("""COMPUTED_VALUE"""),19.166666666666664)</f>
        <v>19.16666667</v>
      </c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ht="152.25" customHeight="1">
      <c r="A48" s="2" t="str">
        <f>IFERROR(__xludf.DUMMYFUNCTION("""COMPUTED_VALUE"""),"ce68286e7b09ad493dea6d85cef2daca")</f>
        <v>ce68286e7b09ad493dea6d85cef2daca</v>
      </c>
      <c r="B48" s="2">
        <f>IFERROR(__xludf.DUMMYFUNCTION("""COMPUTED_VALUE"""),4.0)</f>
        <v>4</v>
      </c>
      <c r="C48" s="2">
        <f>IFERROR(__xludf.DUMMYFUNCTION("""COMPUTED_VALUE"""),3.0)</f>
        <v>3</v>
      </c>
      <c r="D48" s="2">
        <f>IFERROR(__xludf.DUMMYFUNCTION("""COMPUTED_VALUE"""),1.0)</f>
        <v>1</v>
      </c>
      <c r="E48" s="2">
        <f>IFERROR(__xludf.DUMMYFUNCTION("""COMPUTED_VALUE"""),3.0)</f>
        <v>3</v>
      </c>
      <c r="F48" s="2">
        <f>IFERROR(__xludf.DUMMYFUNCTION("""COMPUTED_VALUE"""),1.0)</f>
        <v>1</v>
      </c>
      <c r="G48" s="2">
        <f>IFERROR(__xludf.DUMMYFUNCTION("""COMPUTED_VALUE"""),0.0)</f>
        <v>0</v>
      </c>
      <c r="H48" s="2"/>
      <c r="I48" s="2">
        <f>IFERROR(__xludf.DUMMYFUNCTION("""COMPUTED_VALUE"""),0.5)</f>
        <v>0.5</v>
      </c>
      <c r="J48" s="2">
        <f>IFERROR(__xludf.DUMMYFUNCTION("""COMPUTED_VALUE"""),0.0)</f>
        <v>0</v>
      </c>
      <c r="K48" s="2">
        <f>IFERROR(__xludf.DUMMYFUNCTION("""COMPUTED_VALUE"""),0.5)</f>
        <v>0.5</v>
      </c>
      <c r="L48" s="2">
        <f>IFERROR(__xludf.DUMMYFUNCTION("""COMPUTED_VALUE"""),0.8)</f>
        <v>0.8</v>
      </c>
      <c r="M48" s="2">
        <f>IFERROR(__xludf.DUMMYFUNCTION("""COMPUTED_VALUE"""),0.0)</f>
        <v>0</v>
      </c>
      <c r="N48" s="2">
        <f>IFERROR(__xludf.DUMMYFUNCTION("""COMPUTED_VALUE"""),1.0)</f>
        <v>1</v>
      </c>
      <c r="O48" s="2">
        <f>IFERROR(__xludf.DUMMYFUNCTION("""COMPUTED_VALUE"""),0.5)</f>
        <v>0.5</v>
      </c>
      <c r="P48" s="2">
        <f>IFERROR(__xludf.DUMMYFUNCTION("""COMPUTED_VALUE"""),1.0)</f>
        <v>1</v>
      </c>
      <c r="Q48" s="2">
        <f>IFERROR(__xludf.DUMMYFUNCTION("""COMPUTED_VALUE"""),1.0)</f>
        <v>1</v>
      </c>
      <c r="R48" s="2">
        <f>IFERROR(__xludf.DUMMYFUNCTION("""COMPUTED_VALUE"""),0.5)</f>
        <v>0.5</v>
      </c>
      <c r="S48" s="2">
        <f>IFERROR(__xludf.DUMMYFUNCTION("""COMPUTED_VALUE"""),4.0)</f>
        <v>4</v>
      </c>
      <c r="T48" s="2">
        <f>IFERROR(__xludf.DUMMYFUNCTION("""COMPUTED_VALUE"""),1.5)</f>
        <v>1.5</v>
      </c>
      <c r="U48" s="2">
        <f>IFERROR(__xludf.DUMMYFUNCTION("""COMPUTED_VALUE"""),5.0)</f>
        <v>5</v>
      </c>
      <c r="V48" s="2">
        <f>IFERROR(__xludf.DUMMYFUNCTION("""COMPUTED_VALUE"""),4.0)</f>
        <v>4</v>
      </c>
      <c r="W48" s="2">
        <f>IFERROR(__xludf.DUMMYFUNCTION("""COMPUTED_VALUE"""),5.3)</f>
        <v>5.3</v>
      </c>
      <c r="X48" s="2">
        <f>IFERROR(__xludf.DUMMYFUNCTION("""COMPUTED_VALUE"""),19.8)</f>
        <v>19.8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152.25" customHeight="1">
      <c r="A49" s="2" t="str">
        <f>IFERROR(__xludf.DUMMYFUNCTION("""COMPUTED_VALUE"""),"8b2ce81a980e899f29f01bdd3ddedf20")</f>
        <v>8b2ce81a980e899f29f01bdd3ddedf20</v>
      </c>
      <c r="B49" s="2">
        <f>IFERROR(__xludf.DUMMYFUNCTION("""COMPUTED_VALUE"""),1.0)</f>
        <v>1</v>
      </c>
      <c r="C49" s="2">
        <f>IFERROR(__xludf.DUMMYFUNCTION("""COMPUTED_VALUE"""),0.0)</f>
        <v>0</v>
      </c>
      <c r="D49" s="2">
        <f>IFERROR(__xludf.DUMMYFUNCTION("""COMPUTED_VALUE"""),0.0)</f>
        <v>0</v>
      </c>
      <c r="E49" s="2">
        <f>IFERROR(__xludf.DUMMYFUNCTION("""COMPUTED_VALUE"""),0.0)</f>
        <v>0</v>
      </c>
      <c r="F49" s="2">
        <f>IFERROR(__xludf.DUMMYFUNCTION("""COMPUTED_VALUE"""),1.0)</f>
        <v>1</v>
      </c>
      <c r="G49" s="2">
        <f>IFERROR(__xludf.DUMMYFUNCTION("""COMPUTED_VALUE"""),0.0)</f>
        <v>0</v>
      </c>
      <c r="H49" s="2" t="str">
        <f>IFERROR(__xludf.DUMMYFUNCTION("""COMPUTED_VALUE"""),"list failed")</f>
        <v>list failed</v>
      </c>
      <c r="I49" s="2">
        <f>IFERROR(__xludf.DUMMYFUNCTION("""COMPUTED_VALUE"""),1.5)</f>
        <v>1.5</v>
      </c>
      <c r="J49" s="2">
        <f>IFERROR(__xludf.DUMMYFUNCTION("""COMPUTED_VALUE"""),1.0)</f>
        <v>1</v>
      </c>
      <c r="K49" s="2">
        <f>IFERROR(__xludf.DUMMYFUNCTION("""COMPUTED_VALUE"""),0.5)</f>
        <v>0.5</v>
      </c>
      <c r="L49" s="2">
        <f>IFERROR(__xludf.DUMMYFUNCTION("""COMPUTED_VALUE"""),1.0)</f>
        <v>1</v>
      </c>
      <c r="M49" s="2">
        <f>IFERROR(__xludf.DUMMYFUNCTION("""COMPUTED_VALUE"""),0.0)</f>
        <v>0</v>
      </c>
      <c r="N49" s="2">
        <f>IFERROR(__xludf.DUMMYFUNCTION("""COMPUTED_VALUE"""),1.0)</f>
        <v>1</v>
      </c>
      <c r="O49" s="2">
        <f>IFERROR(__xludf.DUMMYFUNCTION("""COMPUTED_VALUE"""),0.0)</f>
        <v>0</v>
      </c>
      <c r="P49" s="2">
        <f>IFERROR(__xludf.DUMMYFUNCTION("""COMPUTED_VALUE"""),1.0)</f>
        <v>1</v>
      </c>
      <c r="Q49" s="2">
        <f>IFERROR(__xludf.DUMMYFUNCTION("""COMPUTED_VALUE"""),0.0)</f>
        <v>0</v>
      </c>
      <c r="R49" s="2">
        <f>IFERROR(__xludf.DUMMYFUNCTION("""COMPUTED_VALUE"""),0.0)</f>
        <v>0</v>
      </c>
      <c r="S49" s="2">
        <f>IFERROR(__xludf.DUMMYFUNCTION("""COMPUTED_VALUE"""),1.0)</f>
        <v>1</v>
      </c>
      <c r="T49" s="2">
        <f>IFERROR(__xludf.DUMMYFUNCTION("""COMPUTED_VALUE"""),1.5)</f>
        <v>1.5</v>
      </c>
      <c r="U49" s="2">
        <f>IFERROR(__xludf.DUMMYFUNCTION("""COMPUTED_VALUE"""),1.5)</f>
        <v>1.5</v>
      </c>
      <c r="V49" s="2">
        <f>IFERROR(__xludf.DUMMYFUNCTION("""COMPUTED_VALUE"""),1.0)</f>
        <v>1</v>
      </c>
      <c r="W49" s="2">
        <f>IFERROR(__xludf.DUMMYFUNCTION("""COMPUTED_VALUE"""),3.5)</f>
        <v>3.5</v>
      </c>
      <c r="X49" s="2">
        <f>IFERROR(__xludf.DUMMYFUNCTION("""COMPUTED_VALUE"""),8.5)</f>
        <v>8.5</v>
      </c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ht="152.25" customHeight="1">
      <c r="A50" s="2" t="str">
        <f>IFERROR(__xludf.DUMMYFUNCTION("""COMPUTED_VALUE"""),"f47aa4251a0d3afbd2d03cecb613298d")</f>
        <v>f47aa4251a0d3afbd2d03cecb613298d</v>
      </c>
      <c r="B50" s="2">
        <f>IFERROR(__xludf.DUMMYFUNCTION("""COMPUTED_VALUE"""),4.0)</f>
        <v>4</v>
      </c>
      <c r="C50" s="2">
        <f>IFERROR(__xludf.DUMMYFUNCTION("""COMPUTED_VALUE"""),3.0)</f>
        <v>3</v>
      </c>
      <c r="D50" s="2">
        <f>IFERROR(__xludf.DUMMYFUNCTION("""COMPUTED_VALUE"""),1.0)</f>
        <v>1</v>
      </c>
      <c r="E50" s="2">
        <f>IFERROR(__xludf.DUMMYFUNCTION("""COMPUTED_VALUE"""),3.0)</f>
        <v>3</v>
      </c>
      <c r="F50" s="2">
        <f>IFERROR(__xludf.DUMMYFUNCTION("""COMPUTED_VALUE"""),1.0)</f>
        <v>1</v>
      </c>
      <c r="G50" s="2">
        <f>IFERROR(__xludf.DUMMYFUNCTION("""COMPUTED_VALUE"""),0.0)</f>
        <v>0</v>
      </c>
      <c r="H50" s="2"/>
      <c r="I50" s="2">
        <f>IFERROR(__xludf.DUMMYFUNCTION("""COMPUTED_VALUE"""),1.5)</f>
        <v>1.5</v>
      </c>
      <c r="J50" s="2">
        <f>IFERROR(__xludf.DUMMYFUNCTION("""COMPUTED_VALUE"""),0.0)</f>
        <v>0</v>
      </c>
      <c r="K50" s="2">
        <f>IFERROR(__xludf.DUMMYFUNCTION("""COMPUTED_VALUE"""),0.5)</f>
        <v>0.5</v>
      </c>
      <c r="L50" s="2">
        <f>IFERROR(__xludf.DUMMYFUNCTION("""COMPUTED_VALUE"""),1.0)</f>
        <v>1</v>
      </c>
      <c r="M50" s="2">
        <f>IFERROR(__xludf.DUMMYFUNCTION("""COMPUTED_VALUE"""),0.0)</f>
        <v>0</v>
      </c>
      <c r="N50" s="2">
        <f>IFERROR(__xludf.DUMMYFUNCTION("""COMPUTED_VALUE"""),1.0)</f>
        <v>1</v>
      </c>
      <c r="O50" s="2">
        <f>IFERROR(__xludf.DUMMYFUNCTION("""COMPUTED_VALUE"""),0.0)</f>
        <v>0</v>
      </c>
      <c r="P50" s="2">
        <f>IFERROR(__xludf.DUMMYFUNCTION("""COMPUTED_VALUE"""),1.0)</f>
        <v>1</v>
      </c>
      <c r="Q50" s="2">
        <f>IFERROR(__xludf.DUMMYFUNCTION("""COMPUTED_VALUE"""),1.0)</f>
        <v>1</v>
      </c>
      <c r="R50" s="2">
        <f>IFERROR(__xludf.DUMMYFUNCTION("""COMPUTED_VALUE"""),0.5)</f>
        <v>0.5</v>
      </c>
      <c r="S50" s="2">
        <f>IFERROR(__xludf.DUMMYFUNCTION("""COMPUTED_VALUE"""),4.0)</f>
        <v>4</v>
      </c>
      <c r="T50" s="2">
        <f>IFERROR(__xludf.DUMMYFUNCTION("""COMPUTED_VALUE"""),1.5)</f>
        <v>1.5</v>
      </c>
      <c r="U50" s="2">
        <f>IFERROR(__xludf.DUMMYFUNCTION("""COMPUTED_VALUE"""),6.0)</f>
        <v>6</v>
      </c>
      <c r="V50" s="2">
        <f>IFERROR(__xludf.DUMMYFUNCTION("""COMPUTED_VALUE"""),4.0)</f>
        <v>4</v>
      </c>
      <c r="W50" s="2">
        <f>IFERROR(__xludf.DUMMYFUNCTION("""COMPUTED_VALUE"""),5.0)</f>
        <v>5</v>
      </c>
      <c r="X50" s="2">
        <f>IFERROR(__xludf.DUMMYFUNCTION("""COMPUTED_VALUE"""),20.5)</f>
        <v>20.5</v>
      </c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ht="152.25" customHeight="1">
      <c r="A51" s="2" t="str">
        <f>IFERROR(__xludf.DUMMYFUNCTION("""COMPUTED_VALUE"""),"8f4c7d7ae066c6f7fafb02ebaabe9162")</f>
        <v>8f4c7d7ae066c6f7fafb02ebaabe9162</v>
      </c>
      <c r="B51" s="2"/>
      <c r="C51" s="2"/>
      <c r="D51" s="2"/>
      <c r="E51" s="2"/>
      <c r="F51" s="2">
        <f>IFERROR(__xludf.DUMMYFUNCTION("""COMPUTED_VALUE"""),0.0)</f>
        <v>0</v>
      </c>
      <c r="G51" s="2">
        <f>IFERROR(__xludf.DUMMYFUNCTION("""COMPUTED_VALUE"""),0.0)</f>
        <v>0</v>
      </c>
      <c r="H51" s="2" t="str">
        <f>IFERROR(__xludf.DUMMYFUNCTION("""COMPUTED_VALUE"""),"no makefile")</f>
        <v>no makefile</v>
      </c>
      <c r="I51" s="2">
        <f>IFERROR(__xludf.DUMMYFUNCTION("""COMPUTED_VALUE"""),1.5)</f>
        <v>1.5</v>
      </c>
      <c r="J51" s="2">
        <f>IFERROR(__xludf.DUMMYFUNCTION("""COMPUTED_VALUE"""),1.0)</f>
        <v>1</v>
      </c>
      <c r="K51" s="2">
        <f>IFERROR(__xludf.DUMMYFUNCTION("""COMPUTED_VALUE"""),0.5)</f>
        <v>0.5</v>
      </c>
      <c r="L51" s="2">
        <f>IFERROR(__xludf.DUMMYFUNCTION("""COMPUTED_VALUE"""),1.0)</f>
        <v>1</v>
      </c>
      <c r="M51" s="2">
        <f>IFERROR(__xludf.DUMMYFUNCTION("""COMPUTED_VALUE"""),0.0)</f>
        <v>0</v>
      </c>
      <c r="N51" s="2">
        <f>IFERROR(__xludf.DUMMYFUNCTION("""COMPUTED_VALUE"""),1.0)</f>
        <v>1</v>
      </c>
      <c r="O51" s="2">
        <f>IFERROR(__xludf.DUMMYFUNCTION("""COMPUTED_VALUE"""),0.0)</f>
        <v>0</v>
      </c>
      <c r="P51" s="2">
        <f>IFERROR(__xludf.DUMMYFUNCTION("""COMPUTED_VALUE"""),1.0)</f>
        <v>1</v>
      </c>
      <c r="Q51" s="2">
        <f>IFERROR(__xludf.DUMMYFUNCTION("""COMPUTED_VALUE"""),1.0)</f>
        <v>1</v>
      </c>
      <c r="R51" s="2">
        <f>IFERROR(__xludf.DUMMYFUNCTION("""COMPUTED_VALUE"""),0.0)</f>
        <v>0</v>
      </c>
      <c r="S51" s="2"/>
      <c r="T51" s="2">
        <f>IFERROR(__xludf.DUMMYFUNCTION("""COMPUTED_VALUE"""),0.0)</f>
        <v>0</v>
      </c>
      <c r="U51" s="2">
        <f>IFERROR(__xludf.DUMMYFUNCTION("""COMPUTED_VALUE"""),1.5)</f>
        <v>1.5</v>
      </c>
      <c r="V51" s="2">
        <f>IFERROR(__xludf.DUMMYFUNCTION("""COMPUTED_VALUE"""),1.0)</f>
        <v>1</v>
      </c>
      <c r="W51" s="2">
        <f>IFERROR(__xludf.DUMMYFUNCTION("""COMPUTED_VALUE"""),4.5)</f>
        <v>4.5</v>
      </c>
      <c r="X51" s="2">
        <f>IFERROR(__xludf.DUMMYFUNCTION("""COMPUTED_VALUE"""),7.0)</f>
        <v>7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ht="152.25" customHeight="1">
      <c r="A52" s="2" t="str">
        <f>IFERROR(__xludf.DUMMYFUNCTION("""COMPUTED_VALUE"""),"f0a56ed0d66a60733d00ce50b79dbc0e")</f>
        <v>f0a56ed0d66a60733d00ce50b79dbc0e</v>
      </c>
      <c r="B52" s="2">
        <f>IFERROR(__xludf.DUMMYFUNCTION("""COMPUTED_VALUE"""),4.0)</f>
        <v>4</v>
      </c>
      <c r="C52" s="2">
        <f>IFERROR(__xludf.DUMMYFUNCTION("""COMPUTED_VALUE"""),3.0)</f>
        <v>3</v>
      </c>
      <c r="D52" s="2">
        <f>IFERROR(__xludf.DUMMYFUNCTION("""COMPUTED_VALUE"""),1.0)</f>
        <v>1</v>
      </c>
      <c r="E52" s="2">
        <f>IFERROR(__xludf.DUMMYFUNCTION("""COMPUTED_VALUE"""),3.0)</f>
        <v>3</v>
      </c>
      <c r="F52" s="2">
        <f>IFERROR(__xludf.DUMMYFUNCTION("""COMPUTED_VALUE"""),1.0)</f>
        <v>1</v>
      </c>
      <c r="G52" s="2">
        <f>IFERROR(__xludf.DUMMYFUNCTION("""COMPUTED_VALUE"""),0.0)</f>
        <v>0</v>
      </c>
      <c r="H52" s="2"/>
      <c r="I52" s="2">
        <f>IFERROR(__xludf.DUMMYFUNCTION("""COMPUTED_VALUE"""),1.5)</f>
        <v>1.5</v>
      </c>
      <c r="J52" s="2">
        <f>IFERROR(__xludf.DUMMYFUNCTION("""COMPUTED_VALUE"""),0.0)</f>
        <v>0</v>
      </c>
      <c r="K52" s="2">
        <f>IFERROR(__xludf.DUMMYFUNCTION("""COMPUTED_VALUE"""),0.5)</f>
        <v>0.5</v>
      </c>
      <c r="L52" s="2">
        <f>IFERROR(__xludf.DUMMYFUNCTION("""COMPUTED_VALUE"""),1.0)</f>
        <v>1</v>
      </c>
      <c r="M52" s="2">
        <f>IFERROR(__xludf.DUMMYFUNCTION("""COMPUTED_VALUE"""),0.0)</f>
        <v>0</v>
      </c>
      <c r="N52" s="2">
        <f>IFERROR(__xludf.DUMMYFUNCTION("""COMPUTED_VALUE"""),1.0)</f>
        <v>1</v>
      </c>
      <c r="O52" s="2">
        <f>IFERROR(__xludf.DUMMYFUNCTION("""COMPUTED_VALUE"""),0.0)</f>
        <v>0</v>
      </c>
      <c r="P52" s="2">
        <f>IFERROR(__xludf.DUMMYFUNCTION("""COMPUTED_VALUE"""),1.0)</f>
        <v>1</v>
      </c>
      <c r="Q52" s="2">
        <f>IFERROR(__xludf.DUMMYFUNCTION("""COMPUTED_VALUE"""),0.5)</f>
        <v>0.5</v>
      </c>
      <c r="R52" s="2">
        <f>IFERROR(__xludf.DUMMYFUNCTION("""COMPUTED_VALUE"""),1.0)</f>
        <v>1</v>
      </c>
      <c r="S52" s="2">
        <f>IFERROR(__xludf.DUMMYFUNCTION("""COMPUTED_VALUE"""),4.0)</f>
        <v>4</v>
      </c>
      <c r="T52" s="2">
        <f>IFERROR(__xludf.DUMMYFUNCTION("""COMPUTED_VALUE"""),1.5)</f>
        <v>1.5</v>
      </c>
      <c r="U52" s="2">
        <f>IFERROR(__xludf.DUMMYFUNCTION("""COMPUTED_VALUE"""),6.0)</f>
        <v>6</v>
      </c>
      <c r="V52" s="2">
        <f>IFERROR(__xludf.DUMMYFUNCTION("""COMPUTED_VALUE"""),4.0)</f>
        <v>4</v>
      </c>
      <c r="W52" s="2">
        <f>IFERROR(__xludf.DUMMYFUNCTION("""COMPUTED_VALUE"""),5.0)</f>
        <v>5</v>
      </c>
      <c r="X52" s="2">
        <f>IFERROR(__xludf.DUMMYFUNCTION("""COMPUTED_VALUE"""),20.5)</f>
        <v>20.5</v>
      </c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ht="152.25" customHeight="1">
      <c r="A53" s="2" t="str">
        <f>IFERROR(__xludf.DUMMYFUNCTION("""COMPUTED_VALUE"""),"feb49925899a8fe7a8ad4578e4f013cf")</f>
        <v>feb49925899a8fe7a8ad4578e4f013cf</v>
      </c>
      <c r="B53" s="2"/>
      <c r="C53" s="2"/>
      <c r="D53" s="2"/>
      <c r="E53" s="2"/>
      <c r="F53" s="2">
        <f>IFERROR(__xludf.DUMMYFUNCTION("""COMPUTED_VALUE"""),0.0)</f>
        <v>0</v>
      </c>
      <c r="G53" s="2">
        <f>IFERROR(__xludf.DUMMYFUNCTION("""COMPUTED_VALUE"""),0.0)</f>
        <v>0</v>
      </c>
      <c r="H53" s="2" t="str">
        <f>IFERROR(__xludf.DUMMYFUNCTION("""COMPUTED_VALUE"""),"makefile failed")</f>
        <v>makefile failed</v>
      </c>
      <c r="I53" s="2">
        <f>IFERROR(__xludf.DUMMYFUNCTION("""COMPUTED_VALUE"""),1.5)</f>
        <v>1.5</v>
      </c>
      <c r="J53" s="2">
        <f>IFERROR(__xludf.DUMMYFUNCTION("""COMPUTED_VALUE"""),0.0)</f>
        <v>0</v>
      </c>
      <c r="K53" s="2">
        <f>IFERROR(__xludf.DUMMYFUNCTION("""COMPUTED_VALUE"""),0.5)</f>
        <v>0.5</v>
      </c>
      <c r="L53" s="2">
        <f>IFERROR(__xludf.DUMMYFUNCTION("""COMPUTED_VALUE"""),1.0)</f>
        <v>1</v>
      </c>
      <c r="M53" s="2">
        <f>IFERROR(__xludf.DUMMYFUNCTION("""COMPUTED_VALUE"""),0.0)</f>
        <v>0</v>
      </c>
      <c r="N53" s="2">
        <f>IFERROR(__xludf.DUMMYFUNCTION("""COMPUTED_VALUE"""),1.0)</f>
        <v>1</v>
      </c>
      <c r="O53" s="2">
        <f>IFERROR(__xludf.DUMMYFUNCTION("""COMPUTED_VALUE"""),0.0)</f>
        <v>0</v>
      </c>
      <c r="P53" s="2">
        <f>IFERROR(__xludf.DUMMYFUNCTION("""COMPUTED_VALUE"""),1.0)</f>
        <v>1</v>
      </c>
      <c r="Q53" s="2">
        <f>IFERROR(__xludf.DUMMYFUNCTION("""COMPUTED_VALUE"""),0.5)</f>
        <v>0.5</v>
      </c>
      <c r="R53" s="2">
        <f>IFERROR(__xludf.DUMMYFUNCTION("""COMPUTED_VALUE"""),0.0)</f>
        <v>0</v>
      </c>
      <c r="S53" s="2"/>
      <c r="T53" s="2">
        <f>IFERROR(__xludf.DUMMYFUNCTION("""COMPUTED_VALUE"""),0.0)</f>
        <v>0</v>
      </c>
      <c r="U53" s="2">
        <f>IFERROR(__xludf.DUMMYFUNCTION("""COMPUTED_VALUE"""),1.5)</f>
        <v>1.5</v>
      </c>
      <c r="V53" s="2">
        <f>IFERROR(__xludf.DUMMYFUNCTION("""COMPUTED_VALUE"""),0.0)</f>
        <v>0</v>
      </c>
      <c r="W53" s="2">
        <f>IFERROR(__xludf.DUMMYFUNCTION("""COMPUTED_VALUE"""),4.0)</f>
        <v>4</v>
      </c>
      <c r="X53" s="2">
        <f>IFERROR(__xludf.DUMMYFUNCTION("""COMPUTED_VALUE"""),5.5)</f>
        <v>5.5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ht="152.25" customHeight="1">
      <c r="A54" s="2" t="str">
        <f>IFERROR(__xludf.DUMMYFUNCTION("""COMPUTED_VALUE"""),"d54de7e2d466852e3bd9708b02eba0d9")</f>
        <v>d54de7e2d466852e3bd9708b02eba0d9</v>
      </c>
      <c r="B54" s="2"/>
      <c r="C54" s="2"/>
      <c r="D54" s="2"/>
      <c r="E54" s="2"/>
      <c r="F54" s="2">
        <f>IFERROR(__xludf.DUMMYFUNCTION("""COMPUTED_VALUE"""),0.0)</f>
        <v>0</v>
      </c>
      <c r="G54" s="2">
        <f>IFERROR(__xludf.DUMMYFUNCTION("""COMPUTED_VALUE"""),0.0)</f>
        <v>0</v>
      </c>
      <c r="H54" s="2" t="str">
        <f>IFERROR(__xludf.DUMMYFUNCTION("""COMPUTED_VALUE"""),"execution failed")</f>
        <v>execution failed</v>
      </c>
      <c r="I54" s="2">
        <f>IFERROR(__xludf.DUMMYFUNCTION("""COMPUTED_VALUE"""),0.0)</f>
        <v>0</v>
      </c>
      <c r="J54" s="2">
        <f>IFERROR(__xludf.DUMMYFUNCTION("""COMPUTED_VALUE"""),0.0)</f>
        <v>0</v>
      </c>
      <c r="K54" s="2">
        <f>IFERROR(__xludf.DUMMYFUNCTION("""COMPUTED_VALUE"""),0.0)</f>
        <v>0</v>
      </c>
      <c r="L54" s="2">
        <f>IFERROR(__xludf.DUMMYFUNCTION("""COMPUTED_VALUE"""),0.0)</f>
        <v>0</v>
      </c>
      <c r="M54" s="2">
        <f>IFERROR(__xludf.DUMMYFUNCTION("""COMPUTED_VALUE"""),0.0)</f>
        <v>0</v>
      </c>
      <c r="N54" s="2">
        <f>IFERROR(__xludf.DUMMYFUNCTION("""COMPUTED_VALUE"""),0.0)</f>
        <v>0</v>
      </c>
      <c r="O54" s="2">
        <f>IFERROR(__xludf.DUMMYFUNCTION("""COMPUTED_VALUE"""),0.0)</f>
        <v>0</v>
      </c>
      <c r="P54" s="2">
        <f>IFERROR(__xludf.DUMMYFUNCTION("""COMPUTED_VALUE"""),0.0)</f>
        <v>0</v>
      </c>
      <c r="Q54" s="2">
        <f>IFERROR(__xludf.DUMMYFUNCTION("""COMPUTED_VALUE"""),0.0)</f>
        <v>0</v>
      </c>
      <c r="R54" s="2">
        <f>IFERROR(__xludf.DUMMYFUNCTION("""COMPUTED_VALUE"""),0.0)</f>
        <v>0</v>
      </c>
      <c r="S54" s="2"/>
      <c r="T54" s="2">
        <f>IFERROR(__xludf.DUMMYFUNCTION("""COMPUTED_VALUE"""),0.0)</f>
        <v>0</v>
      </c>
      <c r="U54" s="2">
        <f>IFERROR(__xludf.DUMMYFUNCTION("""COMPUTED_VALUE"""),0.0)</f>
        <v>0</v>
      </c>
      <c r="V54" s="2">
        <f>IFERROR(__xludf.DUMMYFUNCTION("""COMPUTED_VALUE"""),0.0)</f>
        <v>0</v>
      </c>
      <c r="W54" s="2">
        <f>IFERROR(__xludf.DUMMYFUNCTION("""COMPUTED_VALUE"""),0.0)</f>
        <v>0</v>
      </c>
      <c r="X54" s="2">
        <f>IFERROR(__xludf.DUMMYFUNCTION("""COMPUTED_VALUE"""),0.0)</f>
        <v>0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152.25" customHeight="1">
      <c r="A55" s="2" t="str">
        <f>IFERROR(__xludf.DUMMYFUNCTION("""COMPUTED_VALUE"""),"e9b54747fa4f5859f4445b09e75cdd07")</f>
        <v>e9b54747fa4f5859f4445b09e75cdd07</v>
      </c>
      <c r="B55" s="2">
        <f>IFERROR(__xludf.DUMMYFUNCTION("""COMPUTED_VALUE"""),4.0)</f>
        <v>4</v>
      </c>
      <c r="C55" s="2">
        <f>IFERROR(__xludf.DUMMYFUNCTION("""COMPUTED_VALUE"""),0.0)</f>
        <v>0</v>
      </c>
      <c r="D55" s="2">
        <f>IFERROR(__xludf.DUMMYFUNCTION("""COMPUTED_VALUE"""),0.0)</f>
        <v>0</v>
      </c>
      <c r="E55" s="2">
        <f>IFERROR(__xludf.DUMMYFUNCTION("""COMPUTED_VALUE"""),0.0)</f>
        <v>0</v>
      </c>
      <c r="F55" s="2">
        <f>IFERROR(__xludf.DUMMYFUNCTION("""COMPUTED_VALUE"""),0.0)</f>
        <v>0</v>
      </c>
      <c r="G55" s="2">
        <f>IFERROR(__xludf.DUMMYFUNCTION("""COMPUTED_VALUE"""),3.0)</f>
        <v>3</v>
      </c>
      <c r="H55" s="2"/>
      <c r="I55" s="2">
        <f>IFERROR(__xludf.DUMMYFUNCTION("""COMPUTED_VALUE"""),1.5)</f>
        <v>1.5</v>
      </c>
      <c r="J55" s="2">
        <f>IFERROR(__xludf.DUMMYFUNCTION("""COMPUTED_VALUE"""),0.0)</f>
        <v>0</v>
      </c>
      <c r="K55" s="2">
        <f>IFERROR(__xludf.DUMMYFUNCTION("""COMPUTED_VALUE"""),0.5)</f>
        <v>0.5</v>
      </c>
      <c r="L55" s="2">
        <f>IFERROR(__xludf.DUMMYFUNCTION("""COMPUTED_VALUE"""),1.0)</f>
        <v>1</v>
      </c>
      <c r="M55" s="2">
        <f>IFERROR(__xludf.DUMMYFUNCTION("""COMPUTED_VALUE"""),0.0)</f>
        <v>0</v>
      </c>
      <c r="N55" s="2">
        <f>IFERROR(__xludf.DUMMYFUNCTION("""COMPUTED_VALUE"""),1.0)</f>
        <v>1</v>
      </c>
      <c r="O55" s="2">
        <f>IFERROR(__xludf.DUMMYFUNCTION("""COMPUTED_VALUE"""),0.0)</f>
        <v>0</v>
      </c>
      <c r="P55" s="2">
        <f>IFERROR(__xludf.DUMMYFUNCTION("""COMPUTED_VALUE"""),1.0)</f>
        <v>1</v>
      </c>
      <c r="Q55" s="2">
        <f>IFERROR(__xludf.DUMMYFUNCTION("""COMPUTED_VALUE"""),1.0)</f>
        <v>1</v>
      </c>
      <c r="R55" s="2">
        <f>IFERROR(__xludf.DUMMYFUNCTION("""COMPUTED_VALUE"""),0.0)</f>
        <v>0</v>
      </c>
      <c r="S55" s="2">
        <f>IFERROR(__xludf.DUMMYFUNCTION("""COMPUTED_VALUE"""),4.0)</f>
        <v>4</v>
      </c>
      <c r="T55" s="2">
        <f>IFERROR(__xludf.DUMMYFUNCTION("""COMPUTED_VALUE"""),1.125)</f>
        <v>1.125</v>
      </c>
      <c r="U55" s="2">
        <f>IFERROR(__xludf.DUMMYFUNCTION("""COMPUTED_VALUE"""),1.5)</f>
        <v>1.5</v>
      </c>
      <c r="V55" s="2">
        <f>IFERROR(__xludf.DUMMYFUNCTION("""COMPUTED_VALUE"""),0.0)</f>
        <v>0</v>
      </c>
      <c r="W55" s="2">
        <f>IFERROR(__xludf.DUMMYFUNCTION("""COMPUTED_VALUE"""),4.5)</f>
        <v>4.5</v>
      </c>
      <c r="X55" s="2">
        <f>IFERROR(__xludf.DUMMYFUNCTION("""COMPUTED_VALUE"""),11.125)</f>
        <v>11.125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ht="152.25" customHeight="1">
      <c r="A56" s="2" t="str">
        <f>IFERROR(__xludf.DUMMYFUNCTION("""COMPUTED_VALUE"""),"1e0df0edf2bbea7864292228b5646ff1")</f>
        <v>1e0df0edf2bbea7864292228b5646ff1</v>
      </c>
      <c r="B56" s="2" t="str">
        <f>IFERROR(__xludf.DUMMYFUNCTION("""COMPUTED_VALUE"""),"#N/A")</f>
        <v>#N/A</v>
      </c>
      <c r="C56" s="2" t="str">
        <f>IFERROR(__xludf.DUMMYFUNCTION("""COMPUTED_VALUE"""),"#N/A")</f>
        <v>#N/A</v>
      </c>
      <c r="D56" s="2" t="str">
        <f>IFERROR(__xludf.DUMMYFUNCTION("""COMPUTED_VALUE"""),"#N/A")</f>
        <v>#N/A</v>
      </c>
      <c r="E56" s="2" t="str">
        <f>IFERROR(__xludf.DUMMYFUNCTION("""COMPUTED_VALUE"""),"#N/A")</f>
        <v>#N/A</v>
      </c>
      <c r="F56" s="2" t="str">
        <f>IFERROR(__xludf.DUMMYFUNCTION("""COMPUTED_VALUE"""),"#N/A")</f>
        <v>#N/A</v>
      </c>
      <c r="G56" s="2" t="str">
        <f>IFERROR(__xludf.DUMMYFUNCTION("""COMPUTED_VALUE"""),"#N/A")</f>
        <v>#N/A</v>
      </c>
      <c r="H56" s="2" t="str">
        <f>IFERROR(__xludf.DUMMYFUNCTION("""COMPUTED_VALUE"""),"#N/A")</f>
        <v>#N/A</v>
      </c>
      <c r="I56" s="2">
        <f>IFERROR(__xludf.DUMMYFUNCTION("""COMPUTED_VALUE"""),0.5)</f>
        <v>0.5</v>
      </c>
      <c r="J56" s="2">
        <f>IFERROR(__xludf.DUMMYFUNCTION("""COMPUTED_VALUE"""),0.0)</f>
        <v>0</v>
      </c>
      <c r="K56" s="2">
        <f>IFERROR(__xludf.DUMMYFUNCTION("""COMPUTED_VALUE"""),0.5)</f>
        <v>0.5</v>
      </c>
      <c r="L56" s="2">
        <f>IFERROR(__xludf.DUMMYFUNCTION("""COMPUTED_VALUE"""),1.0)</f>
        <v>1</v>
      </c>
      <c r="M56" s="2">
        <f>IFERROR(__xludf.DUMMYFUNCTION("""COMPUTED_VALUE"""),0.0)</f>
        <v>0</v>
      </c>
      <c r="N56" s="2">
        <f>IFERROR(__xludf.DUMMYFUNCTION("""COMPUTED_VALUE"""),0.75)</f>
        <v>0.75</v>
      </c>
      <c r="O56" s="2">
        <f>IFERROR(__xludf.DUMMYFUNCTION("""COMPUTED_VALUE"""),0.0)</f>
        <v>0</v>
      </c>
      <c r="P56" s="2">
        <f>IFERROR(__xludf.DUMMYFUNCTION("""COMPUTED_VALUE"""),0.5)</f>
        <v>0.5</v>
      </c>
      <c r="Q56" s="2">
        <f>IFERROR(__xludf.DUMMYFUNCTION("""COMPUTED_VALUE"""),0.5)</f>
        <v>0.5</v>
      </c>
      <c r="R56" s="2">
        <f>IFERROR(__xludf.DUMMYFUNCTION("""COMPUTED_VALUE"""),0.0)</f>
        <v>0</v>
      </c>
      <c r="S56" s="2" t="str">
        <f>IFERROR(__xludf.DUMMYFUNCTION("""COMPUTED_VALUE"""),"#N/A")</f>
        <v>#N/A</v>
      </c>
      <c r="T56" s="2" t="str">
        <f>IFERROR(__xludf.DUMMYFUNCTION("""COMPUTED_VALUE"""),"#N/A")</f>
        <v>#N/A</v>
      </c>
      <c r="U56" s="2" t="str">
        <f>IFERROR(__xludf.DUMMYFUNCTION("""COMPUTED_VALUE"""),"#N/A")</f>
        <v>#N/A</v>
      </c>
      <c r="V56" s="2" t="str">
        <f>IFERROR(__xludf.DUMMYFUNCTION("""COMPUTED_VALUE"""),"#N/A")</f>
        <v>#N/A</v>
      </c>
      <c r="W56" s="2">
        <f>IFERROR(__xludf.DUMMYFUNCTION("""COMPUTED_VALUE"""),3.25)</f>
        <v>3.25</v>
      </c>
      <c r="X56" s="2" t="str">
        <f>IFERROR(__xludf.DUMMYFUNCTION("""COMPUTED_VALUE"""),"#N/A")</f>
        <v>#N/A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ht="152.25" customHeight="1">
      <c r="A57" s="2" t="str">
        <f>IFERROR(__xludf.DUMMYFUNCTION("""COMPUTED_VALUE"""),"5c017fee64d356d7ebd2f51d5520c2fe")</f>
        <v>5c017fee64d356d7ebd2f51d5520c2fe</v>
      </c>
      <c r="B57" s="2">
        <f>IFERROR(__xludf.DUMMYFUNCTION("""COMPUTED_VALUE"""),3.0)</f>
        <v>3</v>
      </c>
      <c r="C57" s="2">
        <f>IFERROR(__xludf.DUMMYFUNCTION("""COMPUTED_VALUE"""),0.0)</f>
        <v>0</v>
      </c>
      <c r="D57" s="2">
        <f>IFERROR(__xludf.DUMMYFUNCTION("""COMPUTED_VALUE"""),0.0)</f>
        <v>0</v>
      </c>
      <c r="E57" s="2">
        <f>IFERROR(__xludf.DUMMYFUNCTION("""COMPUTED_VALUE"""),0.0)</f>
        <v>0</v>
      </c>
      <c r="F57" s="2">
        <f>IFERROR(__xludf.DUMMYFUNCTION("""COMPUTED_VALUE"""),1.0)</f>
        <v>1</v>
      </c>
      <c r="G57" s="2">
        <f>IFERROR(__xludf.DUMMYFUNCTION("""COMPUTED_VALUE"""),0.0)</f>
        <v>0</v>
      </c>
      <c r="H57" s="2" t="str">
        <f>IFERROR(__xludf.DUMMYFUNCTION("""COMPUTED_VALUE"""),"Error in part2 execution")</f>
        <v>Error in part2 execution</v>
      </c>
      <c r="I57" s="2">
        <f>IFERROR(__xludf.DUMMYFUNCTION("""COMPUTED_VALUE"""),0.0)</f>
        <v>0</v>
      </c>
      <c r="J57" s="2">
        <f>IFERROR(__xludf.DUMMYFUNCTION("""COMPUTED_VALUE"""),0.0)</f>
        <v>0</v>
      </c>
      <c r="K57" s="2">
        <f>IFERROR(__xludf.DUMMYFUNCTION("""COMPUTED_VALUE"""),0.5)</f>
        <v>0.5</v>
      </c>
      <c r="L57" s="2">
        <f>IFERROR(__xludf.DUMMYFUNCTION("""COMPUTED_VALUE"""),0.75)</f>
        <v>0.75</v>
      </c>
      <c r="M57" s="2">
        <f>IFERROR(__xludf.DUMMYFUNCTION("""COMPUTED_VALUE"""),0.0)</f>
        <v>0</v>
      </c>
      <c r="N57" s="2">
        <f>IFERROR(__xludf.DUMMYFUNCTION("""COMPUTED_VALUE"""),0.0)</f>
        <v>0</v>
      </c>
      <c r="O57" s="2">
        <f>IFERROR(__xludf.DUMMYFUNCTION("""COMPUTED_VALUE"""),0.0)</f>
        <v>0</v>
      </c>
      <c r="P57" s="2">
        <f>IFERROR(__xludf.DUMMYFUNCTION("""COMPUTED_VALUE"""),0.0)</f>
        <v>0</v>
      </c>
      <c r="Q57" s="2">
        <f>IFERROR(__xludf.DUMMYFUNCTION("""COMPUTED_VALUE"""),0.0)</f>
        <v>0</v>
      </c>
      <c r="R57" s="2">
        <f>IFERROR(__xludf.DUMMYFUNCTION("""COMPUTED_VALUE"""),0.0)</f>
        <v>0</v>
      </c>
      <c r="S57" s="2">
        <f>IFERROR(__xludf.DUMMYFUNCTION("""COMPUTED_VALUE"""),3.0)</f>
        <v>3</v>
      </c>
      <c r="T57" s="2">
        <f>IFERROR(__xludf.DUMMYFUNCTION("""COMPUTED_VALUE"""),1.5)</f>
        <v>1.5</v>
      </c>
      <c r="U57" s="2">
        <f>IFERROR(__xludf.DUMMYFUNCTION("""COMPUTED_VALUE"""),0.0)</f>
        <v>0</v>
      </c>
      <c r="V57" s="2">
        <f>IFERROR(__xludf.DUMMYFUNCTION("""COMPUTED_VALUE"""),0.0)</f>
        <v>0</v>
      </c>
      <c r="W57" s="2">
        <f>IFERROR(__xludf.DUMMYFUNCTION("""COMPUTED_VALUE"""),1.25)</f>
        <v>1.25</v>
      </c>
      <c r="X57" s="2">
        <f>IFERROR(__xludf.DUMMYFUNCTION("""COMPUTED_VALUE"""),5.75)</f>
        <v>5.75</v>
      </c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ht="152.25" customHeight="1">
      <c r="A58" s="2" t="str">
        <f>IFERROR(__xludf.DUMMYFUNCTION("""COMPUTED_VALUE"""),"02dbf92f25347c5fb17abeb269df539c")</f>
        <v>02dbf92f25347c5fb17abeb269df539c</v>
      </c>
      <c r="B58" s="2">
        <f>IFERROR(__xludf.DUMMYFUNCTION("""COMPUTED_VALUE"""),4.0)</f>
        <v>4</v>
      </c>
      <c r="C58" s="2">
        <f>IFERROR(__xludf.DUMMYFUNCTION("""COMPUTED_VALUE"""),0.0)</f>
        <v>0</v>
      </c>
      <c r="D58" s="2">
        <f>IFERROR(__xludf.DUMMYFUNCTION("""COMPUTED_VALUE"""),0.0)</f>
        <v>0</v>
      </c>
      <c r="E58" s="2">
        <f>IFERROR(__xludf.DUMMYFUNCTION("""COMPUTED_VALUE"""),0.0)</f>
        <v>0</v>
      </c>
      <c r="F58" s="2">
        <f>IFERROR(__xludf.DUMMYFUNCTION("""COMPUTED_VALUE"""),0.0)</f>
        <v>0</v>
      </c>
      <c r="G58" s="2">
        <f>IFERROR(__xludf.DUMMYFUNCTION("""COMPUTED_VALUE"""),0.0)</f>
        <v>0</v>
      </c>
      <c r="H58" s="2" t="str">
        <f>IFERROR(__xludf.DUMMYFUNCTION("""COMPUTED_VALUE"""),"Error in part2 execution")</f>
        <v>Error in part2 execution</v>
      </c>
      <c r="I58" s="2">
        <f>IFERROR(__xludf.DUMMYFUNCTION("""COMPUTED_VALUE"""),1.5)</f>
        <v>1.5</v>
      </c>
      <c r="J58" s="2">
        <f>IFERROR(__xludf.DUMMYFUNCTION("""COMPUTED_VALUE"""),1.0)</f>
        <v>1</v>
      </c>
      <c r="K58" s="2">
        <f>IFERROR(__xludf.DUMMYFUNCTION("""COMPUTED_VALUE"""),0.5)</f>
        <v>0.5</v>
      </c>
      <c r="L58" s="2">
        <f>IFERROR(__xludf.DUMMYFUNCTION("""COMPUTED_VALUE"""),1.0)</f>
        <v>1</v>
      </c>
      <c r="M58" s="2">
        <f>IFERROR(__xludf.DUMMYFUNCTION("""COMPUTED_VALUE"""),0.5)</f>
        <v>0.5</v>
      </c>
      <c r="N58" s="2">
        <f>IFERROR(__xludf.DUMMYFUNCTION("""COMPUTED_VALUE"""),1.0)</f>
        <v>1</v>
      </c>
      <c r="O58" s="2">
        <f>IFERROR(__xludf.DUMMYFUNCTION("""COMPUTED_VALUE"""),0.0)</f>
        <v>0</v>
      </c>
      <c r="P58" s="2">
        <f>IFERROR(__xludf.DUMMYFUNCTION("""COMPUTED_VALUE"""),0.5)</f>
        <v>0.5</v>
      </c>
      <c r="Q58" s="2">
        <f>IFERROR(__xludf.DUMMYFUNCTION("""COMPUTED_VALUE"""),0.5)</f>
        <v>0.5</v>
      </c>
      <c r="R58" s="2">
        <f>IFERROR(__xludf.DUMMYFUNCTION("""COMPUTED_VALUE"""),0.5)</f>
        <v>0.5</v>
      </c>
      <c r="S58" s="2">
        <f>IFERROR(__xludf.DUMMYFUNCTION("""COMPUTED_VALUE"""),4.0)</f>
        <v>4</v>
      </c>
      <c r="T58" s="2">
        <f>IFERROR(__xludf.DUMMYFUNCTION("""COMPUTED_VALUE"""),0.0)</f>
        <v>0</v>
      </c>
      <c r="U58" s="2">
        <f>IFERROR(__xludf.DUMMYFUNCTION("""COMPUTED_VALUE"""),1.5)</f>
        <v>1.5</v>
      </c>
      <c r="V58" s="2">
        <f>IFERROR(__xludf.DUMMYFUNCTION("""COMPUTED_VALUE"""),1.0)</f>
        <v>1</v>
      </c>
      <c r="W58" s="2">
        <f>IFERROR(__xludf.DUMMYFUNCTION("""COMPUTED_VALUE"""),4.5)</f>
        <v>4.5</v>
      </c>
      <c r="X58" s="2">
        <f>IFERROR(__xludf.DUMMYFUNCTION("""COMPUTED_VALUE"""),11.0)</f>
        <v>11</v>
      </c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ht="152.25" customHeight="1">
      <c r="A59" s="2" t="str">
        <f>IFERROR(__xludf.DUMMYFUNCTION("""COMPUTED_VALUE"""),"d1f7494ffb296a50a6e1a78faf34c0ec")</f>
        <v>d1f7494ffb296a50a6e1a78faf34c0ec</v>
      </c>
      <c r="B59" s="2">
        <f>IFERROR(__xludf.DUMMYFUNCTION("""COMPUTED_VALUE"""),3.0)</f>
        <v>3</v>
      </c>
      <c r="C59" s="2">
        <f>IFERROR(__xludf.DUMMYFUNCTION("""COMPUTED_VALUE"""),3.0)</f>
        <v>3</v>
      </c>
      <c r="D59" s="2">
        <f>IFERROR(__xludf.DUMMYFUNCTION("""COMPUTED_VALUE"""),1.0)</f>
        <v>1</v>
      </c>
      <c r="E59" s="2">
        <f>IFERROR(__xludf.DUMMYFUNCTION("""COMPUTED_VALUE"""),3.0)</f>
        <v>3</v>
      </c>
      <c r="F59" s="2">
        <f>IFERROR(__xludf.DUMMYFUNCTION("""COMPUTED_VALUE"""),1.0)</f>
        <v>1</v>
      </c>
      <c r="G59" s="2">
        <f>IFERROR(__xludf.DUMMYFUNCTION("""COMPUTED_VALUE"""),0.0)</f>
        <v>0</v>
      </c>
      <c r="H59" s="2" t="str">
        <f>IFERROR(__xludf.DUMMYFUNCTION("""COMPUTED_VALUE"""),"Incorrect directory structure")</f>
        <v>Incorrect directory structure</v>
      </c>
      <c r="I59" s="2">
        <f>IFERROR(__xludf.DUMMYFUNCTION("""COMPUTED_VALUE"""),0.5)</f>
        <v>0.5</v>
      </c>
      <c r="J59" s="2">
        <f>IFERROR(__xludf.DUMMYFUNCTION("""COMPUTED_VALUE"""),0.0)</f>
        <v>0</v>
      </c>
      <c r="K59" s="2">
        <f>IFERROR(__xludf.DUMMYFUNCTION("""COMPUTED_VALUE"""),0.5)</f>
        <v>0.5</v>
      </c>
      <c r="L59" s="2">
        <f>IFERROR(__xludf.DUMMYFUNCTION("""COMPUTED_VALUE"""),0.5)</f>
        <v>0.5</v>
      </c>
      <c r="M59" s="2">
        <f>IFERROR(__xludf.DUMMYFUNCTION("""COMPUTED_VALUE"""),0.0)</f>
        <v>0</v>
      </c>
      <c r="N59" s="2">
        <f>IFERROR(__xludf.DUMMYFUNCTION("""COMPUTED_VALUE"""),0.25)</f>
        <v>0.25</v>
      </c>
      <c r="O59" s="2">
        <f>IFERROR(__xludf.DUMMYFUNCTION("""COMPUTED_VALUE"""),0.0)</f>
        <v>0</v>
      </c>
      <c r="P59" s="2">
        <f>IFERROR(__xludf.DUMMYFUNCTION("""COMPUTED_VALUE"""),0.5)</f>
        <v>0.5</v>
      </c>
      <c r="Q59" s="2">
        <f>IFERROR(__xludf.DUMMYFUNCTION("""COMPUTED_VALUE"""),0.0)</f>
        <v>0</v>
      </c>
      <c r="R59" s="2">
        <f>IFERROR(__xludf.DUMMYFUNCTION("""COMPUTED_VALUE"""),0.0)</f>
        <v>0</v>
      </c>
      <c r="S59" s="2">
        <f>IFERROR(__xludf.DUMMYFUNCTION("""COMPUTED_VALUE"""),3.0)</f>
        <v>3</v>
      </c>
      <c r="T59" s="2">
        <f>IFERROR(__xludf.DUMMYFUNCTION("""COMPUTED_VALUE"""),1.5)</f>
        <v>1.5</v>
      </c>
      <c r="U59" s="2">
        <f>IFERROR(__xludf.DUMMYFUNCTION("""COMPUTED_VALUE"""),5.0)</f>
        <v>5</v>
      </c>
      <c r="V59" s="2">
        <f>IFERROR(__xludf.DUMMYFUNCTION("""COMPUTED_VALUE"""),4.0)</f>
        <v>4</v>
      </c>
      <c r="W59" s="2">
        <f>IFERROR(__xludf.DUMMYFUNCTION("""COMPUTED_VALUE"""),1.75)</f>
        <v>1.75</v>
      </c>
      <c r="X59" s="2">
        <f>IFERROR(__xludf.DUMMYFUNCTION("""COMPUTED_VALUE"""),15.25)</f>
        <v>15.25</v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ht="152.25" customHeight="1">
      <c r="A60" s="2" t="str">
        <f>IFERROR(__xludf.DUMMYFUNCTION("""COMPUTED_VALUE"""),"732aa0e1ce107a7a611925ea516933b6")</f>
        <v>732aa0e1ce107a7a611925ea516933b6</v>
      </c>
      <c r="B60" s="2">
        <f>IFERROR(__xludf.DUMMYFUNCTION("""COMPUTED_VALUE"""),4.0)</f>
        <v>4</v>
      </c>
      <c r="C60" s="2">
        <f>IFERROR(__xludf.DUMMYFUNCTION("""COMPUTED_VALUE"""),1.0)</f>
        <v>1</v>
      </c>
      <c r="D60" s="2">
        <f>IFERROR(__xludf.DUMMYFUNCTION("""COMPUTED_VALUE"""),1.0)</f>
        <v>1</v>
      </c>
      <c r="E60" s="2">
        <f>IFERROR(__xludf.DUMMYFUNCTION("""COMPUTED_VALUE"""),1.0)</f>
        <v>1</v>
      </c>
      <c r="F60" s="2">
        <f>IFERROR(__xludf.DUMMYFUNCTION("""COMPUTED_VALUE"""),1.0)</f>
        <v>1</v>
      </c>
      <c r="G60" s="2">
        <f>IFERROR(__xludf.DUMMYFUNCTION("""COMPUTED_VALUE"""),0.0)</f>
        <v>0</v>
      </c>
      <c r="H60" s="2"/>
      <c r="I60" s="2">
        <f>IFERROR(__xludf.DUMMYFUNCTION("""COMPUTED_VALUE"""),1.5)</f>
        <v>1.5</v>
      </c>
      <c r="J60" s="2">
        <f>IFERROR(__xludf.DUMMYFUNCTION("""COMPUTED_VALUE"""),1.0)</f>
        <v>1</v>
      </c>
      <c r="K60" s="2">
        <f>IFERROR(__xludf.DUMMYFUNCTION("""COMPUTED_VALUE"""),0.5)</f>
        <v>0.5</v>
      </c>
      <c r="L60" s="2">
        <f>IFERROR(__xludf.DUMMYFUNCTION("""COMPUTED_VALUE"""),1.0)</f>
        <v>1</v>
      </c>
      <c r="M60" s="2">
        <f>IFERROR(__xludf.DUMMYFUNCTION("""COMPUTED_VALUE"""),0.5)</f>
        <v>0.5</v>
      </c>
      <c r="N60" s="2">
        <f>IFERROR(__xludf.DUMMYFUNCTION("""COMPUTED_VALUE"""),1.0)</f>
        <v>1</v>
      </c>
      <c r="O60" s="2">
        <f>IFERROR(__xludf.DUMMYFUNCTION("""COMPUTED_VALUE"""),0.0)</f>
        <v>0</v>
      </c>
      <c r="P60" s="2">
        <f>IFERROR(__xludf.DUMMYFUNCTION("""COMPUTED_VALUE"""),0.75)</f>
        <v>0.75</v>
      </c>
      <c r="Q60" s="2">
        <f>IFERROR(__xludf.DUMMYFUNCTION("""COMPUTED_VALUE"""),0.75)</f>
        <v>0.75</v>
      </c>
      <c r="R60" s="2">
        <f>IFERROR(__xludf.DUMMYFUNCTION("""COMPUTED_VALUE"""),1.0)</f>
        <v>1</v>
      </c>
      <c r="S60" s="2">
        <f>IFERROR(__xludf.DUMMYFUNCTION("""COMPUTED_VALUE"""),4.0)</f>
        <v>4</v>
      </c>
      <c r="T60" s="2">
        <f>IFERROR(__xludf.DUMMYFUNCTION("""COMPUTED_VALUE"""),1.5)</f>
        <v>1.5</v>
      </c>
      <c r="U60" s="2">
        <f>IFERROR(__xludf.DUMMYFUNCTION("""COMPUTED_VALUE"""),3.0)</f>
        <v>3</v>
      </c>
      <c r="V60" s="2">
        <f>IFERROR(__xludf.DUMMYFUNCTION("""COMPUTED_VALUE"""),3.6666666666666665)</f>
        <v>3.666666667</v>
      </c>
      <c r="W60" s="2">
        <f>IFERROR(__xludf.DUMMYFUNCTION("""COMPUTED_VALUE"""),5.5)</f>
        <v>5.5</v>
      </c>
      <c r="X60" s="2">
        <f>IFERROR(__xludf.DUMMYFUNCTION("""COMPUTED_VALUE"""),17.666666666666664)</f>
        <v>17.66666667</v>
      </c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152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152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152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152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152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152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152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152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152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152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152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152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152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152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152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152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152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152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152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152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152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152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152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152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152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152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152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152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152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ht="152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ht="152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ht="152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ht="152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ht="152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ht="152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ht="152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ht="152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ht="152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ht="152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152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ht="152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152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152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152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152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152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152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152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152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152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152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152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152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152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152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152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152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152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152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152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152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152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152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152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152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152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152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152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152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152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152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152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152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152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152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152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152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152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152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152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152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152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152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152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152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152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152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152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152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152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152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152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152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152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152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152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152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152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152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152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152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ht="152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ht="152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ht="152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ht="152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ht="152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ht="152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ht="152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ht="152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ht="152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ht="152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ht="152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ht="152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ht="152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ht="152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ht="152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ht="152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ht="152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ht="152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ht="152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ht="152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ht="152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ht="152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ht="152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ht="152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ht="152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ht="152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ht="152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ht="152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ht="152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ht="152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ht="152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ht="152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ht="152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ht="152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ht="152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ht="152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ht="152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ht="152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ht="152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ht="152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ht="152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ht="152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ht="152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ht="152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ht="152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ht="152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ht="152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ht="152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ht="152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ht="152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ht="152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ht="152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ht="152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ht="152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ht="152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ht="152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ht="152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ht="152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ht="152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ht="152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ht="152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ht="152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ht="152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ht="152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ht="152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ht="152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ht="152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ht="152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ht="152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ht="152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ht="152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ht="152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ht="152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ht="152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ht="152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ht="152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ht="152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ht="152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ht="152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ht="152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ht="152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ht="152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ht="152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ht="152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ht="152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ht="152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ht="152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ht="152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ht="152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ht="152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ht="152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ht="152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ht="152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ht="152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ht="152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ht="152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ht="152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ht="152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ht="152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ht="152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ht="152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ht="152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ht="152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ht="152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ht="152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ht="152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ht="152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ht="152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ht="152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ht="152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ht="152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ht="152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ht="152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ht="152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ht="152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ht="152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ht="152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ht="152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ht="152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ht="152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ht="152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ht="152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ht="152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ht="152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ht="152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ht="152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ht="152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ht="152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ht="152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ht="152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ht="152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ht="152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ht="152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ht="152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ht="152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ht="152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ht="152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ht="152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ht="152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ht="152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ht="152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ht="152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ht="152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ht="152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 ht="152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 ht="152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 ht="152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ht="152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ht="152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ht="152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ht="152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ht="152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ht="152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ht="152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ht="152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ht="152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ht="152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ht="152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ht="152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ht="152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ht="152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ht="152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ht="152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ht="152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ht="152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ht="152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ht="152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ht="152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ht="152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ht="152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ht="152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ht="152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ht="152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ht="152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ht="152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ht="152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ht="152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ht="152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ht="152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ht="152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ht="152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ht="152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ht="152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ht="152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ht="152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ht="152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ht="152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ht="152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ht="152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ht="152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ht="152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ht="152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ht="152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ht="152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ht="152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ht="152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ht="152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ht="152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ht="152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ht="152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ht="152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 ht="152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 ht="152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 ht="152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 ht="152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 ht="152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 ht="152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 ht="152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 ht="152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 ht="152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 ht="152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 ht="152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 ht="152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 ht="152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 ht="152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 ht="152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 ht="152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 ht="152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 ht="152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 ht="152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 ht="152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 ht="152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 ht="152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 ht="152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 ht="152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 ht="152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 ht="152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 ht="152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 ht="152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 ht="152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 ht="152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 ht="152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 ht="152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 ht="152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 ht="152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 ht="152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 ht="152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 ht="152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 ht="152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 ht="152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 ht="152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 ht="152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 ht="152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 ht="152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 ht="152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 ht="152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 ht="152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 ht="152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 ht="152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 ht="152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 ht="152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 ht="152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 ht="152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 ht="152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 ht="152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 ht="152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 ht="152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 ht="152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 ht="152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 ht="152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 ht="152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 ht="152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 ht="152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 ht="152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 ht="152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 ht="152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 ht="152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ht="152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 ht="152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 ht="152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 ht="152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 ht="152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 ht="152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 ht="152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 ht="152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ht="152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 ht="152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 ht="152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 ht="152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ht="152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 ht="152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 ht="152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 ht="152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 ht="152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 ht="152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 ht="152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ht="152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 ht="152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 ht="152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 ht="152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 ht="152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 ht="152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 ht="152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 ht="152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ht="152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 ht="152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 ht="152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 ht="152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 ht="152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 ht="152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 ht="152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 ht="152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 ht="152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 ht="152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 ht="152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 ht="152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 ht="152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 ht="152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 ht="152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 ht="152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 ht="152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 ht="152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 ht="152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 ht="152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 ht="152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 ht="152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 ht="152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 ht="152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 ht="152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 ht="152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 ht="152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 ht="152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ht="152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ht="152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ht="152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 ht="152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 ht="152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ht="152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 ht="152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 ht="152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 ht="152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ht="152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 ht="152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 ht="152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 ht="152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 ht="152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ht="152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 ht="152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 ht="152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 ht="152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ht="152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 ht="152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ht="152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ht="152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 ht="152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 ht="152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 ht="152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ht="152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 ht="152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 ht="152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 ht="152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 ht="152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 ht="152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 ht="152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ht="152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 ht="152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 ht="152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ht="152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 ht="152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 ht="152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 ht="152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 ht="152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 ht="152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 ht="152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 ht="152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</row>
    <row r="527" ht="152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</row>
    <row r="528" ht="152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</row>
    <row r="529" ht="152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</row>
    <row r="530" ht="152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</row>
    <row r="531" ht="152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</row>
    <row r="532" ht="152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</row>
    <row r="533" ht="152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</row>
    <row r="534" ht="152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</row>
    <row r="535" ht="152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</row>
    <row r="536" ht="152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</row>
    <row r="537" ht="152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</row>
    <row r="538" ht="152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</row>
    <row r="539" ht="152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</row>
    <row r="540" ht="152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</row>
    <row r="541" ht="152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</row>
    <row r="542" ht="152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</row>
    <row r="543" ht="152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r="544" ht="152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</row>
    <row r="545" ht="152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r="546" ht="152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</row>
    <row r="547" ht="152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</row>
    <row r="548" ht="152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</row>
    <row r="549" ht="152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</row>
    <row r="550" ht="152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</row>
    <row r="551" ht="152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</row>
    <row r="552" ht="152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r="553" ht="152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</row>
    <row r="554" ht="152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</row>
    <row r="555" ht="152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</row>
    <row r="556" ht="152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</row>
    <row r="557" ht="152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</row>
    <row r="558" ht="152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</row>
    <row r="559" ht="152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</row>
    <row r="560" ht="152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</row>
    <row r="561" ht="152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</row>
    <row r="562" ht="152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</row>
    <row r="563" ht="152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</row>
    <row r="564" ht="152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r="565" ht="152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</row>
    <row r="566" ht="152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</row>
    <row r="567" ht="152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</row>
    <row r="568" ht="152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</row>
    <row r="569" ht="152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</row>
    <row r="570" ht="152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</row>
    <row r="571" ht="152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</row>
    <row r="572" ht="152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r="573" ht="152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</row>
    <row r="574" ht="152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</row>
    <row r="575" ht="152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</row>
    <row r="576" ht="152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</row>
    <row r="577" ht="152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</row>
    <row r="578" ht="152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r="579" ht="152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</row>
    <row r="580" ht="152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</row>
    <row r="581" ht="152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</row>
    <row r="582" ht="152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</row>
    <row r="583" ht="152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r="584" ht="152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r="585" ht="152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</row>
    <row r="586" ht="152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</row>
    <row r="587" ht="152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</row>
    <row r="588" ht="152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</row>
    <row r="589" ht="152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</row>
    <row r="590" ht="152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</row>
    <row r="591" ht="152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</row>
    <row r="592" ht="152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</row>
    <row r="593" ht="152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</row>
    <row r="594" ht="152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</row>
    <row r="595" ht="152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</row>
    <row r="596" ht="152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</row>
    <row r="597" ht="152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</row>
    <row r="598" ht="152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</row>
    <row r="599" ht="152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</row>
    <row r="600" ht="152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</row>
    <row r="601" ht="152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</row>
    <row r="602" ht="152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</row>
    <row r="603" ht="152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</row>
    <row r="604" ht="152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</row>
    <row r="605" ht="152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</row>
    <row r="606" ht="152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</row>
    <row r="607" ht="152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</row>
    <row r="608" ht="152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</row>
    <row r="609" ht="152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</row>
    <row r="610" ht="152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</row>
    <row r="611" ht="152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</row>
    <row r="612" ht="152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</row>
    <row r="613" ht="152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</row>
    <row r="614" ht="152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</row>
    <row r="615" ht="152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</row>
    <row r="616" ht="152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</row>
    <row r="617" ht="152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</row>
    <row r="618" ht="152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</row>
    <row r="619" ht="152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</row>
    <row r="620" ht="152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</row>
    <row r="621" ht="152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</row>
    <row r="622" ht="152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</row>
    <row r="623" ht="152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</row>
    <row r="624" ht="152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</row>
    <row r="625" ht="152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</row>
    <row r="626" ht="152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</row>
    <row r="627" ht="152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</row>
    <row r="628" ht="152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</row>
    <row r="629" ht="152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</row>
    <row r="630" ht="152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</row>
    <row r="631" ht="152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</row>
    <row r="632" ht="152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</row>
    <row r="633" ht="152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</row>
    <row r="634" ht="152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</row>
    <row r="635" ht="152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</row>
    <row r="636" ht="152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</row>
    <row r="637" ht="152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</row>
    <row r="638" ht="152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</row>
    <row r="639" ht="152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</row>
    <row r="640" ht="152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</row>
    <row r="641" ht="152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</row>
    <row r="642" ht="152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</row>
    <row r="643" ht="152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</row>
    <row r="644" ht="152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</row>
    <row r="645" ht="152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</row>
    <row r="646" ht="152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</row>
    <row r="647" ht="152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</row>
    <row r="648" ht="152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</row>
    <row r="649" ht="152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</row>
    <row r="650" ht="152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</row>
    <row r="651" ht="152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</row>
    <row r="652" ht="152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</row>
    <row r="653" ht="152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</row>
    <row r="654" ht="152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</row>
    <row r="655" ht="152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</row>
    <row r="656" ht="152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</row>
    <row r="657" ht="152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</row>
    <row r="658" ht="152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</row>
    <row r="659" ht="152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</row>
    <row r="660" ht="152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</row>
    <row r="661" ht="152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</row>
    <row r="662" ht="152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</row>
    <row r="663" ht="152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</row>
    <row r="664" ht="152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</row>
    <row r="665" ht="152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</row>
    <row r="666" ht="152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</row>
    <row r="667" ht="152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</row>
    <row r="668" ht="152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</row>
    <row r="669" ht="152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</row>
    <row r="670" ht="152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</row>
    <row r="671" ht="152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</row>
    <row r="672" ht="152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</row>
    <row r="673" ht="152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</row>
    <row r="674" ht="152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</row>
    <row r="675" ht="152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</row>
    <row r="676" ht="152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</row>
    <row r="677" ht="152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</row>
    <row r="678" ht="152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</row>
    <row r="679" ht="152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</row>
    <row r="680" ht="152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</row>
    <row r="681" ht="152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</row>
    <row r="682" ht="152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</row>
    <row r="683" ht="152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</row>
    <row r="684" ht="152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</row>
    <row r="685" ht="152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</row>
    <row r="686" ht="152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</row>
    <row r="687" ht="152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</row>
    <row r="688" ht="152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</row>
    <row r="689" ht="152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</row>
    <row r="690" ht="152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</row>
    <row r="691" ht="152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</row>
    <row r="692" ht="152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</row>
    <row r="693" ht="152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</row>
    <row r="694" ht="152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</row>
    <row r="695" ht="152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</row>
    <row r="696" ht="152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</row>
    <row r="697" ht="152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</row>
    <row r="698" ht="152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</row>
    <row r="699" ht="152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</row>
    <row r="700" ht="152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</row>
    <row r="701" ht="152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</row>
    <row r="702" ht="152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</row>
    <row r="703" ht="152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</row>
    <row r="704" ht="152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</row>
    <row r="705" ht="152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</row>
    <row r="706" ht="152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</row>
    <row r="707" ht="152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</row>
    <row r="708" ht="152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</row>
    <row r="709" ht="152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</row>
    <row r="710" ht="152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</row>
    <row r="711" ht="152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</row>
    <row r="712" ht="152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</row>
    <row r="713" ht="152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</row>
    <row r="714" ht="152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</row>
    <row r="715" ht="152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</row>
    <row r="716" ht="152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</row>
    <row r="717" ht="152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</row>
    <row r="718" ht="152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</row>
    <row r="719" ht="152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</row>
    <row r="720" ht="152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</row>
    <row r="721" ht="152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</row>
    <row r="722" ht="152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</row>
    <row r="723" ht="152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</row>
    <row r="724" ht="152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</row>
    <row r="725" ht="152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</row>
    <row r="726" ht="152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</row>
    <row r="727" ht="152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</row>
    <row r="728" ht="152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</row>
    <row r="729" ht="152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</row>
    <row r="730" ht="152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</row>
    <row r="731" ht="152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</row>
    <row r="732" ht="152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</row>
    <row r="733" ht="152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</row>
    <row r="734" ht="152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</row>
    <row r="735" ht="152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</row>
    <row r="736" ht="152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</row>
    <row r="737" ht="152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</row>
    <row r="738" ht="152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</row>
    <row r="739" ht="152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</row>
    <row r="740" ht="152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</row>
    <row r="741" ht="152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</row>
    <row r="742" ht="152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</row>
    <row r="743" ht="152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</row>
    <row r="744" ht="152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</row>
    <row r="745" ht="152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</row>
    <row r="746" ht="152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</row>
    <row r="747" ht="152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</row>
    <row r="748" ht="152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</row>
    <row r="749" ht="152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</row>
    <row r="750" ht="152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</row>
    <row r="751" ht="152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</row>
    <row r="752" ht="152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</row>
    <row r="753" ht="152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</row>
    <row r="754" ht="152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</row>
    <row r="755" ht="152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</row>
    <row r="756" ht="152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</row>
    <row r="757" ht="152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</row>
    <row r="758" ht="152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</row>
    <row r="759" ht="152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</row>
    <row r="760" ht="152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</row>
    <row r="761" ht="152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</row>
    <row r="762" ht="152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</row>
    <row r="763" ht="152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</row>
    <row r="764" ht="152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</row>
    <row r="765" ht="152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</row>
    <row r="766" ht="152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</row>
    <row r="767" ht="152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</row>
    <row r="768" ht="152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</row>
    <row r="769" ht="152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</row>
    <row r="770" ht="152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</row>
    <row r="771" ht="152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</row>
    <row r="772" ht="152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</row>
    <row r="773" ht="152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</row>
    <row r="774" ht="152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</row>
    <row r="775" ht="152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</row>
    <row r="776" ht="152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</row>
    <row r="777" ht="152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</row>
    <row r="778" ht="152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</row>
    <row r="779" ht="152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</row>
    <row r="780" ht="152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</row>
    <row r="781" ht="152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</row>
    <row r="782" ht="152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</row>
    <row r="783" ht="152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</row>
    <row r="784" ht="152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</row>
    <row r="785" ht="152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</row>
    <row r="786" ht="152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</row>
    <row r="787" ht="152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</row>
    <row r="788" ht="152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</row>
    <row r="789" ht="152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</row>
    <row r="790" ht="152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</row>
    <row r="791" ht="152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</row>
    <row r="792" ht="152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</row>
    <row r="793" ht="152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</row>
    <row r="794" ht="152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</row>
    <row r="795" ht="152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</row>
    <row r="796" ht="152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</row>
    <row r="797" ht="152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</row>
    <row r="798" ht="152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</row>
    <row r="799" ht="152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</row>
    <row r="800" ht="152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</row>
    <row r="801" ht="152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</row>
    <row r="802" ht="152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</row>
    <row r="803" ht="152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</row>
    <row r="804" ht="152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</row>
    <row r="805" ht="152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</row>
    <row r="806" ht="152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</row>
    <row r="807" ht="152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</row>
    <row r="808" ht="152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</row>
    <row r="809" ht="152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</row>
    <row r="810" ht="152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</row>
    <row r="811" ht="152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</row>
    <row r="812" ht="152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</row>
    <row r="813" ht="152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</row>
    <row r="814" ht="152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</row>
    <row r="815" ht="152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</row>
    <row r="816" ht="152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</row>
    <row r="817" ht="152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</row>
    <row r="818" ht="152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</row>
    <row r="819" ht="152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</row>
    <row r="820" ht="152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</row>
    <row r="821" ht="152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</row>
    <row r="822" ht="152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</row>
    <row r="823" ht="152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</row>
    <row r="824" ht="152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</row>
    <row r="825" ht="152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</row>
    <row r="826" ht="152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</row>
    <row r="827" ht="152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</row>
    <row r="828" ht="152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</row>
    <row r="829" ht="152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</row>
    <row r="830" ht="152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</row>
    <row r="831" ht="152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</row>
    <row r="832" ht="152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</row>
    <row r="833" ht="152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</row>
    <row r="834" ht="152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</row>
    <row r="835" ht="152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</row>
    <row r="836" ht="152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</row>
    <row r="837" ht="152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</row>
    <row r="838" ht="152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</row>
    <row r="839" ht="152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</row>
    <row r="840" ht="152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</row>
    <row r="841" ht="152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</row>
    <row r="842" ht="152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</row>
    <row r="843" ht="152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</row>
    <row r="844" ht="152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</row>
    <row r="845" ht="152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</row>
    <row r="846" ht="152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</row>
    <row r="847" ht="152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</row>
    <row r="848" ht="152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</row>
    <row r="849" ht="152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</row>
    <row r="850" ht="152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</row>
    <row r="851" ht="152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</row>
    <row r="852" ht="152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</row>
    <row r="853" ht="152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</row>
    <row r="854" ht="152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</row>
    <row r="855" ht="152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</row>
    <row r="856" ht="152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</row>
    <row r="857" ht="152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</row>
    <row r="858" ht="152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</row>
    <row r="859" ht="152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</row>
    <row r="860" ht="152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</row>
    <row r="861" ht="152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</row>
    <row r="862" ht="152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</row>
    <row r="863" ht="152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</row>
    <row r="864" ht="152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</row>
    <row r="865" ht="152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</row>
    <row r="866" ht="152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</row>
    <row r="867" ht="152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</row>
    <row r="868" ht="152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</row>
    <row r="869" ht="152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</row>
    <row r="870" ht="152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</row>
    <row r="871" ht="152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</row>
    <row r="872" ht="152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</row>
    <row r="873" ht="152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</row>
    <row r="874" ht="152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</row>
    <row r="875" ht="152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</row>
    <row r="876" ht="152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</row>
    <row r="877" ht="152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</row>
    <row r="878" ht="152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</row>
    <row r="879" ht="152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</row>
    <row r="880" ht="152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</row>
    <row r="881" ht="152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</row>
    <row r="882" ht="152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</row>
    <row r="883" ht="152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</row>
    <row r="884" ht="152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</row>
    <row r="885" ht="152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</row>
    <row r="886" ht="152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</row>
    <row r="887" ht="152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</row>
    <row r="888" ht="152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</row>
    <row r="889" ht="152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</row>
    <row r="890" ht="152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</row>
    <row r="891" ht="152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</row>
    <row r="892" ht="152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</row>
    <row r="893" ht="152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</row>
    <row r="894" ht="152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</row>
    <row r="895" ht="152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</row>
    <row r="896" ht="152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</row>
    <row r="897" ht="152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</row>
    <row r="898" ht="152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</row>
    <row r="899" ht="152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</row>
    <row r="900" ht="152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</row>
    <row r="901" ht="152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</row>
    <row r="902" ht="152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</row>
    <row r="903" ht="152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</row>
    <row r="904" ht="152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</row>
    <row r="905" ht="152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</row>
    <row r="906" ht="152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</row>
    <row r="907" ht="152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</row>
    <row r="908" ht="152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</row>
    <row r="909" ht="152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</row>
    <row r="910" ht="152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</row>
    <row r="911" ht="152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</row>
    <row r="912" ht="152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</row>
    <row r="913" ht="152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</row>
    <row r="914" ht="152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</row>
    <row r="915" ht="152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</row>
    <row r="916" ht="152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</row>
    <row r="917" ht="152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</row>
    <row r="918" ht="152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</row>
    <row r="919" ht="152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</row>
    <row r="920" ht="152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</row>
    <row r="921" ht="152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</row>
    <row r="922" ht="152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</row>
    <row r="923" ht="152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</row>
    <row r="924" ht="152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</row>
    <row r="925" ht="152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</row>
    <row r="926" ht="152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</row>
    <row r="927" ht="152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</row>
    <row r="928" ht="152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</row>
    <row r="929" ht="152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</row>
    <row r="930" ht="152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</row>
    <row r="931" ht="152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</row>
    <row r="932" ht="152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</row>
    <row r="933" ht="152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</row>
    <row r="934" ht="152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</row>
    <row r="935" ht="152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</row>
    <row r="936" ht="152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</row>
    <row r="937" ht="152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</row>
    <row r="938" ht="152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</row>
    <row r="939" ht="152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</row>
    <row r="940" ht="152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</row>
    <row r="941" ht="152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</row>
    <row r="942" ht="152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</row>
    <row r="943" ht="152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</row>
    <row r="944" ht="152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</row>
    <row r="945" ht="152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</row>
    <row r="946" ht="152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</row>
    <row r="947" ht="152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</row>
    <row r="948" ht="152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</row>
    <row r="949" ht="152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</row>
    <row r="950" ht="152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</row>
    <row r="951" ht="152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</row>
    <row r="952" ht="152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</row>
    <row r="953" ht="152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</row>
    <row r="954" ht="152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</row>
    <row r="955" ht="152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</row>
    <row r="956" ht="152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</row>
    <row r="957" ht="152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</row>
    <row r="958" ht="152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</row>
    <row r="959" ht="152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</row>
    <row r="960" ht="152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</row>
    <row r="961" ht="152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</row>
    <row r="962" ht="152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</row>
    <row r="963" ht="152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</row>
    <row r="964" ht="152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</row>
    <row r="965" ht="152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</row>
    <row r="966" ht="152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</row>
    <row r="967" ht="152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</row>
    <row r="968" ht="152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</row>
    <row r="969" ht="152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</row>
    <row r="970" ht="152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</row>
    <row r="971" ht="152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</row>
    <row r="972" ht="152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</row>
    <row r="973" ht="152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</row>
    <row r="974" ht="152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</row>
    <row r="975" ht="152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</row>
    <row r="976" ht="152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</row>
    <row r="977" ht="152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</row>
    <row r="978" ht="152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</row>
    <row r="979" ht="152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</row>
    <row r="980" ht="152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</row>
    <row r="981" ht="152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</row>
    <row r="982" ht="152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</row>
    <row r="983" ht="152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</row>
    <row r="984" ht="152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</row>
    <row r="985" ht="152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</row>
    <row r="986" ht="152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</row>
    <row r="987" ht="152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</row>
    <row r="988" ht="152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</row>
    <row r="989" ht="152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</row>
    <row r="990" ht="152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</row>
    <row r="991" ht="152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</row>
    <row r="992" ht="152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</row>
    <row r="993" ht="152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</row>
    <row r="994" ht="152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</row>
    <row r="995" ht="152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</row>
    <row r="996" ht="152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</row>
    <row r="997" ht="152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</row>
    <row r="998" ht="152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</row>
    <row r="999" ht="152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</row>
    <row r="1000" ht="152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</row>
  </sheetData>
  <drawing r:id="rId1"/>
</worksheet>
</file>