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Test Marks" sheetId="5" r:id="rId2"/>
    <sheet name="Expected Internal Marks" sheetId="6" r:id="rId3"/>
    <sheet name="Lab Attendance" sheetId="4" r:id="rId4"/>
  </sheets>
  <definedNames>
    <definedName name="_xlnm._FilterDatabase" localSheetId="0" hidden="1">Attendance!$AC$1:$AC$57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  <fileRecoveryPr repairLoad="1"/>
</workbook>
</file>

<file path=xl/calcChain.xml><?xml version="1.0" encoding="utf-8"?>
<calcChain xmlns="http://schemas.openxmlformats.org/spreadsheetml/2006/main"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C55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<sst xmlns="http://schemas.openxmlformats.org/spreadsheetml/2006/main" count="2412" uniqueCount="94">
  <si>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</si>
  <si>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</si>
  <si>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</si>
  <si>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</si>
  <si>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</si>
  <si>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</si>
  <si>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</si>
  <si>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</si>
  <si>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</si>
  <si>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</si>
  <si>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</si>
  <si>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</si>
  <si>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</si>
  <si>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</si>
  <si>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</si>
  <si>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</si>
  <si>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</si>
  <si>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</si>
  <si>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</si>
  <si>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</si>
  <si>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</si>
  <si>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</si>
  <si>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</si>
  <si>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</si>
  <si>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</si>
  <si>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</si>
  <si>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</si>
  <si>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</si>
  <si>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</si>
  <si>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</si>
  <si>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</si>
  <si>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</si>
  <si>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</si>
  <si>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</si>
  <si>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</si>
  <si>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</si>
  <si>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</si>
  <si>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</si>
  <si>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</si>
  <si>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</si>
  <si>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</si>
  <si>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</si>
  <si>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</si>
  <si>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</si>
  <si>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</si>
  <si>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</si>
  <si>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</si>
  <si>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</si>
  <si>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</si>
  <si>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</si>
  <si>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</si>
  <si>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</si>
  <si>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</si>
  <si>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</si>
  <si>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</si>
  <si>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</si>
  <si>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</si>
  <si>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</si>
  <si>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</si>
  <si>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</si>
  <si>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</si>
  <si>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</si>
  <si>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</si>
  <si>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</si>
  <si>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</si>
  <si>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</si>
  <si>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</si>
  <si>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</si>
  <si>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</si>
  <si>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</si>
  <si>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</si>
  <si>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</si>
  <si>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</si>
  <si>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</si>
  <si>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</si>
  <si>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</si>
  <si>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</si>
  <si>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</si>
  <si>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</si>
  <si>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GE8392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</si>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</sst>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2" borderId="5" xfId="0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7"/>
  <sheetViews>
    <sheetView tabSelected="1" workbookViewId="0">
      <selection activeCell="A4" sqref="A4:C4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3" width="4.140625" style="2" customWidth="1"/>
    <col min="34" max="16384" width="9.140625" style="1"/>
  </cols>
  <sheetData>
    <row r="1" spans="1:33" ht="18.75">
      <c r="A1" s="71" t="s">
        <v>53</v>
      </c>
      <c r="B1" s="72"/>
      <c r="C1" s="72"/>
      <c r="D1" s="42" t="s">
        <v>54</v>
      </c>
      <c r="E1" s="42" t="s">
        <v>59</v>
      </c>
      <c r="F1" s="74" t="s">
        <v>60</v>
      </c>
      <c r="G1" s="75"/>
      <c r="H1" s="75"/>
      <c r="I1" s="76"/>
      <c r="J1" s="57" t="s">
        <v>75</v>
      </c>
      <c r="K1" s="57"/>
      <c r="L1" s="57"/>
      <c r="M1" s="57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ht="19.5">
      <c r="A2" s="68" t="s">
        <v>51</v>
      </c>
      <c r="B2" s="69"/>
      <c r="C2" s="70"/>
      <c r="D2" s="11" t="s">
        <v>56</v>
      </c>
      <c r="E2" s="12" t="s">
        <v>59</v>
      </c>
      <c r="F2" s="61" t="s">
        <v>61</v>
      </c>
      <c r="G2" s="61"/>
      <c r="H2" s="61"/>
      <c r="I2" s="61"/>
      <c r="J2" s="57" t="s">
        <v>76</v>
      </c>
      <c r="K2" s="57"/>
      <c r="L2" s="57"/>
      <c r="M2" s="57"/>
      <c r="N2" s="58" t="s">
        <v>79</v>
      </c>
      <c r="O2" s="58"/>
      <c r="P2" s="58"/>
      <c r="Q2" s="58"/>
      <c r="R2" s="58"/>
      <c r="S2" s="58"/>
      <c r="T2" s="58"/>
      <c r="U2" s="58"/>
      <c r="V2" s="58"/>
      <c r="W2" s="58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ht="18.75">
      <c r="A3" s="71" t="s">
        <v>52</v>
      </c>
      <c r="B3" s="72"/>
      <c r="C3" s="73"/>
      <c r="D3" s="48" t="s">
        <v>73</v>
      </c>
      <c r="E3" s="42" t="s">
        <v>59</v>
      </c>
      <c r="F3" s="61" t="s">
        <v>74</v>
      </c>
      <c r="G3" s="61"/>
      <c r="H3" s="61"/>
      <c r="I3" s="61"/>
      <c r="J3" s="57" t="s">
        <v>77</v>
      </c>
      <c r="K3" s="57"/>
      <c r="L3" s="57"/>
      <c r="M3" s="57"/>
      <c r="N3" s="58" t="s">
        <v>80</v>
      </c>
      <c r="O3" s="58"/>
      <c r="P3" s="58"/>
      <c r="Q3" s="58"/>
      <c r="R3" s="58"/>
      <c r="S3" s="58"/>
      <c r="T3" s="58"/>
      <c r="U3" s="58"/>
      <c r="V3" s="58"/>
      <c r="W3" s="58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33" ht="18.75">
      <c r="A4" s="71" t="s">
        <v>86</v>
      </c>
      <c r="B4" s="72"/>
      <c r="C4" s="73"/>
      <c r="D4" s="106">
        <v>43344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8"/>
      <c r="X4" s="109"/>
      <c r="Y4" s="109"/>
      <c r="Z4" s="109"/>
      <c r="AA4" s="109"/>
      <c r="AB4" s="109"/>
      <c r="AC4" s="109"/>
      <c r="AD4" s="109"/>
      <c r="AE4" s="109"/>
      <c r="AF4" s="109"/>
      <c r="AG4" s="109"/>
    </row>
    <row r="5" spans="1:33">
      <c r="A5" s="64" t="s">
        <v>92</v>
      </c>
      <c r="B5" s="65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/>
      <c r="AG5" s="12"/>
    </row>
    <row r="6" spans="1:33">
      <c r="A6" s="64"/>
      <c r="B6" s="66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/>
      <c r="AG6" s="12"/>
    </row>
    <row r="7" spans="1:33" ht="15" customHeight="1">
      <c r="A7" s="47" t="s">
        <v>93</v>
      </c>
      <c r="B7" s="67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/>
      <c r="AG7" s="12"/>
    </row>
    <row r="8" spans="1:33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12"/>
      <c r="AG8" s="12"/>
    </row>
    <row r="9" spans="1:33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12"/>
      <c r="AG9" s="12"/>
    </row>
    <row r="10" spans="1:33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12"/>
      <c r="AG10" s="12"/>
    </row>
    <row r="11" spans="1:33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12"/>
      <c r="AG11" s="12"/>
    </row>
    <row r="12" spans="1:33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12"/>
      <c r="AG12" s="12"/>
    </row>
    <row r="13" spans="1:33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12"/>
      <c r="AG13" s="12"/>
    </row>
    <row r="14" spans="1:33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12"/>
      <c r="AG14" s="12"/>
    </row>
    <row r="15" spans="1:33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12"/>
      <c r="AG15" s="12"/>
    </row>
    <row r="16" spans="1:33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12"/>
      <c r="AG16" s="12"/>
    </row>
    <row r="17" spans="1:33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12"/>
      <c r="AG17" s="12"/>
    </row>
    <row r="18" spans="1:33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12"/>
      <c r="AG18" s="12"/>
    </row>
    <row r="19" spans="1:33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12"/>
      <c r="AG19" s="12"/>
    </row>
    <row r="20" spans="1:33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2"/>
      <c r="AG20" s="12"/>
    </row>
    <row r="21" spans="1:33" ht="15" customHeight="1">
      <c r="A21" s="3">
        <v>14</v>
      </c>
      <c r="B21" s="112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12"/>
      <c r="AG21" s="12"/>
    </row>
    <row r="22" spans="1:33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2"/>
      <c r="AG22" s="12"/>
    </row>
    <row r="23" spans="1:33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12"/>
      <c r="AG23" s="12"/>
    </row>
    <row r="24" spans="1:33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2"/>
      <c r="AG24" s="12"/>
    </row>
    <row r="25" spans="1:33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12"/>
      <c r="AG25" s="12"/>
    </row>
    <row r="26" spans="1:33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12"/>
      <c r="AG26" s="12"/>
    </row>
    <row r="27" spans="1:33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12"/>
      <c r="AG27" s="12"/>
    </row>
    <row r="28" spans="1:33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12"/>
      <c r="AG28" s="12"/>
    </row>
    <row r="29" spans="1:33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12"/>
      <c r="AG29" s="12"/>
    </row>
    <row r="30" spans="1:33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2"/>
      <c r="AG30" s="12"/>
    </row>
    <row r="31" spans="1:33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2"/>
      <c r="AG31" s="12"/>
    </row>
    <row r="32" spans="1:33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12"/>
      <c r="AG32" s="12"/>
    </row>
    <row r="33" spans="1:33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12"/>
      <c r="AG33" s="12"/>
    </row>
    <row r="34" spans="1:33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12"/>
      <c r="AG34" s="12"/>
    </row>
    <row r="35" spans="1:33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12"/>
      <c r="AG35" s="12"/>
    </row>
    <row r="36" spans="1:33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12"/>
      <c r="AG36" s="12"/>
    </row>
    <row r="37" spans="1:33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12"/>
      <c r="AG37" s="12"/>
    </row>
    <row r="38" spans="1:33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12"/>
      <c r="AG38" s="12"/>
    </row>
    <row r="39" spans="1:33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2"/>
      <c r="AG39" s="12"/>
    </row>
    <row r="40" spans="1:33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2"/>
      <c r="AG40" s="12"/>
    </row>
    <row r="41" spans="1:33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12"/>
      <c r="AG41" s="12"/>
    </row>
    <row r="42" spans="1:33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12"/>
      <c r="AG42" s="12"/>
    </row>
    <row r="43" spans="1:33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12"/>
      <c r="AG43" s="12"/>
    </row>
    <row r="44" spans="1:33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12"/>
      <c r="AG44" s="12"/>
    </row>
    <row r="45" spans="1:33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12"/>
      <c r="AG45" s="12"/>
    </row>
    <row r="46" spans="1:33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2"/>
      <c r="AG46" s="12"/>
    </row>
    <row r="47" spans="1:33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2"/>
      <c r="AG47" s="12"/>
    </row>
    <row r="48" spans="1:33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12"/>
      <c r="AG48" s="12"/>
    </row>
    <row r="49" spans="1:33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2"/>
      <c r="AG49" s="12"/>
    </row>
    <row r="50" spans="1:33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12"/>
      <c r="AG50" s="12"/>
    </row>
    <row r="51" spans="1:33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12"/>
      <c r="AG51" s="12"/>
    </row>
    <row r="52" spans="1:33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2"/>
      <c r="AG52" s="12"/>
    </row>
    <row r="53" spans="1:33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12"/>
      <c r="AG53" s="12"/>
    </row>
    <row r="54" spans="1:33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12"/>
      <c r="AG54" s="12"/>
    </row>
    <row r="55" spans="1:33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12"/>
      <c r="AG55" s="12"/>
    </row>
    <row r="56" spans="1:33">
      <c r="A56" s="62" t="s">
        <v>57</v>
      </c>
      <c r="B56" s="63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0</v>
      </c>
      <c r="AG56" s="12">
        <f t="shared" ref="AG56" si="22">COUNTIF(AG8:AG55,"A")</f>
        <v>0</v>
      </c>
    </row>
    <row r="57" spans="1:33">
      <c r="A57" s="59" t="s">
        <v>58</v>
      </c>
      <c r="B57" s="60"/>
      <c r="C57" s="13"/>
      <c r="D57" s="12">
        <f>(48-D56)</f>
        <v>48</v>
      </c>
      <c r="E57" s="24">
        <f t="shared" ref="E57:AG57" si="23">(48-E56)</f>
        <v>48</v>
      </c>
      <c r="F57" s="24">
        <f t="shared" si="23"/>
        <v>47</v>
      </c>
      <c r="G57" s="24">
        <f t="shared" si="23"/>
        <v>46</v>
      </c>
      <c r="H57" s="24">
        <f t="shared" si="23"/>
        <v>37</v>
      </c>
      <c r="I57" s="24">
        <f t="shared" si="23"/>
        <v>37</v>
      </c>
      <c r="J57" s="24">
        <f t="shared" si="23"/>
        <v>47</v>
      </c>
      <c r="K57" s="24">
        <f t="shared" si="23"/>
        <v>47</v>
      </c>
      <c r="L57" s="24">
        <f t="shared" si="23"/>
        <v>42</v>
      </c>
      <c r="M57" s="24">
        <f t="shared" si="23"/>
        <v>37</v>
      </c>
      <c r="N57" s="24">
        <f t="shared" si="23"/>
        <v>45</v>
      </c>
      <c r="O57" s="24">
        <f t="shared" si="23"/>
        <v>47</v>
      </c>
      <c r="P57" s="24">
        <f t="shared" si="23"/>
        <v>47</v>
      </c>
      <c r="Q57" s="24">
        <f t="shared" si="23"/>
        <v>46</v>
      </c>
      <c r="R57" s="24">
        <f t="shared" si="23"/>
        <v>45</v>
      </c>
      <c r="S57" s="24">
        <f t="shared" si="23"/>
        <v>47</v>
      </c>
      <c r="T57" s="42">
        <f t="shared" si="23"/>
        <v>47</v>
      </c>
      <c r="U57" s="42">
        <f t="shared" ref="U57" si="24">(48-U56)</f>
        <v>47</v>
      </c>
      <c r="V57" s="24">
        <f t="shared" si="23"/>
        <v>47</v>
      </c>
      <c r="W57" s="34">
        <f t="shared" si="23"/>
        <v>43</v>
      </c>
      <c r="X57" s="24">
        <f t="shared" si="23"/>
        <v>40</v>
      </c>
      <c r="Y57" s="24">
        <f t="shared" si="23"/>
        <v>44</v>
      </c>
      <c r="Z57" s="24">
        <f t="shared" si="23"/>
        <v>41</v>
      </c>
      <c r="AA57" s="24">
        <f t="shared" si="23"/>
        <v>45</v>
      </c>
      <c r="AB57" s="24">
        <f t="shared" si="23"/>
        <v>45</v>
      </c>
      <c r="AC57" s="24">
        <f t="shared" si="23"/>
        <v>44</v>
      </c>
      <c r="AD57" s="24">
        <f t="shared" si="23"/>
        <v>46</v>
      </c>
      <c r="AE57" s="24">
        <f t="shared" si="23"/>
        <v>46</v>
      </c>
      <c r="AF57" s="24">
        <f t="shared" si="23"/>
        <v>48</v>
      </c>
      <c r="AG57" s="24">
        <f t="shared" si="23"/>
        <v>48</v>
      </c>
    </row>
  </sheetData>
  <mergeCells count="17">
    <mergeCell ref="A1:C1"/>
    <mergeCell ref="F1:I1"/>
    <mergeCell ref="F3:I3"/>
    <mergeCell ref="A4:C4"/>
    <mergeCell ref="D4:W4"/>
    <mergeCell ref="A57:B57"/>
    <mergeCell ref="F2:I2"/>
    <mergeCell ref="A56:B56"/>
    <mergeCell ref="B5:B7"/>
    <mergeCell ref="A2:C2"/>
    <mergeCell ref="A3:C3"/>
    <mergeCell ref="A5:A6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K1" sqref="K1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00" t="s">
        <v>53</v>
      </c>
      <c r="B1" s="100"/>
      <c r="C1" s="96" t="s">
        <v>75</v>
      </c>
      <c r="D1" s="96"/>
      <c r="E1" s="58" t="s">
        <v>78</v>
      </c>
      <c r="F1" s="58"/>
      <c r="G1" s="58"/>
      <c r="H1" s="58"/>
    </row>
    <row r="2" spans="1:8" ht="19.5">
      <c r="A2" s="98" t="s">
        <v>51</v>
      </c>
      <c r="B2" s="98"/>
      <c r="C2" s="96" t="s">
        <v>76</v>
      </c>
      <c r="D2" s="96"/>
      <c r="E2" s="58" t="s">
        <v>79</v>
      </c>
      <c r="F2" s="58"/>
      <c r="G2" s="58"/>
      <c r="H2" s="58"/>
    </row>
    <row r="3" spans="1:8" ht="17.25">
      <c r="A3" s="99" t="s">
        <v>86</v>
      </c>
      <c r="B3" s="99"/>
      <c r="C3" s="96" t="s">
        <v>77</v>
      </c>
      <c r="D3" s="96"/>
      <c r="E3" s="58" t="s">
        <v>91</v>
      </c>
      <c r="F3" s="58"/>
      <c r="G3" s="58"/>
      <c r="H3" s="58"/>
    </row>
    <row r="4" spans="1:8" ht="15" customHeight="1">
      <c r="A4" s="93" t="s">
        <v>84</v>
      </c>
      <c r="B4" s="65" t="s">
        <v>85</v>
      </c>
      <c r="C4" s="97" t="s">
        <v>83</v>
      </c>
      <c r="D4" s="97"/>
      <c r="E4" s="97"/>
      <c r="F4" s="97"/>
      <c r="G4" s="97"/>
      <c r="H4" s="97"/>
    </row>
    <row r="5" spans="1:8" ht="15" customHeight="1">
      <c r="A5" s="94"/>
      <c r="B5" s="66"/>
      <c r="C5" s="43" t="s">
        <v>62</v>
      </c>
      <c r="D5" s="43" t="s">
        <v>71</v>
      </c>
      <c r="E5" s="43" t="s">
        <v>72</v>
      </c>
      <c r="F5" s="43" t="s">
        <v>87</v>
      </c>
      <c r="G5" s="3" t="s">
        <v>88</v>
      </c>
      <c r="H5" s="3" t="s">
        <v>89</v>
      </c>
    </row>
    <row r="6" spans="1:8" ht="15" customHeight="1">
      <c r="A6" s="95"/>
      <c r="B6" s="67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/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45"/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/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/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/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2"/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/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/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/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/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/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/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/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/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/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/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45"/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/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/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/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/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/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/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/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/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/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/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/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/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/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/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/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/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/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/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/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/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/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/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/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/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/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/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/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/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/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/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/>
      <c r="G54" s="42"/>
      <c r="H54" s="42"/>
    </row>
    <row r="55" spans="1:8">
      <c r="A55" s="62" t="s">
        <v>66</v>
      </c>
      <c r="B55" s="63"/>
      <c r="C55" s="31">
        <f>COUNTIF(C7:C54,"&gt;24")</f>
        <v>32</v>
      </c>
      <c r="D55" s="31">
        <v>43</v>
      </c>
      <c r="E55" s="42"/>
      <c r="F55" s="42"/>
      <c r="G55" s="13"/>
      <c r="H55" s="13"/>
    </row>
    <row r="56" spans="1:8">
      <c r="A56" s="59" t="s">
        <v>67</v>
      </c>
      <c r="B56" s="60"/>
      <c r="C56" s="31">
        <f>COUNTIF(C8:C55,"&lt;25")</f>
        <v>15</v>
      </c>
      <c r="D56" s="31">
        <v>3</v>
      </c>
      <c r="E56" s="42"/>
      <c r="F56" s="42"/>
      <c r="G56" s="13"/>
      <c r="H56" s="13"/>
    </row>
    <row r="57" spans="1:8">
      <c r="A57" s="59" t="s">
        <v>68</v>
      </c>
      <c r="B57" s="60"/>
      <c r="C57" s="31">
        <f>COUNTIF(C9:C56,"AB")</f>
        <v>1</v>
      </c>
      <c r="D57" s="31">
        <v>2</v>
      </c>
      <c r="E57" s="42"/>
      <c r="F57" s="42"/>
      <c r="G57" s="13"/>
      <c r="H57" s="13"/>
    </row>
    <row r="58" spans="1:8">
      <c r="A58" s="59" t="s">
        <v>69</v>
      </c>
      <c r="B58" s="60"/>
      <c r="C58" s="33">
        <f>(C55/48)*100</f>
        <v>66.666666666666657</v>
      </c>
      <c r="D58" s="31">
        <v>93.4</v>
      </c>
      <c r="E58" s="42"/>
      <c r="F58" s="42"/>
      <c r="G58" s="13"/>
      <c r="H58" s="13"/>
    </row>
  </sheetData>
  <mergeCells count="16">
    <mergeCell ref="A57:B57"/>
    <mergeCell ref="A58:B58"/>
    <mergeCell ref="A55:B55"/>
    <mergeCell ref="A56:B56"/>
    <mergeCell ref="A1:B1"/>
    <mergeCell ref="A4:A6"/>
    <mergeCell ref="B4:B6"/>
    <mergeCell ref="C4:H4"/>
    <mergeCell ref="A2:B2"/>
    <mergeCell ref="A3:B3"/>
    <mergeCell ref="C2:D2"/>
    <mergeCell ref="C1:D1"/>
    <mergeCell ref="C3:D3"/>
    <mergeCell ref="E2:H2"/>
    <mergeCell ref="E3:H3"/>
    <mergeCell ref="E1:H1"/>
  </mergeCells>
  <conditionalFormatting sqref="C7:D54 E12 E33 E39 E47 E43:E44 E36 E31 E21:E22 E8:E9 F7:H54">
    <cfRule type="cellIs" dxfId="1" priority="17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C4" sqref="C4:H4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00" t="s">
        <v>53</v>
      </c>
      <c r="B1" s="100"/>
      <c r="C1" s="96" t="s">
        <v>75</v>
      </c>
      <c r="D1" s="96"/>
      <c r="E1" s="104" t="s">
        <v>78</v>
      </c>
      <c r="F1" s="104"/>
      <c r="G1" s="104"/>
      <c r="H1" s="105"/>
    </row>
    <row r="2" spans="1:8" ht="19.5">
      <c r="A2" s="98" t="s">
        <v>51</v>
      </c>
      <c r="B2" s="98"/>
      <c r="C2" s="96" t="s">
        <v>76</v>
      </c>
      <c r="D2" s="96"/>
      <c r="E2" s="58" t="s">
        <v>79</v>
      </c>
      <c r="F2" s="58"/>
      <c r="G2" s="58"/>
      <c r="H2" s="58"/>
    </row>
    <row r="3" spans="1:8" ht="17.25">
      <c r="A3" s="99" t="s">
        <v>86</v>
      </c>
      <c r="B3" s="99"/>
      <c r="C3" s="96" t="s">
        <v>77</v>
      </c>
      <c r="D3" s="96"/>
      <c r="E3" s="58" t="s">
        <v>91</v>
      </c>
      <c r="F3" s="58"/>
      <c r="G3" s="58"/>
      <c r="H3" s="58"/>
    </row>
    <row r="4" spans="1:8" ht="15" customHeight="1">
      <c r="A4" s="93" t="s">
        <v>84</v>
      </c>
      <c r="B4" s="65" t="s">
        <v>85</v>
      </c>
      <c r="C4" s="101" t="s">
        <v>83</v>
      </c>
      <c r="D4" s="102"/>
      <c r="E4" s="102"/>
      <c r="F4" s="102"/>
      <c r="G4" s="102"/>
      <c r="H4" s="103"/>
    </row>
    <row r="5" spans="1:8" ht="53.25" customHeight="1">
      <c r="A5" s="94"/>
      <c r="B5" s="66"/>
      <c r="C5" s="43" t="s">
        <v>62</v>
      </c>
      <c r="D5" s="43" t="s">
        <v>71</v>
      </c>
      <c r="E5" s="43" t="s">
        <v>87</v>
      </c>
      <c r="F5" s="43" t="s">
        <v>88</v>
      </c>
      <c r="G5" s="43" t="s">
        <v>89</v>
      </c>
      <c r="H5" s="56" t="s">
        <v>90</v>
      </c>
    </row>
    <row r="6" spans="1:8" ht="15" customHeight="1">
      <c r="A6" s="95"/>
      <c r="B6" s="67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42"/>
      <c r="F7" s="42"/>
      <c r="G7" s="42"/>
      <c r="H7" s="55">
        <f>(SUM(C7:D7)/300)*20</f>
        <v>4.6000000000000005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45"/>
      <c r="F8" s="45"/>
      <c r="G8" s="45"/>
      <c r="H8" s="55">
        <f t="shared" ref="H8:H54" si="0">(SUM(C8:D8)/300)*20</f>
        <v>3.4666666666666668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42"/>
      <c r="F9" s="42"/>
      <c r="G9" s="42"/>
      <c r="H9" s="55">
        <f t="shared" si="0"/>
        <v>3.4666666666666668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42"/>
      <c r="F10" s="42"/>
      <c r="G10" s="42"/>
      <c r="H10" s="55">
        <f t="shared" si="0"/>
        <v>3.4000000000000004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42"/>
      <c r="F11" s="42"/>
      <c r="G11" s="42"/>
      <c r="H11" s="55">
        <f t="shared" si="0"/>
        <v>4.2666666666666666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2"/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42"/>
      <c r="F13" s="42"/>
      <c r="G13" s="42"/>
      <c r="H13" s="55">
        <f t="shared" si="0"/>
        <v>4.5333333333333332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42"/>
      <c r="F14" s="42"/>
      <c r="G14" s="42"/>
      <c r="H14" s="55">
        <f t="shared" si="0"/>
        <v>4.4666666666666668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42"/>
      <c r="F15" s="42"/>
      <c r="G15" s="42"/>
      <c r="H15" s="55">
        <f t="shared" si="0"/>
        <v>3.8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42"/>
      <c r="F16" s="42"/>
      <c r="G16" s="42"/>
      <c r="H16" s="55">
        <f t="shared" si="0"/>
        <v>4.2666666666666666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42"/>
      <c r="F17" s="42"/>
      <c r="G17" s="42"/>
      <c r="H17" s="55">
        <f t="shared" si="0"/>
        <v>4.3333333333333339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42"/>
      <c r="F18" s="42"/>
      <c r="G18" s="42"/>
      <c r="H18" s="55">
        <f t="shared" si="0"/>
        <v>4.2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42"/>
      <c r="F19" s="42"/>
      <c r="G19" s="42"/>
      <c r="H19" s="55">
        <f t="shared" si="0"/>
        <v>3.9333333333333331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42"/>
      <c r="F20" s="42"/>
      <c r="G20" s="42"/>
      <c r="H20" s="55">
        <f t="shared" si="0"/>
        <v>4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42"/>
      <c r="F21" s="42"/>
      <c r="G21" s="42"/>
      <c r="H21" s="55">
        <f t="shared" si="0"/>
        <v>3.0666666666666664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42"/>
      <c r="F22" s="42"/>
      <c r="G22" s="42"/>
      <c r="H22" s="55">
        <f t="shared" si="0"/>
        <v>3.5333333333333332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45"/>
      <c r="F23" s="45"/>
      <c r="G23" s="45"/>
      <c r="H23" s="55">
        <f t="shared" si="0"/>
        <v>3.8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42"/>
      <c r="F24" s="42"/>
      <c r="G24" s="42"/>
      <c r="H24" s="55">
        <f t="shared" si="0"/>
        <v>4.2666666666666666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42"/>
      <c r="F25" s="42"/>
      <c r="G25" s="42"/>
      <c r="H25" s="55">
        <f t="shared" si="0"/>
        <v>5.6666666666666661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42"/>
      <c r="F26" s="42"/>
      <c r="G26" s="42"/>
      <c r="H26" s="55">
        <f t="shared" si="0"/>
        <v>4.5333333333333332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42"/>
      <c r="F27" s="42"/>
      <c r="G27" s="42"/>
      <c r="H27" s="55">
        <f t="shared" si="0"/>
        <v>3.4000000000000004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42"/>
      <c r="F28" s="42"/>
      <c r="G28" s="42"/>
      <c r="H28" s="55">
        <f t="shared" si="0"/>
        <v>4.3333333333333339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42"/>
      <c r="F29" s="42"/>
      <c r="G29" s="42"/>
      <c r="H29" s="55">
        <f t="shared" si="0"/>
        <v>3.9333333333333331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42"/>
      <c r="F30" s="42"/>
      <c r="G30" s="42"/>
      <c r="H30" s="55">
        <f t="shared" si="0"/>
        <v>4.0666666666666664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42"/>
      <c r="F31" s="42"/>
      <c r="G31" s="42"/>
      <c r="H31" s="55">
        <f t="shared" si="0"/>
        <v>3.8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42"/>
      <c r="F32" s="42"/>
      <c r="G32" s="42"/>
      <c r="H32" s="55">
        <f t="shared" si="0"/>
        <v>6.0666666666666664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42"/>
      <c r="F33" s="42"/>
      <c r="G33" s="42"/>
      <c r="H33" s="55">
        <f t="shared" si="0"/>
        <v>3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42"/>
      <c r="F34" s="42"/>
      <c r="G34" s="42"/>
      <c r="H34" s="55">
        <f t="shared" si="0"/>
        <v>6.2666666666666675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42"/>
      <c r="F35" s="42"/>
      <c r="G35" s="42"/>
      <c r="H35" s="55">
        <f t="shared" si="0"/>
        <v>4.2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42"/>
      <c r="F36" s="42"/>
      <c r="G36" s="42"/>
      <c r="H36" s="55">
        <f t="shared" si="0"/>
        <v>2.8000000000000003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42"/>
      <c r="F37" s="42"/>
      <c r="G37" s="42"/>
      <c r="H37" s="55">
        <f t="shared" si="0"/>
        <v>5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42"/>
      <c r="F38" s="42"/>
      <c r="G38" s="42"/>
      <c r="H38" s="55">
        <f t="shared" si="0"/>
        <v>5.4666666666666668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42"/>
      <c r="F39" s="42"/>
      <c r="G39" s="42"/>
      <c r="H39" s="55">
        <f t="shared" si="0"/>
        <v>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42"/>
      <c r="F40" s="42"/>
      <c r="G40" s="42"/>
      <c r="H40" s="55">
        <f t="shared" si="0"/>
        <v>4.7333333333333334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42"/>
      <c r="F41" s="42"/>
      <c r="G41" s="42"/>
      <c r="H41" s="55">
        <f t="shared" si="0"/>
        <v>3.9333333333333331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42"/>
      <c r="F42" s="42"/>
      <c r="G42" s="42"/>
      <c r="H42" s="55">
        <f t="shared" si="0"/>
        <v>3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42"/>
      <c r="F43" s="42"/>
      <c r="G43" s="42"/>
      <c r="H43" s="55">
        <f t="shared" si="0"/>
        <v>2.7333333333333334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42"/>
      <c r="F44" s="42"/>
      <c r="G44" s="42"/>
      <c r="H44" s="55">
        <f t="shared" si="0"/>
        <v>3.2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42"/>
      <c r="F45" s="42"/>
      <c r="G45" s="42"/>
      <c r="H45" s="55">
        <f t="shared" si="0"/>
        <v>4.2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42"/>
      <c r="F46" s="42"/>
      <c r="G46" s="42"/>
      <c r="H46" s="55">
        <f t="shared" si="0"/>
        <v>3.8666666666666667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42"/>
      <c r="F47" s="42"/>
      <c r="G47" s="42"/>
      <c r="H47" s="55">
        <f t="shared" si="0"/>
        <v>2.8000000000000003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42"/>
      <c r="F48" s="42"/>
      <c r="G48" s="42"/>
      <c r="H48" s="55">
        <f t="shared" si="0"/>
        <v>4.2666666666666666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42"/>
      <c r="F49" s="42"/>
      <c r="G49" s="42"/>
      <c r="H49" s="55">
        <f t="shared" si="0"/>
        <v>5.333333333333333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42"/>
      <c r="F50" s="42"/>
      <c r="G50" s="42"/>
      <c r="H50" s="55">
        <f t="shared" si="0"/>
        <v>5.1333333333333329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42"/>
      <c r="F51" s="42"/>
      <c r="G51" s="42"/>
      <c r="H51" s="55">
        <f t="shared" si="0"/>
        <v>3.5999999999999996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42"/>
      <c r="F52" s="42"/>
      <c r="G52" s="42"/>
      <c r="H52" s="55">
        <f t="shared" si="0"/>
        <v>4.8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42"/>
      <c r="F53" s="42"/>
      <c r="G53" s="42"/>
      <c r="H53" s="55">
        <f t="shared" si="0"/>
        <v>4.4000000000000004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42"/>
      <c r="F54" s="42"/>
      <c r="G54" s="42"/>
      <c r="H54" s="55">
        <f t="shared" si="0"/>
        <v>5.7333333333333334</v>
      </c>
    </row>
    <row r="55" spans="1:8">
      <c r="A55" s="62" t="s">
        <v>66</v>
      </c>
      <c r="B55" s="63"/>
      <c r="C55" s="42">
        <f>COUNTIF(C7:C54,"&gt;24")</f>
        <v>38</v>
      </c>
      <c r="D55" s="42">
        <v>44</v>
      </c>
      <c r="E55" s="42"/>
      <c r="F55" s="13"/>
      <c r="G55" s="13"/>
    </row>
    <row r="56" spans="1:8">
      <c r="A56" s="59" t="s">
        <v>67</v>
      </c>
      <c r="B56" s="60"/>
      <c r="C56" s="42">
        <f>COUNTIF(C8:C55,"&lt;25")</f>
        <v>10</v>
      </c>
      <c r="D56" s="42">
        <v>4</v>
      </c>
      <c r="E56" s="42"/>
      <c r="F56" s="13"/>
      <c r="G56" s="13"/>
    </row>
    <row r="57" spans="1:8">
      <c r="A57" s="59" t="s">
        <v>68</v>
      </c>
      <c r="B57" s="60"/>
      <c r="C57" s="42">
        <f>COUNTIF(C9:C56,"AB")</f>
        <v>0</v>
      </c>
      <c r="D57" s="42">
        <v>0</v>
      </c>
      <c r="E57" s="42"/>
      <c r="F57" s="13"/>
      <c r="G57" s="13"/>
    </row>
    <row r="58" spans="1:8">
      <c r="A58" s="59" t="s">
        <v>69</v>
      </c>
      <c r="B58" s="60"/>
      <c r="C58" s="33">
        <f>(C55/48)*100</f>
        <v>79.166666666666657</v>
      </c>
      <c r="D58" s="42">
        <v>91.6</v>
      </c>
      <c r="E58" s="42"/>
      <c r="F58" s="13"/>
      <c r="G58" s="13"/>
    </row>
  </sheetData>
  <mergeCells count="16">
    <mergeCell ref="A1:B1"/>
    <mergeCell ref="C1:D1"/>
    <mergeCell ref="E1:H1"/>
    <mergeCell ref="A2:B2"/>
    <mergeCell ref="C2:D2"/>
    <mergeCell ref="E2:H2"/>
    <mergeCell ref="C3:D3"/>
    <mergeCell ref="E3:H3"/>
    <mergeCell ref="A4:A6"/>
    <mergeCell ref="B4:B6"/>
    <mergeCell ref="C4:H4"/>
    <mergeCell ref="A55:B55"/>
    <mergeCell ref="A56:B56"/>
    <mergeCell ref="A57:B57"/>
    <mergeCell ref="A58:B58"/>
    <mergeCell ref="A3:B3"/>
  </mergeCells>
  <conditionalFormatting sqref="E7:G54 D24:D54 D7:D22 C7:C47 C49:C54">
    <cfRule type="cellIs" dxfId="0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workbookViewId="0">
      <selection activeCell="L5" sqref="L5:M5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71" t="s">
        <v>53</v>
      </c>
      <c r="B1" s="72"/>
      <c r="C1" s="72"/>
      <c r="D1" s="42" t="s">
        <v>54</v>
      </c>
      <c r="E1" s="42" t="s">
        <v>59</v>
      </c>
      <c r="F1" s="74" t="s">
        <v>60</v>
      </c>
      <c r="G1" s="75"/>
      <c r="H1" s="75"/>
      <c r="I1" s="76"/>
      <c r="J1" s="57" t="s">
        <v>75</v>
      </c>
      <c r="K1" s="57"/>
      <c r="L1" s="57"/>
      <c r="M1" s="57"/>
      <c r="N1" s="110" t="s">
        <v>82</v>
      </c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32" ht="19.5">
      <c r="A2" s="68" t="s">
        <v>51</v>
      </c>
      <c r="B2" s="69"/>
      <c r="C2" s="70"/>
      <c r="D2" s="11" t="s">
        <v>56</v>
      </c>
      <c r="E2" s="42" t="s">
        <v>59</v>
      </c>
      <c r="F2" s="61" t="s">
        <v>61</v>
      </c>
      <c r="G2" s="61"/>
      <c r="H2" s="61"/>
      <c r="I2" s="61"/>
      <c r="J2" s="57" t="s">
        <v>76</v>
      </c>
      <c r="K2" s="57"/>
      <c r="L2" s="57"/>
      <c r="M2" s="57"/>
      <c r="N2" s="110" t="s">
        <v>79</v>
      </c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32" ht="18.75" customHeight="1">
      <c r="A3" s="79" t="s">
        <v>52</v>
      </c>
      <c r="B3" s="80"/>
      <c r="C3" s="81"/>
      <c r="D3" s="48" t="s">
        <v>73</v>
      </c>
      <c r="E3" s="44" t="s">
        <v>59</v>
      </c>
      <c r="F3" s="78" t="s">
        <v>74</v>
      </c>
      <c r="G3" s="78"/>
      <c r="H3" s="78"/>
      <c r="I3" s="78"/>
      <c r="J3" s="77" t="s">
        <v>77</v>
      </c>
      <c r="K3" s="77"/>
      <c r="L3" s="77"/>
      <c r="M3" s="77"/>
      <c r="N3" s="110" t="s">
        <v>80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</row>
    <row r="4" spans="1:32" ht="18.75" customHeight="1">
      <c r="A4" s="82"/>
      <c r="B4" s="83"/>
      <c r="C4" s="84"/>
      <c r="D4" s="85">
        <v>43344</v>
      </c>
      <c r="E4" s="86"/>
      <c r="F4" s="86"/>
      <c r="G4" s="86"/>
      <c r="H4" s="86"/>
      <c r="I4" s="86"/>
      <c r="J4" s="86"/>
      <c r="K4" s="86"/>
      <c r="L4" s="86"/>
      <c r="M4" s="86"/>
      <c r="N4" s="9"/>
      <c r="O4" s="9"/>
      <c r="P4" s="9"/>
      <c r="Q4" s="9"/>
      <c r="R4" s="9"/>
      <c r="S4" s="9"/>
      <c r="T4" s="53"/>
      <c r="U4" s="53"/>
      <c r="V4" s="53"/>
      <c r="W4" s="53"/>
    </row>
    <row r="5" spans="1:32">
      <c r="A5" s="93" t="s">
        <v>0</v>
      </c>
      <c r="B5" s="65" t="s">
        <v>55</v>
      </c>
      <c r="C5" s="9" t="s">
        <v>81</v>
      </c>
      <c r="D5" s="90" t="s">
        <v>64</v>
      </c>
      <c r="E5" s="91"/>
      <c r="F5" s="91"/>
      <c r="G5" s="92"/>
      <c r="H5" s="88" t="s">
        <v>65</v>
      </c>
      <c r="I5" s="89"/>
      <c r="J5" s="89"/>
      <c r="K5" s="89"/>
      <c r="L5" s="87" t="s">
        <v>62</v>
      </c>
      <c r="M5" s="87"/>
      <c r="N5" s="88" t="s">
        <v>70</v>
      </c>
      <c r="O5" s="89"/>
      <c r="P5" s="89"/>
      <c r="Q5" s="89"/>
      <c r="R5" s="87" t="s">
        <v>71</v>
      </c>
      <c r="S5" s="87"/>
    </row>
    <row r="6" spans="1:32">
      <c r="A6" s="94"/>
      <c r="B6" s="66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>
      <c r="A7" s="94"/>
      <c r="B7" s="66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95"/>
      <c r="B8" s="67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>
      <c r="A57" s="62" t="s">
        <v>57</v>
      </c>
      <c r="B57" s="63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0</v>
      </c>
      <c r="U57" s="19">
        <f t="shared" si="0"/>
        <v>0</v>
      </c>
      <c r="V57" s="19">
        <f t="shared" si="0"/>
        <v>0</v>
      </c>
      <c r="W57" s="19">
        <f t="shared" si="0"/>
        <v>0</v>
      </c>
      <c r="X57" s="19">
        <f t="shared" si="0"/>
        <v>0</v>
      </c>
      <c r="Y57" s="19">
        <f t="shared" si="0"/>
        <v>0</v>
      </c>
      <c r="Z57" s="19">
        <f t="shared" si="0"/>
        <v>0</v>
      </c>
      <c r="AA57" s="19">
        <f t="shared" si="0"/>
        <v>0</v>
      </c>
      <c r="AB57" s="19">
        <f t="shared" si="0"/>
        <v>0</v>
      </c>
      <c r="AC57" s="19">
        <f t="shared" si="0"/>
        <v>0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59" t="s">
        <v>58</v>
      </c>
      <c r="B58" s="60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48</v>
      </c>
      <c r="U58" s="24">
        <f t="shared" si="1"/>
        <v>48</v>
      </c>
      <c r="V58" s="24">
        <f t="shared" si="1"/>
        <v>48</v>
      </c>
      <c r="W58" s="24">
        <f t="shared" si="1"/>
        <v>48</v>
      </c>
      <c r="X58" s="24">
        <f t="shared" si="1"/>
        <v>48</v>
      </c>
      <c r="Y58" s="24">
        <f t="shared" si="1"/>
        <v>48</v>
      </c>
      <c r="Z58" s="24">
        <f t="shared" si="1"/>
        <v>48</v>
      </c>
      <c r="AA58" s="24">
        <f t="shared" si="1"/>
        <v>48</v>
      </c>
      <c r="AB58" s="24">
        <f t="shared" si="1"/>
        <v>48</v>
      </c>
      <c r="AC58" s="24">
        <f t="shared" si="1"/>
        <v>48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2">
    <mergeCell ref="R5:S5"/>
    <mergeCell ref="N5:Q5"/>
    <mergeCell ref="L5:M5"/>
    <mergeCell ref="A57:B57"/>
    <mergeCell ref="A58:B58"/>
    <mergeCell ref="D5:G5"/>
    <mergeCell ref="H5:K5"/>
    <mergeCell ref="A5:A8"/>
    <mergeCell ref="B5:B8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1:AB1"/>
    <mergeCell ref="N2:AB2"/>
    <mergeCell ref="N3:AB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Test Marks</vt:lpstr>
      <vt:lpstr>Expected Internal Marks</vt:lpstr>
      <vt:lpstr>Lab 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2018-10-15T19:27:32Z</dcterms:modified>
</cp:coreProperties>
</file>