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240" yWindow="375" windowWidth="20115" windowHeight="6735" tabRatio="935" activeTab="1"/>
  </bookViews>
  <sheets>
    <sheet name="Dashboard" sheetId="11" r:id="rId1"/>
    <sheet name="1. KT Plan" sheetId="10" r:id="rId2"/>
    <sheet name="2.Access Required" sheetId="2" r:id="rId3"/>
    <sheet name="3.Inventory " sheetId="3" r:id="rId4"/>
    <sheet name="4. Architecture" sheetId="12" r:id="rId5"/>
    <sheet name="5.Server Credentials" sheetId="17" r:id="rId6"/>
    <sheet name="6.Contacts" sheetId="6" r:id="rId7"/>
    <sheet name="Documentation" sheetId="7" r:id="rId8"/>
  </sheets>
  <definedNames>
    <definedName name="_xlnm._FilterDatabase" localSheetId="1" hidden="1">'1. KT Plan'!$A$2:$A$41</definedName>
    <definedName name="_xlnm._FilterDatabase" localSheetId="4" hidden="1">'4. Architecture'!$B$1:$B$19</definedName>
  </definedNames>
  <calcPr calcId="145621"/>
  <pivotCaches>
    <pivotCache cacheId="10" r:id="rId9"/>
  </pivotCaches>
</workbook>
</file>

<file path=xl/calcChain.xml><?xml version="1.0" encoding="utf-8"?>
<calcChain xmlns="http://schemas.openxmlformats.org/spreadsheetml/2006/main">
  <c r="H41" i="10" l="1"/>
  <c r="E5" i="6" l="1"/>
  <c r="D10" i="11" l="1"/>
  <c r="C10" i="11"/>
  <c r="E10" i="11"/>
  <c r="F10" i="11" l="1"/>
  <c r="U21" i="11"/>
  <c r="U20" i="11"/>
  <c r="E5" i="11"/>
  <c r="D5" i="11"/>
  <c r="C5" i="11"/>
  <c r="U23" i="11" l="1"/>
  <c r="U22" i="11"/>
  <c r="C8" i="11" l="1"/>
  <c r="E6" i="11"/>
  <c r="D6" i="11"/>
  <c r="C6" i="11"/>
  <c r="E8" i="11" l="1"/>
  <c r="D8" i="11"/>
  <c r="F6" i="11" l="1"/>
  <c r="D11" i="11"/>
  <c r="F5" i="11"/>
  <c r="C11" i="11"/>
  <c r="E11" i="11"/>
  <c r="F11" i="11" l="1"/>
</calcChain>
</file>

<file path=xl/sharedStrings.xml><?xml version="1.0" encoding="utf-8"?>
<sst xmlns="http://schemas.openxmlformats.org/spreadsheetml/2006/main" count="287" uniqueCount="160">
  <si>
    <t>Tasks</t>
  </si>
  <si>
    <t>Discussion Sessions</t>
  </si>
  <si>
    <t>Checklist</t>
  </si>
  <si>
    <t>Assigned</t>
  </si>
  <si>
    <t xml:space="preserve">Start Date </t>
  </si>
  <si>
    <t xml:space="preserve">End Date </t>
  </si>
  <si>
    <t>Status</t>
  </si>
  <si>
    <t>Name</t>
  </si>
  <si>
    <t>Technology</t>
  </si>
  <si>
    <t>Drupal</t>
  </si>
  <si>
    <t>Access and Approvals</t>
  </si>
  <si>
    <t>Personal Contact</t>
  </si>
  <si>
    <t>Closed</t>
  </si>
  <si>
    <t>KT Plan</t>
  </si>
  <si>
    <t>Inventory</t>
  </si>
  <si>
    <t>Server Credentials</t>
  </si>
  <si>
    <t>Contacts</t>
  </si>
  <si>
    <t># Open</t>
  </si>
  <si>
    <t># In Progress</t>
  </si>
  <si>
    <t># Closed</t>
  </si>
  <si>
    <t>% Completed</t>
  </si>
  <si>
    <t>Stage</t>
  </si>
  <si>
    <t>Completion %</t>
  </si>
  <si>
    <t>NBCUniversal Email id</t>
  </si>
  <si>
    <t>Stream</t>
  </si>
  <si>
    <t>All</t>
  </si>
  <si>
    <t>Web</t>
  </si>
  <si>
    <t>DB</t>
  </si>
  <si>
    <t>Application Name</t>
  </si>
  <si>
    <t>Application Url</t>
  </si>
  <si>
    <t>In Progress</t>
  </si>
  <si>
    <t>Overall</t>
  </si>
  <si>
    <t xml:space="preserve">SSO </t>
  </si>
  <si>
    <t>Access</t>
  </si>
  <si>
    <t>Username  (for all env)</t>
  </si>
  <si>
    <t>`</t>
  </si>
  <si>
    <t>Monitoring Server (ICINGA)</t>
  </si>
  <si>
    <t>Column Labels</t>
  </si>
  <si>
    <t>Grand Total</t>
  </si>
  <si>
    <t>Row Labels</t>
  </si>
  <si>
    <t>(blank)</t>
  </si>
  <si>
    <t>Count of Status</t>
  </si>
  <si>
    <t>Queue</t>
  </si>
  <si>
    <t>% Completion</t>
  </si>
  <si>
    <t>Informatica Dev</t>
  </si>
  <si>
    <t>Informatica Stage</t>
  </si>
  <si>
    <t>Informatica Prod</t>
  </si>
  <si>
    <t>Teradata Dev</t>
  </si>
  <si>
    <t>Teradata Stage</t>
  </si>
  <si>
    <t>Teradata Prod</t>
  </si>
  <si>
    <t>Informatica batch Server Dev</t>
  </si>
  <si>
    <t>Informatica batch Server Stage</t>
  </si>
  <si>
    <t>Informatica batch Server Prod</t>
  </si>
  <si>
    <t>Capgemini / NBCU</t>
  </si>
  <si>
    <t>Informatica</t>
  </si>
  <si>
    <t>Teradata</t>
  </si>
  <si>
    <t>ETL Load id dev</t>
  </si>
  <si>
    <t>ETL Load id stage</t>
  </si>
  <si>
    <t>ETL Load id Prod</t>
  </si>
  <si>
    <t>TDDEV</t>
  </si>
  <si>
    <t>TDSTAGE</t>
  </si>
  <si>
    <t>TDPRODLA</t>
  </si>
  <si>
    <t>OTSDW_LOAD_01</t>
  </si>
  <si>
    <t>batch server</t>
  </si>
  <si>
    <t>Dev</t>
  </si>
  <si>
    <t>Prod</t>
  </si>
  <si>
    <t>otsxfr</t>
  </si>
  <si>
    <t>otsbat</t>
  </si>
  <si>
    <t>\\USUSHWSWS221LA\OTS</t>
  </si>
  <si>
    <t>\\USUSHWSWS221LB\OTS</t>
  </si>
  <si>
    <t xml:space="preserve">\\USUSHWSWP222LA\OTS </t>
  </si>
  <si>
    <t>\\USUSHWSWP222LB\OTS</t>
  </si>
  <si>
    <t>ThecenterProd Node 2</t>
  </si>
  <si>
    <t>ThecenterProd Node 1</t>
  </si>
  <si>
    <t>Thecenterstage Node 1</t>
  </si>
  <si>
    <t>Thecenterstage Node 2</t>
  </si>
  <si>
    <t>Vimbiz Dev</t>
  </si>
  <si>
    <t>Vimbiz Prod</t>
  </si>
  <si>
    <t>Server: AOADBWS00032\S0134ES01, 4070
Database: SCHEDWIN_NOC_STG</t>
  </si>
  <si>
    <t>AOADBWQ00014\Q0134ES01, 4070 (SCHEDWIN_NOC_QA)</t>
  </si>
  <si>
    <t>Database Server / Listener          : LSNRSOPEP01, 4070          Currently connected to AOADBWP00125\P0134ES02, 4070 primary database
Database Name                : SCHEDWIN_NOC_PROD</t>
  </si>
  <si>
    <t>GMO Post Production - Dev</t>
  </si>
  <si>
    <t>GMO Post Production - Stage</t>
  </si>
  <si>
    <t>GMO Post Production - Prod</t>
  </si>
  <si>
    <t>schedwin</t>
  </si>
  <si>
    <t xml:space="preserve">schednocread </t>
  </si>
  <si>
    <t>schednocread</t>
  </si>
  <si>
    <t>GMO Mediator</t>
  </si>
  <si>
    <t>Reverse KT</t>
  </si>
  <si>
    <t>Password</t>
  </si>
  <si>
    <t>Shadow Support</t>
  </si>
  <si>
    <t>Primary Support</t>
  </si>
  <si>
    <t>Understanding project and going through documents</t>
  </si>
  <si>
    <t>Capgemini</t>
  </si>
  <si>
    <t xml:space="preserve">Paul Naveen  </t>
  </si>
  <si>
    <t xml:space="preserve">+1 646 469 2039 </t>
  </si>
  <si>
    <t>Paulnaveen.selvakumar@nbcuni.com</t>
  </si>
  <si>
    <t>Contact list is present in Support Run Book too</t>
  </si>
  <si>
    <t>Service Request</t>
  </si>
  <si>
    <t>\\USHAPWP00240\iscoeshare\OTS_PROD</t>
  </si>
  <si>
    <t>\\USHAPWP00240\iscoeshare\OTS_QA</t>
  </si>
  <si>
    <t>ETL Service Account</t>
  </si>
  <si>
    <t>OTSDW_BI_01</t>
  </si>
  <si>
    <t>TheCenter portal user id</t>
  </si>
  <si>
    <t>\\usushnvnp087\app_ots_dashboard\</t>
  </si>
  <si>
    <t>Storage folder location for uploading User Guide</t>
  </si>
  <si>
    <t xml:space="preserve">Rajasekhar </t>
  </si>
  <si>
    <t>Aswin</t>
  </si>
  <si>
    <t>Share Point Access</t>
  </si>
  <si>
    <t>+91-9176962211</t>
  </si>
  <si>
    <t>Rajasekhar.Boppasamudram@nbcuni.com</t>
  </si>
  <si>
    <t>Aswin.Madhavan@nbcuni.com</t>
  </si>
  <si>
    <t xml:space="preserve">Hostname: denvimbizdb.tfayd.com
IP Address: 100.125.236.24  
Username: execvalidation
Password: </t>
  </si>
  <si>
    <t xml:space="preserve">Server Name: 3.3.84.222, 4070
Username: execdashboard
Password: </t>
  </si>
  <si>
    <t>1. Login to server : 100.115.114.21
2. Enter login id/Pwd: 206430938/
3. Open DB Visualizer connect to Mediator connection
4. Database username\pwd  = med_readonly\
TNS Entry: jdbc:oracle:thin:@(DESCRIPTION=(ADDRESS=(PROTOCOL=TCP)(HOST=mtpdboda503-scan.mts.inbcu.com)(PORT=1521))(CONNECT_DATA=(SERVER=DEDICATED)(SERVICE_NAME=MTPDB3A)))</t>
  </si>
  <si>
    <t xml:space="preserve">OTS mailbox access </t>
  </si>
  <si>
    <t>Adding Paul in all DL's</t>
  </si>
  <si>
    <t>Mailbox</t>
  </si>
  <si>
    <t>Communication/Mails</t>
  </si>
  <si>
    <t>https://nbcuni.sharepoint.com/:x:/s/Corp_EDW/EYZhO7tEnKxMhzmupQJmQBgBD4O-Fp2PVuO1_ETtgdxc2Q?e=cVvzqs</t>
  </si>
  <si>
    <t>https://nbcuni.sharepoint.com/:w:/s/Corp_EDW/EfrwMwh6InxOvrQBI4NgkRcBnSNGtp42qpc3xZJTl_HX9g?e=dmds4X</t>
  </si>
  <si>
    <t>https://nbcuni.sharepoint.com/:f:/s/Corp_EDW/EiUhAfPJuapKotwSzV6h63gBb-xHH2j_2G9ReyR7JJUK9w?e=Yl85uJ</t>
  </si>
  <si>
    <t>https://nbcuni.sharepoint.com/:x:/s/Corp_EDW/EQx549iWMMZDo4z5jMwlDaEBwheFzg37sHibWnzEbGeo_A?e=inry1i</t>
  </si>
  <si>
    <t>Refer the below mentioned onedrive link</t>
  </si>
  <si>
    <t>https://nbcuni.sharepoint.com/:f:/s/Corp_EDW/EqxtREdTpFhHuc5BlRGMbUoBGZ38e3aX9H2emm88ODLcHQ?e=lKaMUR</t>
  </si>
  <si>
    <t>956-615-8618</t>
  </si>
  <si>
    <t>SOP</t>
  </si>
  <si>
    <t>Scheduled Job Details</t>
  </si>
  <si>
    <t>Sharepoint Link</t>
  </si>
  <si>
    <t>Archictecture</t>
  </si>
  <si>
    <t>Paul Naveen</t>
  </si>
  <si>
    <t>Feb-01-2019</t>
  </si>
  <si>
    <t>Single point of Contact for O&amp;T projects and Support</t>
  </si>
  <si>
    <t>Source data , INFA Mapping and Workflow</t>
  </si>
  <si>
    <t xml:space="preserve"> scripts , parameter files,EACS and  other challenges</t>
  </si>
  <si>
    <t>DSR</t>
  </si>
  <si>
    <t>Updating efforts</t>
  </si>
  <si>
    <t>Updating DSR main page</t>
  </si>
  <si>
    <t>WSR</t>
  </si>
  <si>
    <t>Preparing Demand Planning Document</t>
  </si>
  <si>
    <t>Preparing Project Management and WSR PPT</t>
  </si>
  <si>
    <t>Preparing data for graphs,Weekly efforts,Ticket counts</t>
  </si>
  <si>
    <t>Deployment Document preparation for Prod movement</t>
  </si>
  <si>
    <t>stage deployment &amp; Testing process</t>
  </si>
  <si>
    <t>Entire Process flow</t>
  </si>
  <si>
    <t>Preetha</t>
  </si>
  <si>
    <t>Storm Attendance Tracker</t>
  </si>
  <si>
    <t>Studio Post</t>
  </si>
  <si>
    <t>Absorb</t>
  </si>
  <si>
    <t>Global Security</t>
  </si>
  <si>
    <t>LYFT CAR SERVICES</t>
  </si>
  <si>
    <t>Code Deployment</t>
  </si>
  <si>
    <t>Open</t>
  </si>
  <si>
    <t>GMO MED,EC and INTL</t>
  </si>
  <si>
    <t>Documentation &amp; MISC</t>
  </si>
  <si>
    <t>Review of all the documents related to OT Deveoplment and other OT related activites</t>
  </si>
  <si>
    <t xml:space="preserve">Knowledge Transition ( From Raj) </t>
  </si>
  <si>
    <t>Knowledge Transition (From Aswin)</t>
  </si>
  <si>
    <t>Shadow Support From Raj</t>
  </si>
  <si>
    <t>Shadow Support From Aswin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</si>
</sst>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
    <numFmt numFmtId="165" formatCode="mmmm\-yy"/>
    <numFmt numFmtId="166" formatCode="_-* #,##0.00\ [$€-1]_-;\-* #,##0.00\ [$€-1]_-;_-* \-??\ [$€-1]_-"/>
    <numFmt numFmtId="167" formatCode="dd\-mmm\-yy"/>
    <numFmt numFmtId="168" formatCode="[$-409]d\-mmm\-yyyy;@"/>
  </numFmts>
  <fonts count="61">
    <font>
      <sz val="11"/>
      <color theme="1"/>
      <name val="Calibri"/>
      <family val="2"/>
      <scheme val="minor"/>
    </font>
    <font>
      <sz val="11"/>
      <color theme="1"/>
      <name val="Candara"/>
      <family val="2"/>
    </font>
    <font>
      <sz val="10"/>
      <name val="Arial"/>
      <family val="2"/>
    </font>
    <font>
      <sz val="10"/>
      <name val="Helv"/>
      <charset val="204"/>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MS Sans Serif"/>
      <family val="2"/>
    </font>
    <font>
      <sz val="10"/>
      <name val="Helv"/>
      <family val="2"/>
    </font>
    <font>
      <sz val="10"/>
      <name val="Arial"/>
      <family val="2"/>
      <charset val="204"/>
    </font>
    <font>
      <sz val="12"/>
      <name val="Times New Roman"/>
      <family val="1"/>
    </font>
    <font>
      <b/>
      <i/>
      <sz val="10"/>
      <color indexed="9"/>
      <name val="Arial"/>
      <family val="2"/>
    </font>
    <font>
      <sz val="10"/>
      <name val="MS Sans Serif"/>
      <family val="2"/>
    </font>
    <font>
      <b/>
      <sz val="10"/>
      <color indexed="9"/>
      <name val="Calibri"/>
      <family val="2"/>
      <scheme val="minor"/>
    </font>
    <font>
      <b/>
      <sz val="14"/>
      <color theme="0"/>
      <name val="Candara"/>
      <family val="2"/>
    </font>
    <font>
      <sz val="11"/>
      <color theme="1"/>
      <name val="Calibri"/>
      <family val="2"/>
      <scheme val="minor"/>
    </font>
    <font>
      <sz val="11"/>
      <color theme="0"/>
      <name val="Calibri"/>
      <family val="2"/>
      <scheme val="minor"/>
    </font>
    <font>
      <sz val="10"/>
      <name val="Arial"/>
      <family val="2"/>
    </font>
    <font>
      <sz val="10"/>
      <name val="Calibri"/>
      <family val="2"/>
      <scheme val="minor"/>
    </font>
    <font>
      <sz val="10"/>
      <name val="Candara"/>
      <family val="2"/>
    </font>
    <font>
      <b/>
      <sz val="10"/>
      <color theme="0"/>
      <name val="Candara"/>
      <family val="2"/>
    </font>
    <font>
      <b/>
      <sz val="16"/>
      <name val="Candara"/>
      <family val="2"/>
    </font>
    <font>
      <sz val="11"/>
      <name val="Calibri"/>
      <family val="2"/>
    </font>
    <font>
      <sz val="11"/>
      <color theme="0"/>
      <name val="Calibri"/>
      <family val="2"/>
    </font>
    <font>
      <sz val="11"/>
      <color theme="0"/>
      <name val="Candara"/>
      <family val="2"/>
    </font>
    <font>
      <sz val="11"/>
      <name val="Candara"/>
      <family val="2"/>
    </font>
    <font>
      <b/>
      <sz val="11"/>
      <color theme="1"/>
      <name val="Calibri"/>
      <family val="2"/>
      <scheme val="minor"/>
    </font>
    <font>
      <u/>
      <sz val="11"/>
      <color theme="10"/>
      <name val="Calibri"/>
      <family val="2"/>
      <scheme val="minor"/>
    </font>
    <font>
      <sz val="11"/>
      <name val="Calibri"/>
      <family val="2"/>
      <scheme val="minor"/>
    </font>
    <font>
      <sz val="10"/>
      <name val="Candara"/>
      <family val="2"/>
    </font>
    <font>
      <sz val="10"/>
      <name val="Calibri"/>
      <family val="2"/>
      <scheme val="minor"/>
    </font>
    <font>
      <b/>
      <sz val="11"/>
      <color theme="0"/>
      <name val="Calibri"/>
      <family val="2"/>
    </font>
    <font>
      <b/>
      <sz val="12"/>
      <name val="Candara"/>
      <family val="2"/>
    </font>
    <font>
      <b/>
      <i/>
      <sz val="11"/>
      <color theme="1"/>
      <name val="Candara"/>
      <family val="2"/>
    </font>
    <font>
      <sz val="10"/>
      <name val="Candara"/>
      <family val="2"/>
    </font>
    <font>
      <b/>
      <i/>
      <sz val="11"/>
      <color theme="1"/>
      <name val="Calibri"/>
      <family val="2"/>
      <scheme val="minor"/>
    </font>
    <font>
      <sz val="10"/>
      <name val="Calibri"/>
      <family val="2"/>
      <scheme val="minor"/>
    </font>
    <font>
      <sz val="10"/>
      <color theme="1"/>
      <name val="Trebuchet MS"/>
      <family val="2"/>
    </font>
    <font>
      <b/>
      <sz val="10.5"/>
      <name val="Calibri"/>
      <family val="2"/>
      <scheme val="minor"/>
    </font>
    <font>
      <sz val="11"/>
      <name val="Candara"/>
      <family val="2"/>
    </font>
    <font>
      <sz val="11"/>
      <name val="Candara"/>
    </font>
    <font>
      <sz val="11"/>
      <color theme="1"/>
      <name val="Candara"/>
    </font>
    <font>
      <sz val="10"/>
      <name val="Calibri"/>
      <scheme val="minor"/>
    </font>
    <font>
      <sz val="11"/>
      <name val="Calibri"/>
    </font>
    <font>
      <u/>
      <sz val="11"/>
      <color theme="1"/>
      <name val="Calibri"/>
      <family val="2"/>
      <scheme val="minor"/>
    </font>
    <font>
      <sz val="10"/>
      <name val="Candara"/>
    </font>
  </fonts>
  <fills count="55">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21"/>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38"/>
      </patternFill>
    </fill>
    <fill>
      <patternFill patternType="solid">
        <fgColor indexed="36"/>
      </patternFill>
    </fill>
    <fill>
      <patternFill patternType="solid">
        <fgColor indexed="20"/>
        <bgColor indexed="28"/>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38"/>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56"/>
        <bgColor indexed="64"/>
      </patternFill>
    </fill>
    <fill>
      <patternFill patternType="solid">
        <fgColor indexed="43"/>
      </patternFill>
    </fill>
    <fill>
      <patternFill patternType="solid">
        <fgColor indexed="43"/>
        <bgColor indexed="26"/>
      </patternFill>
    </fill>
    <fill>
      <patternFill patternType="solid">
        <fgColor indexed="26"/>
      </patternFill>
    </fill>
    <fill>
      <patternFill patternType="solid">
        <fgColor indexed="26"/>
        <bgColor indexed="9"/>
      </patternFill>
    </fill>
    <fill>
      <patternFill patternType="solid">
        <fgColor rgb="FF002060"/>
        <bgColor indexed="64"/>
      </patternFill>
    </fill>
    <fill>
      <patternFill patternType="solid">
        <fgColor rgb="FF0070C0"/>
        <bgColor indexed="64"/>
      </patternFill>
    </fill>
    <fill>
      <patternFill patternType="solid">
        <fgColor theme="0"/>
        <bgColor indexed="64"/>
      </patternFill>
    </fill>
    <fill>
      <patternFill patternType="solid">
        <fgColor theme="4"/>
        <bgColor theme="4"/>
      </patternFill>
    </fill>
    <fill>
      <patternFill patternType="solid">
        <fgColor rgb="FF00B0F0"/>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theme="4" tint="0.39997558519241921"/>
      </left>
      <right/>
      <top style="medium">
        <color indexed="64"/>
      </top>
      <bottom style="medium">
        <color indexed="64"/>
      </bottom>
      <diagonal/>
    </border>
    <border>
      <left style="thin">
        <color theme="4" tint="0.39997558519241921"/>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style="thin">
        <color theme="4"/>
      </right>
      <top style="thin">
        <color theme="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385">
    <xf numFmtId="0" fontId="0"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4" fillId="0" borderId="0"/>
    <xf numFmtId="0" fontId="3" fillId="0" borderId="0"/>
    <xf numFmtId="0" fontId="2" fillId="0" borderId="0" applyNumberFormat="0" applyFill="0" applyBorder="0" applyAlignment="0" applyProtection="0"/>
    <xf numFmtId="0" fontId="24"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3" fillId="0" borderId="0"/>
    <xf numFmtId="0" fontId="24" fillId="0" borderId="0"/>
    <xf numFmtId="0" fontId="3" fillId="0" borderId="0"/>
    <xf numFmtId="0" fontId="3" fillId="0" borderId="0"/>
    <xf numFmtId="0" fontId="22" fillId="0" borderId="0"/>
    <xf numFmtId="0" fontId="2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24" fillId="0" borderId="0"/>
    <xf numFmtId="0" fontId="3" fillId="0" borderId="0"/>
    <xf numFmtId="0" fontId="24" fillId="0" borderId="0"/>
    <xf numFmtId="0" fontId="2" fillId="0" borderId="0" applyNumberFormat="0" applyFill="0" applyBorder="0" applyAlignment="0" applyProtection="0"/>
    <xf numFmtId="0" fontId="24" fillId="0" borderId="0"/>
    <xf numFmtId="0" fontId="2" fillId="0" borderId="0"/>
    <xf numFmtId="0" fontId="23" fillId="0" borderId="0"/>
    <xf numFmtId="0" fontId="25" fillId="0" borderId="0" applyNumberFormat="0" applyFill="0" applyBorder="0" applyAlignment="0" applyProtection="0"/>
    <xf numFmtId="0" fontId="2" fillId="0" borderId="0" applyNumberFormat="0" applyFill="0" applyBorder="0" applyAlignment="0" applyProtection="0"/>
    <xf numFmtId="0" fontId="3" fillId="0" borderId="0"/>
    <xf numFmtId="0" fontId="24" fillId="0" borderId="0"/>
    <xf numFmtId="0" fontId="3" fillId="0" borderId="0"/>
    <xf numFmtId="0" fontId="24" fillId="0" borderId="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4" fillId="0" borderId="0"/>
    <xf numFmtId="0" fontId="3" fillId="0" borderId="0"/>
    <xf numFmtId="0" fontId="24" fillId="0" borderId="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4" fillId="0" borderId="0"/>
    <xf numFmtId="0" fontId="24"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5" fillId="0" borderId="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4" fillId="0" borderId="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4" fillId="0" borderId="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4" fillId="0" borderId="0"/>
    <xf numFmtId="0" fontId="3"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xf numFmtId="0" fontId="2" fillId="0" borderId="0" applyNumberFormat="0" applyFill="0" applyBorder="0" applyAlignment="0" applyProtection="0"/>
    <xf numFmtId="0" fontId="24"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4" fillId="0" borderId="0"/>
    <xf numFmtId="0" fontId="3"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xf numFmtId="0" fontId="2" fillId="0" borderId="0"/>
    <xf numFmtId="0" fontId="2" fillId="0" borderId="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8" fillId="39" borderId="1" applyNumberFormat="0" applyAlignment="0" applyProtection="0"/>
    <xf numFmtId="0" fontId="8" fillId="39"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0" fontId="9" fillId="41" borderId="2" applyNumberFormat="0" applyAlignment="0" applyProtection="0"/>
    <xf numFmtId="0" fontId="9" fillId="41" borderId="2" applyNumberFormat="0" applyAlignment="0" applyProtection="0"/>
    <xf numFmtId="0" fontId="9" fillId="41" borderId="2" applyNumberFormat="0" applyAlignment="0" applyProtection="0"/>
    <xf numFmtId="164" fontId="2" fillId="0" borderId="0"/>
    <xf numFmtId="166" fontId="2" fillId="0" borderId="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2" fillId="38" borderId="0" applyNumberFormat="0" applyFont="0" applyBorder="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alignment vertical="top"/>
      <protection locked="0"/>
    </xf>
    <xf numFmtId="0" fontId="15" fillId="12" borderId="1" applyNumberFormat="0" applyAlignment="0" applyProtection="0"/>
    <xf numFmtId="0" fontId="15" fillId="13" borderId="1" applyNumberFormat="0" applyAlignment="0" applyProtection="0"/>
    <xf numFmtId="0" fontId="15" fillId="13" borderId="1" applyNumberFormat="0" applyAlignment="0" applyProtection="0"/>
    <xf numFmtId="0" fontId="15" fillId="13" borderId="1" applyNumberFormat="0" applyAlignment="0" applyProtection="0"/>
    <xf numFmtId="0" fontId="15" fillId="13"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165" fontId="26" fillId="42" borderId="7">
      <alignment vertical="center"/>
    </xf>
    <xf numFmtId="0" fontId="17" fillId="43"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 fillId="0" borderId="0"/>
    <xf numFmtId="0" fontId="2" fillId="0" borderId="0"/>
    <xf numFmtId="0" fontId="22" fillId="0" borderId="0"/>
    <xf numFmtId="0" fontId="2" fillId="0" borderId="0"/>
    <xf numFmtId="0" fontId="2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5" borderId="8" applyNumberFormat="0" applyFont="0" applyAlignment="0" applyProtection="0"/>
    <xf numFmtId="0" fontId="2" fillId="46" borderId="8" applyNumberFormat="0" applyAlignment="0" applyProtection="0"/>
    <xf numFmtId="0" fontId="2" fillId="46" borderId="8" applyNumberFormat="0" applyAlignment="0" applyProtection="0"/>
    <xf numFmtId="0" fontId="2" fillId="46" borderId="8" applyNumberFormat="0" applyAlignment="0" applyProtection="0"/>
    <xf numFmtId="0" fontId="2" fillId="46" borderId="8" applyNumberFormat="0" applyAlignment="0" applyProtection="0"/>
    <xf numFmtId="0" fontId="18" fillId="38" borderId="9" applyNumberFormat="0" applyAlignment="0" applyProtection="0"/>
    <xf numFmtId="0" fontId="18" fillId="39" borderId="9" applyNumberFormat="0" applyAlignment="0" applyProtection="0"/>
    <xf numFmtId="0" fontId="18" fillId="39" borderId="9" applyNumberFormat="0" applyAlignment="0" applyProtection="0"/>
    <xf numFmtId="0" fontId="18" fillId="39" borderId="9" applyNumberFormat="0" applyAlignment="0" applyProtection="0"/>
    <xf numFmtId="0" fontId="18" fillId="39" borderId="9" applyNumberFormat="0" applyAlignment="0" applyProtection="0"/>
    <xf numFmtId="9" fontId="2" fillId="0" borderId="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45" borderId="0" applyNumberFormat="0" applyFont="0" applyBorder="0" applyAlignment="0" applyProtection="0"/>
    <xf numFmtId="0" fontId="2" fillId="0" borderId="0"/>
    <xf numFmtId="9" fontId="30" fillId="0" borderId="0" applyFont="0" applyFill="0" applyBorder="0" applyAlignment="0" applyProtection="0"/>
    <xf numFmtId="0" fontId="32" fillId="0" borderId="0"/>
    <xf numFmtId="0" fontId="42" fillId="0" borderId="0" applyNumberFormat="0" applyFill="0" applyBorder="0" applyAlignment="0" applyProtection="0"/>
  </cellStyleXfs>
  <cellXfs count="133">
    <xf numFmtId="0" fontId="0" fillId="0" borderId="0" xfId="0"/>
    <xf numFmtId="0" fontId="33" fillId="0" borderId="0" xfId="383" applyFont="1" applyAlignment="1">
      <alignment vertical="center"/>
    </xf>
    <xf numFmtId="0" fontId="33" fillId="0" borderId="0" xfId="383" applyFont="1" applyBorder="1" applyAlignment="1">
      <alignment vertical="center"/>
    </xf>
    <xf numFmtId="0" fontId="33" fillId="0" borderId="0" xfId="383" applyFont="1" applyAlignment="1">
      <alignment horizontal="center" vertical="center"/>
    </xf>
    <xf numFmtId="0" fontId="35" fillId="48" borderId="0" xfId="383" applyFont="1" applyFill="1" applyBorder="1" applyAlignment="1">
      <alignment vertical="center" wrapText="1"/>
    </xf>
    <xf numFmtId="0" fontId="35" fillId="48" borderId="0" xfId="383" applyFont="1" applyFill="1" applyBorder="1" applyAlignment="1">
      <alignment horizontal="center" vertical="center" wrapText="1"/>
    </xf>
    <xf numFmtId="167" fontId="35" fillId="48" borderId="0" xfId="383" applyNumberFormat="1" applyFont="1" applyFill="1" applyBorder="1" applyAlignment="1">
      <alignment horizontal="center" vertical="center" wrapText="1"/>
    </xf>
    <xf numFmtId="0" fontId="34" fillId="0" borderId="0" xfId="383" applyFont="1" applyFill="1" applyBorder="1" applyAlignment="1">
      <alignment vertical="center" wrapText="1"/>
    </xf>
    <xf numFmtId="0" fontId="34" fillId="0" borderId="0" xfId="383" applyFont="1" applyFill="1" applyBorder="1" applyAlignment="1">
      <alignment vertical="center"/>
    </xf>
    <xf numFmtId="0" fontId="28" fillId="48" borderId="0" xfId="1" applyFont="1" applyFill="1" applyBorder="1" applyAlignment="1">
      <alignment horizontal="center" vertical="center" wrapText="1"/>
    </xf>
    <xf numFmtId="0" fontId="39" fillId="0" borderId="0" xfId="0" applyFont="1" applyFill="1" applyBorder="1" applyAlignment="1">
      <alignment vertical="center" wrapText="1"/>
    </xf>
    <xf numFmtId="0" fontId="34" fillId="0" borderId="0" xfId="383" applyFont="1" applyFill="1" applyAlignment="1">
      <alignment vertical="center"/>
    </xf>
    <xf numFmtId="0" fontId="28" fillId="48" borderId="0" xfId="1" applyFont="1" applyFill="1" applyAlignment="1">
      <alignment horizontal="center" vertical="center" wrapText="1"/>
    </xf>
    <xf numFmtId="0" fontId="0" fillId="0" borderId="0" xfId="0" applyAlignment="1">
      <alignment horizontal="center" vertical="center"/>
    </xf>
    <xf numFmtId="0" fontId="36" fillId="0" borderId="0" xfId="383" applyFont="1" applyFill="1" applyBorder="1" applyAlignment="1">
      <alignment horizontal="center" vertical="center"/>
    </xf>
    <xf numFmtId="0" fontId="0" fillId="0" borderId="0" xfId="0" applyFill="1" applyBorder="1" applyAlignment="1">
      <alignment horizontal="center" vertical="center"/>
    </xf>
    <xf numFmtId="0" fontId="38" fillId="0" borderId="0" xfId="0" applyFont="1" applyFill="1" applyBorder="1" applyAlignment="1">
      <alignment horizontal="center" vertical="center" wrapText="1"/>
    </xf>
    <xf numFmtId="0" fontId="31" fillId="0" borderId="0" xfId="0" applyFont="1" applyFill="1" applyBorder="1" applyAlignment="1">
      <alignment horizontal="center" vertical="center"/>
    </xf>
    <xf numFmtId="0" fontId="0" fillId="0" borderId="0" xfId="0" applyFill="1" applyBorder="1" applyAlignment="1">
      <alignment horizontal="center" vertical="center" wrapText="1"/>
    </xf>
    <xf numFmtId="0" fontId="0" fillId="0" borderId="0" xfId="0" applyAlignment="1">
      <alignment horizontal="center"/>
    </xf>
    <xf numFmtId="0" fontId="39" fillId="0" borderId="0" xfId="0" applyFont="1" applyFill="1" applyAlignment="1">
      <alignment vertical="center" wrapText="1"/>
    </xf>
    <xf numFmtId="0" fontId="31" fillId="0" borderId="0" xfId="0" applyFont="1"/>
    <xf numFmtId="0" fontId="35" fillId="48" borderId="16" xfId="383" applyNumberFormat="1" applyFont="1" applyFill="1" applyBorder="1" applyAlignment="1">
      <alignment horizontal="center" wrapText="1"/>
    </xf>
    <xf numFmtId="0" fontId="35" fillId="48" borderId="18" xfId="383" applyNumberFormat="1" applyFont="1" applyFill="1" applyBorder="1" applyAlignment="1">
      <alignment horizontal="center" wrapText="1"/>
    </xf>
    <xf numFmtId="0" fontId="35" fillId="48" borderId="19" xfId="383" applyNumberFormat="1" applyFont="1" applyFill="1" applyBorder="1" applyAlignment="1">
      <alignment horizontal="center" wrapText="1"/>
    </xf>
    <xf numFmtId="0" fontId="1" fillId="0" borderId="0" xfId="0" applyFont="1" applyBorder="1" applyAlignment="1">
      <alignment horizontal="center"/>
    </xf>
    <xf numFmtId="0" fontId="35" fillId="48" borderId="20" xfId="383" applyNumberFormat="1" applyFont="1" applyFill="1" applyBorder="1" applyAlignment="1">
      <alignment vertical="center" wrapText="1"/>
    </xf>
    <xf numFmtId="0" fontId="44" fillId="0" borderId="0" xfId="383" applyFont="1" applyFill="1" applyAlignment="1">
      <alignment vertical="center"/>
    </xf>
    <xf numFmtId="0" fontId="0" fillId="0" borderId="21" xfId="0" applyBorder="1" applyAlignment="1">
      <alignment wrapText="1"/>
    </xf>
    <xf numFmtId="0" fontId="46" fillId="50" borderId="22" xfId="0" applyFont="1" applyFill="1" applyBorder="1" applyAlignment="1">
      <alignment horizontal="center" vertical="center" wrapText="1"/>
    </xf>
    <xf numFmtId="167" fontId="34" fillId="0" borderId="0" xfId="383" applyNumberFormat="1" applyFont="1" applyBorder="1" applyAlignment="1">
      <alignment horizontal="left" vertical="center"/>
    </xf>
    <xf numFmtId="0" fontId="0" fillId="0" borderId="0" xfId="0" applyBorder="1"/>
    <xf numFmtId="0" fontId="44" fillId="51" borderId="0" xfId="383" applyFont="1" applyFill="1" applyAlignment="1">
      <alignment vertical="center"/>
    </xf>
    <xf numFmtId="0" fontId="44" fillId="51" borderId="0" xfId="383" applyFont="1" applyFill="1" applyAlignment="1">
      <alignment horizontal="center" vertical="center" wrapText="1"/>
    </xf>
    <xf numFmtId="9" fontId="45" fillId="51" borderId="0" xfId="382" applyFont="1" applyFill="1" applyBorder="1" applyAlignment="1">
      <alignment vertical="center"/>
    </xf>
    <xf numFmtId="0" fontId="35" fillId="51" borderId="0" xfId="383" applyNumberFormat="1" applyFont="1" applyFill="1" applyBorder="1" applyAlignment="1">
      <alignment vertical="center"/>
    </xf>
    <xf numFmtId="0" fontId="44" fillId="51" borderId="0" xfId="383" applyFont="1" applyFill="1" applyAlignment="1">
      <alignment horizontal="center" vertical="center"/>
    </xf>
    <xf numFmtId="0" fontId="47" fillId="51" borderId="0" xfId="383" applyFont="1" applyFill="1" applyAlignment="1">
      <alignment vertical="center"/>
    </xf>
    <xf numFmtId="0" fontId="33" fillId="51" borderId="0" xfId="383" applyFont="1" applyFill="1" applyAlignment="1">
      <alignment vertical="center"/>
    </xf>
    <xf numFmtId="0" fontId="34" fillId="0" borderId="0" xfId="383" applyFont="1" applyFill="1" applyAlignment="1">
      <alignment horizontal="left" vertical="center" wrapText="1"/>
    </xf>
    <xf numFmtId="0" fontId="0" fillId="0" borderId="24" xfId="0" applyBorder="1"/>
    <xf numFmtId="0" fontId="0" fillId="0" borderId="25" xfId="0" applyBorder="1"/>
    <xf numFmtId="0" fontId="0" fillId="0" borderId="11" xfId="0" applyBorder="1"/>
    <xf numFmtId="0" fontId="0" fillId="0" borderId="13" xfId="0" applyBorder="1"/>
    <xf numFmtId="0" fontId="0" fillId="0" borderId="14" xfId="0" applyBorder="1"/>
    <xf numFmtId="0" fontId="0" fillId="0" borderId="7" xfId="0" applyBorder="1"/>
    <xf numFmtId="0" fontId="0" fillId="0" borderId="15" xfId="0" applyBorder="1"/>
    <xf numFmtId="9" fontId="35" fillId="48" borderId="19" xfId="382" applyFont="1" applyFill="1" applyBorder="1" applyAlignment="1">
      <alignment horizontal="center" wrapText="1"/>
    </xf>
    <xf numFmtId="0" fontId="33" fillId="51" borderId="0" xfId="383" applyFont="1" applyFill="1" applyBorder="1" applyAlignment="1">
      <alignment vertical="center"/>
    </xf>
    <xf numFmtId="0" fontId="0" fillId="52" borderId="0" xfId="0" applyFill="1"/>
    <xf numFmtId="0" fontId="0" fillId="52" borderId="0" xfId="0" applyFill="1" applyAlignment="1">
      <alignment horizontal="center"/>
    </xf>
    <xf numFmtId="9" fontId="1" fillId="0" borderId="27" xfId="382" applyFont="1" applyBorder="1" applyAlignment="1">
      <alignment horizontal="center"/>
    </xf>
    <xf numFmtId="0" fontId="48" fillId="0" borderId="26" xfId="0" applyFont="1" applyBorder="1" applyAlignment="1">
      <alignment horizontal="left"/>
    </xf>
    <xf numFmtId="0" fontId="48" fillId="0" borderId="28" xfId="0" applyFont="1" applyBorder="1" applyAlignment="1">
      <alignment horizontal="left"/>
    </xf>
    <xf numFmtId="0" fontId="44" fillId="51" borderId="0" xfId="383" applyFont="1" applyFill="1" applyAlignment="1">
      <alignment vertical="center" wrapText="1"/>
    </xf>
    <xf numFmtId="0" fontId="34" fillId="0" borderId="0" xfId="383" applyFont="1" applyFill="1" applyAlignment="1">
      <alignment vertical="center" wrapText="1"/>
    </xf>
    <xf numFmtId="0" fontId="33" fillId="0" borderId="0" xfId="383" applyFont="1" applyAlignment="1">
      <alignment vertical="center" wrapText="1"/>
    </xf>
    <xf numFmtId="0" fontId="49" fillId="0" borderId="0" xfId="383" applyFont="1" applyFill="1" applyAlignment="1">
      <alignment vertical="center"/>
    </xf>
    <xf numFmtId="0" fontId="50" fillId="0" borderId="11" xfId="0" applyFont="1" applyFill="1" applyBorder="1" applyAlignment="1">
      <alignment horizontal="left" vertical="center" wrapText="1"/>
    </xf>
    <xf numFmtId="0" fontId="42" fillId="0" borderId="0" xfId="384" applyBorder="1"/>
    <xf numFmtId="0" fontId="46" fillId="50" borderId="0" xfId="0" applyFont="1" applyFill="1" applyBorder="1" applyAlignment="1">
      <alignment horizontal="center" vertical="center" wrapText="1"/>
    </xf>
    <xf numFmtId="0" fontId="43" fillId="0" borderId="0" xfId="0" applyFont="1" applyFill="1" applyBorder="1" applyAlignment="1">
      <alignment horizontal="center" vertical="center"/>
    </xf>
    <xf numFmtId="0" fontId="49" fillId="0" borderId="0" xfId="0" applyNumberFormat="1" applyFont="1" applyFill="1" applyBorder="1" applyAlignment="1" applyProtection="1">
      <alignment vertical="center"/>
    </xf>
    <xf numFmtId="9" fontId="51" fillId="0" borderId="0" xfId="0" applyNumberFormat="1" applyFont="1" applyFill="1" applyAlignment="1">
      <alignment vertical="center"/>
    </xf>
    <xf numFmtId="0" fontId="0" fillId="0" borderId="0" xfId="0" pivotButton="1"/>
    <xf numFmtId="0" fontId="0" fillId="0" borderId="0" xfId="0" applyAlignment="1">
      <alignment horizontal="left"/>
    </xf>
    <xf numFmtId="0" fontId="0" fillId="0" borderId="0" xfId="0" applyNumberFormat="1"/>
    <xf numFmtId="9" fontId="0" fillId="0" borderId="0" xfId="382" applyFont="1"/>
    <xf numFmtId="0" fontId="49" fillId="0" borderId="0" xfId="383" applyFont="1" applyFill="1" applyAlignment="1">
      <alignment vertical="center" wrapText="1"/>
    </xf>
    <xf numFmtId="0" fontId="49" fillId="0" borderId="0" xfId="383" applyFont="1" applyFill="1" applyAlignment="1">
      <alignment horizontal="center" vertical="center" wrapText="1"/>
    </xf>
    <xf numFmtId="0" fontId="40" fillId="0" borderId="23" xfId="0" applyFont="1" applyFill="1" applyBorder="1" applyAlignment="1">
      <alignment vertical="center" wrapText="1"/>
    </xf>
    <xf numFmtId="0" fontId="42" fillId="0" borderId="23" xfId="384" applyFill="1" applyBorder="1" applyAlignment="1">
      <alignment vertical="center" wrapText="1"/>
    </xf>
    <xf numFmtId="0" fontId="52" fillId="49" borderId="23" xfId="0" applyFont="1" applyFill="1" applyBorder="1"/>
    <xf numFmtId="0" fontId="42" fillId="49" borderId="23" xfId="384" applyFill="1" applyBorder="1"/>
    <xf numFmtId="0" fontId="0" fillId="0" borderId="23" xfId="0" applyFill="1" applyBorder="1" applyAlignment="1">
      <alignment horizontal="left" vertical="center" wrapText="1"/>
    </xf>
    <xf numFmtId="0" fontId="0" fillId="0" borderId="23" xfId="0" applyFill="1" applyBorder="1" applyAlignment="1">
      <alignment horizontal="center" vertical="center"/>
    </xf>
    <xf numFmtId="0" fontId="52" fillId="49" borderId="23" xfId="0" applyFont="1" applyFill="1" applyBorder="1" applyAlignment="1">
      <alignment horizontal="left"/>
    </xf>
    <xf numFmtId="0" fontId="42" fillId="0" borderId="23" xfId="384" applyBorder="1" applyAlignment="1">
      <alignment horizontal="left" wrapText="1"/>
    </xf>
    <xf numFmtId="0" fontId="0" fillId="0" borderId="23" xfId="0" applyFill="1" applyBorder="1" applyAlignment="1">
      <alignment horizontal="left" vertical="center"/>
    </xf>
    <xf numFmtId="0" fontId="42" fillId="0" borderId="23" xfId="384" applyBorder="1" applyAlignment="1">
      <alignment horizontal="left"/>
    </xf>
    <xf numFmtId="0" fontId="52" fillId="0" borderId="23" xfId="0" applyFont="1" applyBorder="1" applyAlignment="1">
      <alignment wrapText="1"/>
    </xf>
    <xf numFmtId="0" fontId="52" fillId="0" borderId="23" xfId="0" applyFont="1" applyBorder="1"/>
    <xf numFmtId="168" fontId="49" fillId="0" borderId="0" xfId="383" applyNumberFormat="1" applyFont="1" applyFill="1" applyAlignment="1">
      <alignment vertical="center"/>
    </xf>
    <xf numFmtId="168" fontId="34" fillId="0" borderId="0" xfId="383" applyNumberFormat="1" applyFont="1" applyFill="1" applyAlignment="1">
      <alignment vertical="center"/>
    </xf>
    <xf numFmtId="168" fontId="44" fillId="51" borderId="0" xfId="383" applyNumberFormat="1" applyFont="1" applyFill="1" applyAlignment="1">
      <alignment vertical="center"/>
    </xf>
    <xf numFmtId="0" fontId="37" fillId="0" borderId="23" xfId="0" applyFont="1" applyFill="1" applyBorder="1" applyAlignment="1">
      <alignment horizontal="left" vertical="center" wrapText="1"/>
    </xf>
    <xf numFmtId="0" fontId="0" fillId="0" borderId="23" xfId="0" applyFill="1" applyBorder="1" applyAlignment="1">
      <alignment horizontal="center" vertical="center" wrapText="1"/>
    </xf>
    <xf numFmtId="0" fontId="37" fillId="0" borderId="23" xfId="0" applyFont="1" applyBorder="1" applyAlignment="1">
      <alignment horizontal="center" vertical="center" wrapText="1"/>
    </xf>
    <xf numFmtId="0" fontId="0" fillId="0" borderId="7" xfId="0" applyFont="1" applyBorder="1" applyAlignment="1">
      <alignment horizontal="center"/>
    </xf>
    <xf numFmtId="0" fontId="54" fillId="0" borderId="23" xfId="0" applyFont="1" applyFill="1" applyBorder="1" applyAlignment="1">
      <alignment vertical="center" wrapText="1"/>
    </xf>
    <xf numFmtId="49" fontId="1" fillId="0" borderId="23" xfId="0" applyNumberFormat="1" applyFont="1" applyFill="1" applyBorder="1"/>
    <xf numFmtId="49" fontId="39" fillId="0" borderId="0" xfId="0" applyNumberFormat="1" applyFont="1" applyFill="1" applyBorder="1" applyAlignment="1">
      <alignment vertical="center" wrapText="1"/>
    </xf>
    <xf numFmtId="49" fontId="0" fillId="0" borderId="0" xfId="0" applyNumberFormat="1"/>
    <xf numFmtId="0" fontId="40" fillId="0" borderId="29" xfId="0" applyFont="1" applyFill="1" applyBorder="1" applyAlignment="1">
      <alignment vertical="center" wrapText="1"/>
    </xf>
    <xf numFmtId="49" fontId="1" fillId="0" borderId="29" xfId="0" applyNumberFormat="1" applyFont="1" applyFill="1" applyBorder="1"/>
    <xf numFmtId="0" fontId="42" fillId="0" borderId="29" xfId="384" applyFill="1" applyBorder="1" applyAlignment="1">
      <alignment vertical="center" wrapText="1"/>
    </xf>
    <xf numFmtId="0" fontId="37" fillId="53" borderId="23" xfId="0" applyFont="1" applyFill="1" applyBorder="1" applyAlignment="1">
      <alignment horizontal="center" vertical="center" wrapText="1"/>
    </xf>
    <xf numFmtId="0" fontId="55" fillId="0" borderId="0" xfId="0" applyFont="1" applyFill="1" applyBorder="1" applyAlignment="1">
      <alignment vertical="center" wrapText="1"/>
    </xf>
    <xf numFmtId="49" fontId="56" fillId="0" borderId="0" xfId="0" applyNumberFormat="1" applyFont="1" applyFill="1" applyBorder="1"/>
    <xf numFmtId="9" fontId="57" fillId="0" borderId="0" xfId="0" applyNumberFormat="1" applyFont="1" applyFill="1" applyAlignment="1">
      <alignment vertical="center"/>
    </xf>
    <xf numFmtId="0" fontId="42" fillId="0" borderId="0" xfId="384" applyFill="1" applyBorder="1" applyAlignment="1">
      <alignment horizontal="center" vertical="center" wrapText="1"/>
    </xf>
    <xf numFmtId="0" fontId="0" fillId="0" borderId="23" xfId="0" applyFont="1" applyBorder="1" applyAlignment="1">
      <alignment horizontal="center" vertical="center" wrapText="1"/>
    </xf>
    <xf numFmtId="0" fontId="58" fillId="0" borderId="30" xfId="0" applyFont="1" applyFill="1" applyBorder="1" applyAlignment="1">
      <alignment horizontal="left" vertical="center" wrapText="1"/>
    </xf>
    <xf numFmtId="0" fontId="37" fillId="0" borderId="30" xfId="0" applyFont="1" applyFill="1" applyBorder="1" applyAlignment="1">
      <alignment horizontal="left" vertical="center" wrapText="1"/>
    </xf>
    <xf numFmtId="0" fontId="59" fillId="48" borderId="0" xfId="384" applyFont="1" applyFill="1" applyBorder="1" applyAlignment="1">
      <alignment horizontal="center" vertical="center" wrapText="1"/>
    </xf>
    <xf numFmtId="0" fontId="42" fillId="0" borderId="11" xfId="384" applyBorder="1"/>
    <xf numFmtId="0" fontId="42" fillId="0" borderId="23" xfId="384" applyBorder="1" applyAlignment="1">
      <alignment wrapText="1"/>
    </xf>
    <xf numFmtId="0" fontId="42" fillId="0" borderId="31" xfId="384" applyFont="1" applyBorder="1" applyAlignment="1">
      <alignment wrapText="1" readingOrder="1"/>
    </xf>
    <xf numFmtId="0" fontId="41" fillId="54" borderId="0" xfId="0" applyFont="1" applyFill="1"/>
    <xf numFmtId="0" fontId="60" fillId="0" borderId="23" xfId="383" applyFont="1" applyFill="1" applyBorder="1" applyAlignment="1">
      <alignment vertical="center"/>
    </xf>
    <xf numFmtId="0" fontId="34" fillId="0" borderId="23" xfId="383" applyFont="1" applyFill="1" applyBorder="1" applyAlignment="1">
      <alignment vertical="center"/>
    </xf>
    <xf numFmtId="0" fontId="60" fillId="0" borderId="0" xfId="383" applyFont="1" applyFill="1" applyAlignment="1">
      <alignment horizontal="left" vertical="center" wrapText="1"/>
    </xf>
    <xf numFmtId="0" fontId="34" fillId="0" borderId="23" xfId="383" applyNumberFormat="1" applyFont="1" applyBorder="1" applyAlignment="1">
      <alignment horizontal="center" vertical="center"/>
    </xf>
    <xf numFmtId="168" fontId="34" fillId="0" borderId="23" xfId="383" applyNumberFormat="1" applyFont="1" applyBorder="1" applyAlignment="1">
      <alignment vertical="center"/>
    </xf>
    <xf numFmtId="0" fontId="60" fillId="0" borderId="23" xfId="383" applyFont="1" applyFill="1" applyBorder="1" applyAlignment="1">
      <alignment vertical="center" wrapText="1"/>
    </xf>
    <xf numFmtId="0" fontId="60" fillId="0" borderId="23" xfId="383" applyFont="1" applyFill="1" applyBorder="1" applyAlignment="1">
      <alignment horizontal="left" vertical="center" wrapText="1"/>
    </xf>
    <xf numFmtId="0" fontId="33" fillId="0" borderId="23" xfId="383" applyFont="1" applyBorder="1" applyAlignment="1">
      <alignment vertical="center"/>
    </xf>
    <xf numFmtId="0" fontId="49" fillId="0" borderId="23" xfId="383" applyFont="1" applyFill="1" applyBorder="1" applyAlignment="1">
      <alignment vertical="center" wrapText="1"/>
    </xf>
    <xf numFmtId="0" fontId="49" fillId="0" borderId="23" xfId="383" applyFont="1" applyFill="1" applyBorder="1" applyAlignment="1">
      <alignment vertical="center"/>
    </xf>
    <xf numFmtId="168" fontId="34" fillId="0" borderId="23" xfId="383" applyNumberFormat="1" applyFont="1" applyBorder="1" applyAlignment="1">
      <alignment vertical="center" wrapText="1"/>
    </xf>
    <xf numFmtId="0" fontId="29" fillId="47" borderId="16" xfId="0" applyFont="1" applyFill="1" applyBorder="1" applyAlignment="1">
      <alignment horizontal="center"/>
    </xf>
    <xf numFmtId="0" fontId="29" fillId="47" borderId="17" xfId="0" applyFont="1" applyFill="1" applyBorder="1" applyAlignment="1">
      <alignment horizontal="center"/>
    </xf>
    <xf numFmtId="0" fontId="29" fillId="47" borderId="12" xfId="0" applyFont="1" applyFill="1" applyBorder="1" applyAlignment="1">
      <alignment horizontal="center"/>
    </xf>
    <xf numFmtId="0" fontId="36" fillId="49" borderId="0" xfId="383" applyFont="1" applyFill="1" applyBorder="1" applyAlignment="1">
      <alignment horizontal="center" vertical="center"/>
    </xf>
    <xf numFmtId="0" fontId="53" fillId="0" borderId="23" xfId="0" applyFont="1" applyBorder="1" applyAlignment="1">
      <alignment horizontal="left" vertical="top" wrapText="1"/>
    </xf>
    <xf numFmtId="0" fontId="33" fillId="0" borderId="23" xfId="383" applyFont="1" applyBorder="1" applyAlignment="1">
      <alignment horizontal="center" vertical="center"/>
    </xf>
    <xf numFmtId="0" fontId="34" fillId="0" borderId="23" xfId="383" applyNumberFormat="1" applyFont="1" applyBorder="1" applyAlignment="1">
      <alignment horizontal="center" vertical="center"/>
    </xf>
    <xf numFmtId="0" fontId="36" fillId="0" borderId="0" xfId="383" applyFont="1" applyFill="1" applyBorder="1" applyAlignment="1">
      <alignment horizontal="center" vertical="center"/>
    </xf>
    <xf numFmtId="0" fontId="37" fillId="0" borderId="23" xfId="0" applyFont="1" applyBorder="1" applyAlignment="1">
      <alignment horizontal="center" vertical="center" wrapText="1"/>
    </xf>
    <xf numFmtId="0" fontId="60" fillId="0" borderId="0" xfId="383" applyFont="1" applyFill="1" applyAlignment="1">
      <alignment vertical="center"/>
    </xf>
    <xf numFmtId="0" fontId="60" fillId="0" borderId="0" xfId="383" applyFont="1" applyFill="1" applyAlignment="1">
      <alignment vertical="center" wrapText="1"/>
    </xf>
    <xf numFmtId="0" fontId="60" fillId="0" borderId="0" xfId="383" applyFont="1" applyFill="1" applyAlignment="1">
      <alignment horizontal="center" vertical="center" wrapText="1"/>
    </xf>
    <xf numFmtId="9" fontId="57" fillId="0" borderId="0" xfId="382" applyFont="1" applyBorder="1" applyAlignment="1">
      <alignment vertical="center"/>
    </xf>
  </cellXfs>
  <cellStyles count="385">
    <cellStyle name="%" xfId="2"/>
    <cellStyle name="%_Customer Escalation Matrix - Temp - 05-Ver 1 1" xfId="3"/>
    <cellStyle name="%_EMS Tools Capability Matrix v1.2" xfId="4"/>
    <cellStyle name="_04 Escalation Matrix - 05" xfId="5"/>
    <cellStyle name="_04 Escalation Matrix - 05_Service Catlog -SAP 1.1" xfId="6"/>
    <cellStyle name="_04 Escalation Matrix - 05_Service Catlog -SAP 1.1 2" xfId="7"/>
    <cellStyle name="_07 TEMP IM Vendor Escalation Matrix - 07" xfId="8"/>
    <cellStyle name="_07 TEMP IM Vendor Escalation Matrix - 07_Service Catlog -SAP 1.1" xfId="9"/>
    <cellStyle name="_11 List of critical users - 11" xfId="10"/>
    <cellStyle name="_11 List of critical users - 11_Service Catlog -SAP 1.1" xfId="11"/>
    <cellStyle name="_11 List of critical users - 11_Service Catlog -SAP 1.1 2" xfId="12"/>
    <cellStyle name="_40branches-LAN-WAN IP Address" xfId="13"/>
    <cellStyle name="_40branches-LAN-WAN IP Address_Service Catlog -SAP 1.1" xfId="14"/>
    <cellStyle name="_Antivirus Information" xfId="15"/>
    <cellStyle name="_Application Database dependency" xfId="16"/>
    <cellStyle name="_Application Details v1 6" xfId="17"/>
    <cellStyle name="_Backup Details_oracle" xfId="18"/>
    <cellStyle name="_Backup Details_oracle_EMS Tools Capability Matrix v1.2" xfId="19"/>
    <cellStyle name="_Change Matrix" xfId="20"/>
    <cellStyle name="_CI list" xfId="21"/>
    <cellStyle name="_CMDB Template - Jan'08" xfId="22"/>
    <cellStyle name="_CN DB 2 03 A Oracle DB Transition  v1 4" xfId="23"/>
    <cellStyle name="_Compuware Oracle Parameters" xfId="24"/>
    <cellStyle name="_Customer Escalation Matrix - Manual" xfId="25"/>
    <cellStyle name="_Customer Escalation Matrix - Tool" xfId="26"/>
    <cellStyle name="_DB Alert Template" xfId="27"/>
    <cellStyle name="_DB Alert Template_EMS Tools Capability Matrix v1.2" xfId="28"/>
    <cellStyle name="_db_details_new" xfId="29"/>
    <cellStyle name="_db_details_new_EMS Tools Capability Matrix v1.2" xfId="30"/>
    <cellStyle name="_DC User Details - FG " xfId="31"/>
    <cellStyle name="_DC User Details - FG _Service Catlog -SAP 1.1" xfId="32"/>
    <cellStyle name="_DC User Details - FG _Service Catlog -SAP 1.1 2" xfId="33"/>
    <cellStyle name="_Dealer Locations" xfId="34"/>
    <cellStyle name="_Dealer Locations_Service Catlog -SAP 1.1" xfId="35"/>
    <cellStyle name="_Dealer Locations_Service Catlog -SAP 1.1 2" xfId="36"/>
    <cellStyle name="_Engineer Contact Details -Temp" xfId="37"/>
    <cellStyle name="_Escalation Matrix - Operational" xfId="38"/>
    <cellStyle name="_Escalation Matrix v1.1_Nishant" xfId="39"/>
    <cellStyle name="_Escalation Matrix v1.1_Nishant_EMS Tools Capability Matrix v1.2" xfId="40"/>
    <cellStyle name="_Exchange Parameters" xfId="41"/>
    <cellStyle name="_FamilyCredit Escalation Matrix-Consolidated as 24_12" xfId="42"/>
    <cellStyle name="_FamilyCredit network_completed details" xfId="43"/>
    <cellStyle name="_Feas. VPN Amiya" xfId="44"/>
    <cellStyle name="_Feas. VPN Amiya_Service Catlog -SAP 1.1" xfId="45"/>
    <cellStyle name="_FG Oracle Consolidate" xfId="46"/>
    <cellStyle name="_FG Organisation" xfId="47"/>
    <cellStyle name="_FG SQL Consolidate" xfId="48"/>
    <cellStyle name="_Forecast Galileo (2)" xfId="49"/>
    <cellStyle name="_Forecast Galileo (2)_Service Catlog -SAP 1.1" xfId="50"/>
    <cellStyle name="_Future Group - Application owner Details - 07 (3)" xfId="51"/>
    <cellStyle name="_GSMC-Customer Exchange KAP Template v2.1" xfId="52"/>
    <cellStyle name="_GSMC-FC DBTransition  v4 0" xfId="53"/>
    <cellStyle name="_GSMC-Future Group DBTransition  v1 0 (2)" xfId="54"/>
    <cellStyle name="_GSMC-Future Group DBTransition  v1 0 (2)_Service Catlog -SAP 1.1" xfId="55"/>
    <cellStyle name="_HDFC Bank 84 Sites out of 101 (Amiya) SCR's" xfId="56"/>
    <cellStyle name="_HDFC Bank 84 Sites out of 101 (Amiya) SCR's_Service Catlog -SAP 1.1" xfId="57"/>
    <cellStyle name="_HYpercity Service Desk referral1.0" xfId="58"/>
    <cellStyle name="_HYpercity Service Desk referral1.0_EMS Tools Capability Matrix v1.2" xfId="59"/>
    <cellStyle name="_HYpercity Service Desk referral1.0_Service Catlog -SAP 1.1" xfId="60"/>
    <cellStyle name="_HYpercity Service Desk referral1.0_Service Catlog -SAP 1.1 2" xfId="61"/>
    <cellStyle name="_Job Details" xfId="62"/>
    <cellStyle name="_KAP - Network - Standard" xfId="63"/>
    <cellStyle name="_KAP - Network - Standard_EMS Tools Capability Matrix v1.2" xfId="64"/>
    <cellStyle name="_KAP - Network - Standard_Service Catlog -SAP 1.1" xfId="65"/>
    <cellStyle name="_KAP - Windows &amp; AD" xfId="66"/>
    <cellStyle name="_KAP - Windows &amp; AD_Critical Services for Linux V1.01" xfId="67"/>
    <cellStyle name="_KAP - Windows &amp; AD_EMS Tools Capability Matrix v1.2" xfId="68"/>
    <cellStyle name="_MIT Deliverables SOPs Template_ V1.5" xfId="69"/>
    <cellStyle name="_MIT Tech Transition Backup Framework v1 0" xfId="70"/>
    <cellStyle name="_Monitoring Parameter V 0.2" xfId="71"/>
    <cellStyle name="_Network asset Link-modem" xfId="72"/>
    <cellStyle name="_Network Asset Link-Modem_1" xfId="73"/>
    <cellStyle name="_Network Asset Link-Modem_1_Monitoring Parameter V 0.2" xfId="74"/>
    <cellStyle name="_Network Asset Link-Modem_1_Netwrok Transition - Work Book ver 1.0" xfId="75"/>
    <cellStyle name="_Network Asset Link-Modem_1_Server - Compuware inputs" xfId="76"/>
    <cellStyle name="_Network Asset Link-Modem_1_Service Catalog - Storage 1 0" xfId="77"/>
    <cellStyle name="_Network Asset Link-Modem_1_Service Catalog - Unix 1.1" xfId="78"/>
    <cellStyle name="_Network Asset Link-Modem_1_Transition work Book - SAP Ver 1.0" xfId="79"/>
    <cellStyle name="_Network Asset Link-Modem_1_Transition Work Book - UNIX" xfId="80"/>
    <cellStyle name="_Network Asset Link-Modem_1_Transition Work Book - UNIX_Service Catlog -SAP 1.1" xfId="81"/>
    <cellStyle name="_Network Asset Link-Modem_1_Transition Work Book - UNIX_Service Catlog -SAP 1.1 2" xfId="82"/>
    <cellStyle name="_Network Asset Link-Modem_1_TWB - Unix" xfId="83"/>
    <cellStyle name="_Network Asset Link-Modem_2" xfId="84"/>
    <cellStyle name="_Network asset Link-modem_Service Catlog -SAP 1.1" xfId="85"/>
    <cellStyle name="_Network Details Wan-Lan-Link-Cktids - 27th Dec'07" xfId="86"/>
    <cellStyle name="_Network KAP Template - CAB structure and Change Matrix" xfId="87"/>
    <cellStyle name="_Network KAP Template - Hardware Vendor details" xfId="88"/>
    <cellStyle name="_NETWORK Service Desk referral Ver 3 9" xfId="89"/>
    <cellStyle name="_Netwrok Transition - Work Book ver 1.0" xfId="90"/>
    <cellStyle name="_Netwrok Transition - Work Book ver 1.0_Service Catlog -SAP 1.1" xfId="91"/>
    <cellStyle name="_NIB-DB ESCALATION_MATRIX_CALL_CAT" xfId="92"/>
    <cellStyle name="_NIB-DB ESCALATION_MATRIX_CALL_CAT_EMS Tools Capability Matrix v1.2" xfId="93"/>
    <cellStyle name="_NIB-DB ESCALATION_MATRIX_CALL_CAT_Service Catlog -SAP 1.1" xfId="94"/>
    <cellStyle name="_NIB-DB ESCALATION_MATRIX_CALL_CAT_Service Catlog -SAP 1.1 2" xfId="95"/>
    <cellStyle name="_Notification Alerts Matrix_Family Credit Ver- 1 1" xfId="96"/>
    <cellStyle name="_Oracle" xfId="97"/>
    <cellStyle name="_Org Contact Details - Temp - 01" xfId="98"/>
    <cellStyle name="_Reliance MPLS Network Details" xfId="99"/>
    <cellStyle name="_Reliance MPLS Network Details (2)" xfId="100"/>
    <cellStyle name="_Risk Registry for all Domains v1.1" xfId="101"/>
    <cellStyle name="_SANMAR SVR_WIN 2 01 A Windows  AD KAP Tempalte v2 1" xfId="102"/>
    <cellStyle name="_Server - Compuware inputs" xfId="103"/>
    <cellStyle name="_Server - Compuware inputs_Service Catlog -SAP 1.1" xfId="104"/>
    <cellStyle name="_Server  Dependencies" xfId="105"/>
    <cellStyle name="_Server Info" xfId="106"/>
    <cellStyle name="_Sheet1" xfId="107"/>
    <cellStyle name="_Sheet1_Service Catlog -SAP 1.1" xfId="108"/>
    <cellStyle name="_Sheet2" xfId="109"/>
    <cellStyle name="_Sheet3" xfId="110"/>
    <cellStyle name="_Sheet5" xfId="111"/>
    <cellStyle name="_SKS - Engineer Details -Temp - 08" xfId="112"/>
    <cellStyle name="_SKS Escalation  Notification Matrix-ver 1 2 (2)" xfId="113"/>
    <cellStyle name="_SKS Microfinance Server Details" xfId="114"/>
    <cellStyle name="_SQL consolidate" xfId="115"/>
    <cellStyle name="_SQL Server Parameters" xfId="116"/>
    <cellStyle name="_SWITCH DETAILS AT BRANCH" xfId="117"/>
    <cellStyle name="_SWITCH DETAILS AT BRANCH_Service Catlog -SAP 1.1" xfId="118"/>
    <cellStyle name="_SWITCH DETAILS AT BRANCH_Service Catlog -SAP 1.1 2" xfId="119"/>
    <cellStyle name="_Symantec AV V1.1" xfId="120"/>
    <cellStyle name="_Tool  Agent deployment consolidation Checklist FC devices 12_12" xfId="121"/>
    <cellStyle name="_Transition work Book - SAP Ver 1.0" xfId="122"/>
    <cellStyle name="_Transition work Book - SAP Ver 1.0_Service Catlog -SAP 1.1" xfId="123"/>
    <cellStyle name="_Transition Work Book - UNIX" xfId="124"/>
    <cellStyle name="_Transition Work Book - UNIX_Service Catlog -SAP 1.1" xfId="125"/>
    <cellStyle name="_Transition Work Book - UNIX_Service Catlog -SAP 1.1 2" xfId="126"/>
    <cellStyle name="_UNPROTECT network details wan-lan-link-cktids - 27th Dec'07" xfId="127"/>
    <cellStyle name="_Version Cntrl" xfId="128"/>
    <cellStyle name="_ZAPAK_Customer Escalation Matrix - updated" xfId="129"/>
    <cellStyle name="=C:\WINNT\SYSTEM32\COMMAND.COM" xfId="130"/>
    <cellStyle name="=F:\WINNT\SYSTEM32\COMMAND.COM" xfId="131"/>
    <cellStyle name="=F:\WINNT\SYSTEM32\COMMAND.COM 2" xfId="132"/>
    <cellStyle name="=F:\WINNT\SYSTEM32\COMMAND.COM 3" xfId="133"/>
    <cellStyle name="=F:\WINNT\SYSTEM32\COMMAND.COM 4" xfId="134"/>
    <cellStyle name="=F:\WINNT\SYSTEM32\COMMAND.COM 5" xfId="135"/>
    <cellStyle name="=F:\WINNT\SYSTEM32\COMMAND.COM 6" xfId="136"/>
    <cellStyle name="=F:\WINNT\SYSTEM32\COMMAND.COM?COMPUTERNAME=SANTOSH?HOMEDRIVE=F:?HO" xfId="137"/>
    <cellStyle name="=F:\WINNT\SYSTEM32\COMMAND.COM_04 DC - Escalation Matrix - 04" xfId="138"/>
    <cellStyle name="20% - Accent1 2" xfId="139"/>
    <cellStyle name="20% - Accent1 2 2" xfId="140"/>
    <cellStyle name="20% - Accent1 2 3" xfId="141"/>
    <cellStyle name="20% - Accent1 3" xfId="142"/>
    <cellStyle name="20% - Accent1 4" xfId="143"/>
    <cellStyle name="20% - Accent2 2" xfId="144"/>
    <cellStyle name="20% - Accent2 2 2" xfId="145"/>
    <cellStyle name="20% - Accent2 2 3" xfId="146"/>
    <cellStyle name="20% - Accent2 3" xfId="147"/>
    <cellStyle name="20% - Accent2 4" xfId="148"/>
    <cellStyle name="20% - Accent3 2" xfId="149"/>
    <cellStyle name="20% - Accent3 2 2" xfId="150"/>
    <cellStyle name="20% - Accent3 2 3" xfId="151"/>
    <cellStyle name="20% - Accent3 3" xfId="152"/>
    <cellStyle name="20% - Accent3 4" xfId="153"/>
    <cellStyle name="20% - Accent4 2" xfId="154"/>
    <cellStyle name="20% - Accent4 2 2" xfId="155"/>
    <cellStyle name="20% - Accent4 2 3" xfId="156"/>
    <cellStyle name="20% - Accent4 3" xfId="157"/>
    <cellStyle name="20% - Accent4 4" xfId="158"/>
    <cellStyle name="20% - Accent5 2" xfId="159"/>
    <cellStyle name="20% - Accent5 2 2" xfId="160"/>
    <cellStyle name="20% - Accent5 2 3" xfId="161"/>
    <cellStyle name="20% - Accent5 3" xfId="162"/>
    <cellStyle name="20% - Accent5 4" xfId="163"/>
    <cellStyle name="20% - Accent6 2" xfId="164"/>
    <cellStyle name="20% - Accent6 2 2" xfId="165"/>
    <cellStyle name="20% - Accent6 2 3" xfId="166"/>
    <cellStyle name="20% - Accent6 3" xfId="167"/>
    <cellStyle name="20% - Accent6 4" xfId="168"/>
    <cellStyle name="40% - Accent1 2" xfId="169"/>
    <cellStyle name="40% - Accent1 2 2" xfId="170"/>
    <cellStyle name="40% - Accent1 2 3" xfId="171"/>
    <cellStyle name="40% - Accent1 3" xfId="172"/>
    <cellStyle name="40% - Accent1 4" xfId="173"/>
    <cellStyle name="40% - Accent2 2" xfId="174"/>
    <cellStyle name="40% - Accent2 2 2" xfId="175"/>
    <cellStyle name="40% - Accent2 2 3" xfId="176"/>
    <cellStyle name="40% - Accent2 3" xfId="177"/>
    <cellStyle name="40% - Accent2 4" xfId="178"/>
    <cellStyle name="40% - Accent3 2" xfId="179"/>
    <cellStyle name="40% - Accent3 2 2" xfId="180"/>
    <cellStyle name="40% - Accent3 2 3" xfId="181"/>
    <cellStyle name="40% - Accent3 3" xfId="182"/>
    <cellStyle name="40% - Accent3 4" xfId="183"/>
    <cellStyle name="40% - Accent4 2" xfId="184"/>
    <cellStyle name="40% - Accent4 2 2" xfId="185"/>
    <cellStyle name="40% - Accent4 2 3" xfId="186"/>
    <cellStyle name="40% - Accent4 3" xfId="187"/>
    <cellStyle name="40% - Accent4 4" xfId="188"/>
    <cellStyle name="40% - Accent5 2" xfId="189"/>
    <cellStyle name="40% - Accent5 2 2" xfId="190"/>
    <cellStyle name="40% - Accent5 2 3" xfId="191"/>
    <cellStyle name="40% - Accent5 3" xfId="192"/>
    <cellStyle name="40% - Accent5 4" xfId="193"/>
    <cellStyle name="40% - Accent6 2" xfId="194"/>
    <cellStyle name="40% - Accent6 2 2" xfId="195"/>
    <cellStyle name="40% - Accent6 2 3" xfId="196"/>
    <cellStyle name="40% - Accent6 3" xfId="197"/>
    <cellStyle name="40% - Accent6 4" xfId="198"/>
    <cellStyle name="60% - Accent1 2" xfId="199"/>
    <cellStyle name="60% - Accent1 2 2" xfId="200"/>
    <cellStyle name="60% - Accent1 2 3" xfId="201"/>
    <cellStyle name="60% - Accent1 3" xfId="202"/>
    <cellStyle name="60% - Accent1 4" xfId="203"/>
    <cellStyle name="60% - Accent2 2" xfId="204"/>
    <cellStyle name="60% - Accent2 2 2" xfId="205"/>
    <cellStyle name="60% - Accent2 2 3" xfId="206"/>
    <cellStyle name="60% - Accent2 3" xfId="207"/>
    <cellStyle name="60% - Accent2 4" xfId="208"/>
    <cellStyle name="60% - Accent3 2" xfId="209"/>
    <cellStyle name="60% - Accent3 2 2" xfId="210"/>
    <cellStyle name="60% - Accent3 2 3" xfId="211"/>
    <cellStyle name="60% - Accent3 3" xfId="212"/>
    <cellStyle name="60% - Accent3 4" xfId="213"/>
    <cellStyle name="60% - Accent4 2" xfId="214"/>
    <cellStyle name="60% - Accent4 2 2" xfId="215"/>
    <cellStyle name="60% - Accent4 2 3" xfId="216"/>
    <cellStyle name="60% - Accent4 3" xfId="217"/>
    <cellStyle name="60% - Accent4 4" xfId="218"/>
    <cellStyle name="60% - Accent5 2" xfId="219"/>
    <cellStyle name="60% - Accent5 2 2" xfId="220"/>
    <cellStyle name="60% - Accent5 2 3" xfId="221"/>
    <cellStyle name="60% - Accent5 3" xfId="222"/>
    <cellStyle name="60% - Accent5 4" xfId="223"/>
    <cellStyle name="60% - Accent6 2" xfId="224"/>
    <cellStyle name="60% - Accent6 2 2" xfId="225"/>
    <cellStyle name="60% - Accent6 2 3" xfId="226"/>
    <cellStyle name="60% - Accent6 3" xfId="227"/>
    <cellStyle name="60% - Accent6 4" xfId="228"/>
    <cellStyle name="Accent1 2" xfId="229"/>
    <cellStyle name="Accent1 2 2" xfId="230"/>
    <cellStyle name="Accent1 2 3" xfId="231"/>
    <cellStyle name="Accent1 3" xfId="232"/>
    <cellStyle name="Accent1 4" xfId="233"/>
    <cellStyle name="Accent2 2" xfId="234"/>
    <cellStyle name="Accent2 2 2" xfId="235"/>
    <cellStyle name="Accent2 2 3" xfId="236"/>
    <cellStyle name="Accent2 3" xfId="237"/>
    <cellStyle name="Accent2 4" xfId="238"/>
    <cellStyle name="Accent3 2" xfId="239"/>
    <cellStyle name="Accent3 2 2" xfId="240"/>
    <cellStyle name="Accent3 2 3" xfId="241"/>
    <cellStyle name="Accent3 3" xfId="242"/>
    <cellStyle name="Accent3 4" xfId="243"/>
    <cellStyle name="Accent4 2" xfId="244"/>
    <cellStyle name="Accent4 2 2" xfId="245"/>
    <cellStyle name="Accent4 2 3" xfId="246"/>
    <cellStyle name="Accent4 3" xfId="247"/>
    <cellStyle name="Accent4 4" xfId="248"/>
    <cellStyle name="Accent5 2" xfId="249"/>
    <cellStyle name="Accent5 2 2" xfId="250"/>
    <cellStyle name="Accent5 2 3" xfId="251"/>
    <cellStyle name="Accent5 3" xfId="252"/>
    <cellStyle name="Accent5 4" xfId="253"/>
    <cellStyle name="Accent6 2" xfId="254"/>
    <cellStyle name="Accent6 2 2" xfId="255"/>
    <cellStyle name="Accent6 2 3" xfId="256"/>
    <cellStyle name="Accent6 3" xfId="257"/>
    <cellStyle name="Accent6 4" xfId="258"/>
    <cellStyle name="Bad 2" xfId="259"/>
    <cellStyle name="Bad 2 2" xfId="260"/>
    <cellStyle name="Bad 2 3" xfId="261"/>
    <cellStyle name="Bad 3" xfId="262"/>
    <cellStyle name="Bad 4" xfId="263"/>
    <cellStyle name="Calculation 2" xfId="264"/>
    <cellStyle name="Calculation 2 2" xfId="265"/>
    <cellStyle name="Calculation 2 3" xfId="266"/>
    <cellStyle name="Calculation 3" xfId="267"/>
    <cellStyle name="Calculation 4" xfId="268"/>
    <cellStyle name="Check Cell 2" xfId="269"/>
    <cellStyle name="Check Cell 2 2" xfId="270"/>
    <cellStyle name="Check Cell 2 3" xfId="271"/>
    <cellStyle name="Check Cell 3" xfId="272"/>
    <cellStyle name="Check Cell 4" xfId="273"/>
    <cellStyle name="Date" xfId="274"/>
    <cellStyle name="Euro" xfId="275"/>
    <cellStyle name="Explanatory Text 2" xfId="276"/>
    <cellStyle name="Explanatory Text 2 2" xfId="277"/>
    <cellStyle name="Explanatory Text 2 3" xfId="278"/>
    <cellStyle name="Explanatory Text 3" xfId="279"/>
    <cellStyle name="Explanatory Text 4" xfId="280"/>
    <cellStyle name="Good 2" xfId="281"/>
    <cellStyle name="Good 2 2" xfId="282"/>
    <cellStyle name="Good 2 3" xfId="283"/>
    <cellStyle name="Good 3" xfId="284"/>
    <cellStyle name="Good 4" xfId="285"/>
    <cellStyle name="GreyOrWhite" xfId="286"/>
    <cellStyle name="Heading 1 2" xfId="287"/>
    <cellStyle name="Heading 1 2 2" xfId="288"/>
    <cellStyle name="Heading 1 2 3" xfId="289"/>
    <cellStyle name="Heading 1 3" xfId="290"/>
    <cellStyle name="Heading 1 4" xfId="291"/>
    <cellStyle name="Heading 2 2" xfId="292"/>
    <cellStyle name="Heading 2 2 2" xfId="293"/>
    <cellStyle name="Heading 2 2 3" xfId="294"/>
    <cellStyle name="Heading 2 3" xfId="295"/>
    <cellStyle name="Heading 2 4" xfId="296"/>
    <cellStyle name="Heading 3 2" xfId="297"/>
    <cellStyle name="Heading 3 2 2" xfId="298"/>
    <cellStyle name="Heading 3 2 3" xfId="299"/>
    <cellStyle name="Heading 3 3" xfId="300"/>
    <cellStyle name="Heading 3 4" xfId="301"/>
    <cellStyle name="Heading 4 2" xfId="302"/>
    <cellStyle name="Heading 4 2 2" xfId="303"/>
    <cellStyle name="Heading 4 2 3" xfId="304"/>
    <cellStyle name="Heading 4 3" xfId="305"/>
    <cellStyle name="Heading 4 4" xfId="306"/>
    <cellStyle name="Hyperlink" xfId="384" builtinId="8"/>
    <cellStyle name="Hyperlink 2" xfId="307"/>
    <cellStyle name="Hyperlink 2 2" xfId="308"/>
    <cellStyle name="Input 2" xfId="309"/>
    <cellStyle name="Input 2 2" xfId="310"/>
    <cellStyle name="Input 2 3" xfId="311"/>
    <cellStyle name="Input 3" xfId="312"/>
    <cellStyle name="Input 4" xfId="313"/>
    <cellStyle name="Linked Cell 2" xfId="314"/>
    <cellStyle name="Linked Cell 2 2" xfId="315"/>
    <cellStyle name="Linked Cell 2 3" xfId="316"/>
    <cellStyle name="Linked Cell 3" xfId="317"/>
    <cellStyle name="Linked Cell 4" xfId="318"/>
    <cellStyle name="Month-Year" xfId="319"/>
    <cellStyle name="Neutral 2" xfId="320"/>
    <cellStyle name="Neutral 2 2" xfId="321"/>
    <cellStyle name="Neutral 2 3" xfId="322"/>
    <cellStyle name="Neutral 3" xfId="323"/>
    <cellStyle name="Neutral 4" xfId="324"/>
    <cellStyle name="Nïrmal_Server Asset" xfId="325"/>
    <cellStyle name="Nor}al" xfId="326"/>
    <cellStyle name="Norm੎੎" xfId="327"/>
    <cellStyle name="Norm??" xfId="328"/>
    <cellStyle name="Norm੎੎_EMS Tools Capability Matrix v1.2" xfId="329"/>
    <cellStyle name="Normal" xfId="0" builtinId="0"/>
    <cellStyle name="Normal 10" xfId="330"/>
    <cellStyle name="Normal 11" xfId="331"/>
    <cellStyle name="Normal 12" xfId="332"/>
    <cellStyle name="Normal 13" xfId="333"/>
    <cellStyle name="Normal 14" xfId="334"/>
    <cellStyle name="Normal 15" xfId="1"/>
    <cellStyle name="Normal 16" xfId="383"/>
    <cellStyle name="Normal 2" xfId="335"/>
    <cellStyle name="Normal 2 2" xfId="336"/>
    <cellStyle name="Normal 2 3" xfId="337"/>
    <cellStyle name="Normal 2 4" xfId="338"/>
    <cellStyle name="Normal 2 5" xfId="339"/>
    <cellStyle name="Normal 2_Critical Services for Linux V1.01" xfId="340"/>
    <cellStyle name="Normal 3" xfId="341"/>
    <cellStyle name="Normal 4" xfId="342"/>
    <cellStyle name="Normal 5" xfId="343"/>
    <cellStyle name="Normal 6" xfId="344"/>
    <cellStyle name="Normal 7" xfId="345"/>
    <cellStyle name="Normal 8" xfId="346"/>
    <cellStyle name="Normal 9" xfId="347"/>
    <cellStyle name="Note 2" xfId="348"/>
    <cellStyle name="Note 2 2" xfId="349"/>
    <cellStyle name="Note 2 3" xfId="350"/>
    <cellStyle name="Note 3" xfId="351"/>
    <cellStyle name="Note 4" xfId="352"/>
    <cellStyle name="Output 2" xfId="353"/>
    <cellStyle name="Output 2 2" xfId="354"/>
    <cellStyle name="Output 2 3" xfId="355"/>
    <cellStyle name="Output 3" xfId="356"/>
    <cellStyle name="Output 4" xfId="357"/>
    <cellStyle name="Percent" xfId="382" builtinId="5"/>
    <cellStyle name="Percent 2" xfId="358"/>
    <cellStyle name="Style 1" xfId="359"/>
    <cellStyle name="Style 1 2" xfId="360"/>
    <cellStyle name="Style 1 3" xfId="361"/>
    <cellStyle name="Style 1 4" xfId="362"/>
    <cellStyle name="Style 1 5" xfId="363"/>
    <cellStyle name="Style 1_Critical Services for Linux V1.01" xfId="364"/>
    <cellStyle name="Title 2" xfId="365"/>
    <cellStyle name="Title 2 2" xfId="366"/>
    <cellStyle name="Title 2 3" xfId="367"/>
    <cellStyle name="Title 3" xfId="368"/>
    <cellStyle name="Title 4" xfId="369"/>
    <cellStyle name="Total 2" xfId="370"/>
    <cellStyle name="Total 2 2" xfId="371"/>
    <cellStyle name="Total 2 3" xfId="372"/>
    <cellStyle name="Total 3" xfId="373"/>
    <cellStyle name="Total 4" xfId="374"/>
    <cellStyle name="Warning Text 2" xfId="375"/>
    <cellStyle name="Warning Text 2 2" xfId="376"/>
    <cellStyle name="Warning Text 2 3" xfId="377"/>
    <cellStyle name="Warning Text 3" xfId="378"/>
    <cellStyle name="Warning Text 4" xfId="379"/>
    <cellStyle name="Yellow" xfId="380"/>
    <cellStyle name="표준_Sheet1" xfId="381"/>
  </cellStyles>
  <dxfs count="6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0"/>
        <color auto="1"/>
        <name val="Calibri"/>
        <scheme val="minor"/>
      </font>
      <numFmt numFmtId="1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ndara"/>
        <scheme val="none"/>
      </font>
      <numFmt numFmtId="30" formatCode="@"/>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auto="1"/>
        <name val="Candar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Candar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Candar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Candar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name val="Candara"/>
        <scheme val="none"/>
      </font>
      <numFmt numFmtId="30" formatCode="@"/>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ndar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ndara"/>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ndara"/>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ndar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ndara"/>
        <scheme val="none"/>
      </font>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0"/>
        <name val="Calibri"/>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1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auto="1"/>
        <name val="Candara"/>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ndara"/>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Candara"/>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ndara"/>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Candar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ndar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Candara"/>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ndara"/>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Candara"/>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ndara"/>
        <scheme val="none"/>
      </font>
      <alignment horizontal="general" vertical="center" textRotation="0" wrapText="1" indent="0" justifyLastLine="0" shrinkToFit="0" readingOrder="0"/>
    </dxf>
    <dxf>
      <font>
        <b val="0"/>
        <i val="0"/>
        <strike val="0"/>
        <condense val="0"/>
        <extend val="0"/>
        <outline val="0"/>
        <shadow val="0"/>
        <u val="none"/>
        <vertAlign val="baseline"/>
        <sz val="10"/>
        <color auto="1"/>
        <name val="Candara"/>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ndara"/>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ndara"/>
        <scheme val="none"/>
      </font>
      <alignment horizontal="general" vertical="center" textRotation="0" wrapText="0" indent="0" justifyLastLine="0" shrinkToFit="0" readingOrder="0"/>
    </dxf>
    <dxf>
      <font>
        <b/>
        <i val="0"/>
        <strike val="0"/>
        <condense val="0"/>
        <extend val="0"/>
        <outline val="0"/>
        <shadow val="0"/>
        <u val="none"/>
        <vertAlign val="baseline"/>
        <sz val="10"/>
        <color theme="0"/>
        <name val="Candara"/>
        <scheme val="none"/>
      </font>
      <numFmt numFmtId="167" formatCode="dd\-mmm\-yy"/>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Candara" panose="020E0502030303020204" pitchFamily="34" charset="0"/>
                <a:ea typeface="+mn-ea"/>
                <a:cs typeface="+mn-cs"/>
              </a:defRPr>
            </a:pPr>
            <a:r>
              <a:rPr lang="en-US">
                <a:solidFill>
                  <a:sysClr val="windowText" lastClr="000000"/>
                </a:solidFill>
                <a:latin typeface="Candara" panose="020E0502030303020204" pitchFamily="34" charset="0"/>
              </a:rPr>
              <a:t>Transition Plan : Valampuri to Paul Naveen</a:t>
            </a:r>
            <a:r>
              <a:rPr lang="en-US" baseline="0">
                <a:solidFill>
                  <a:sysClr val="windowText" lastClr="000000"/>
                </a:solidFill>
                <a:latin typeface="Candara" panose="020E0502030303020204" pitchFamily="34" charset="0"/>
              </a:rPr>
              <a:t> </a:t>
            </a:r>
            <a:r>
              <a:rPr lang="en-US" sz="1100" baseline="0">
                <a:solidFill>
                  <a:sysClr val="windowText" lastClr="000000"/>
                </a:solidFill>
                <a:latin typeface="Candara" panose="020E0502030303020204" pitchFamily="34" charset="0"/>
              </a:rPr>
              <a:t>(</a:t>
            </a:r>
            <a:r>
              <a:rPr lang="en-US" sz="1100">
                <a:solidFill>
                  <a:sysClr val="windowText" lastClr="000000"/>
                </a:solidFill>
                <a:latin typeface="Candara" panose="020E0502030303020204" pitchFamily="34" charset="0"/>
              </a:rPr>
              <a:t>% Completed)</a:t>
            </a:r>
            <a:endParaRPr lang="en-US">
              <a:solidFill>
                <a:sysClr val="windowText" lastClr="000000"/>
              </a:solidFill>
              <a:latin typeface="Candara" panose="020E0502030303020204" pitchFamily="34" charset="0"/>
            </a:endParaRPr>
          </a:p>
        </c:rich>
      </c:tx>
      <c:overlay val="0"/>
      <c:spPr>
        <a:noFill/>
        <a:ln>
          <a:noFill/>
        </a:ln>
        <a:effectLst/>
      </c:spPr>
    </c:title>
    <c:autoTitleDeleted val="0"/>
    <c:plotArea>
      <c:layout/>
      <c:barChart>
        <c:barDir val="bar"/>
        <c:grouping val="clustered"/>
        <c:varyColors val="0"/>
        <c:ser>
          <c:idx val="0"/>
          <c:order val="0"/>
          <c:tx>
            <c:strRef>
              <c:f>Dashboard!$F$4</c:f>
              <c:strCache>
                <c:ptCount val="1"/>
                <c:pt idx="0">
                  <c:v>% Completed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6"/>
            <c:invertIfNegative val="0"/>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6203-4228-8A20-045465941CE7}"/>
              </c:ext>
            </c:extLst>
          </c:dPt>
          <c:dPt>
            <c:idx val="7"/>
            <c:invertIfNegative val="0"/>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6203-4228-8A20-045465941CE7}"/>
              </c:ext>
            </c:extLst>
          </c:dPt>
          <c:dPt>
            <c:idx val="8"/>
            <c:invertIfNegative val="0"/>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6203-4228-8A20-045465941C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Dashboard!$B$5:$B$11</c:f>
              <c:strCache>
                <c:ptCount val="7"/>
                <c:pt idx="0">
                  <c:v>KT Plan</c:v>
                </c:pt>
                <c:pt idx="1">
                  <c:v>Access</c:v>
                </c:pt>
                <c:pt idx="2">
                  <c:v>Inventory</c:v>
                </c:pt>
                <c:pt idx="3">
                  <c:v>Archictecture</c:v>
                </c:pt>
                <c:pt idx="4">
                  <c:v>Server Credentials</c:v>
                </c:pt>
                <c:pt idx="5">
                  <c:v>Contacts</c:v>
                </c:pt>
                <c:pt idx="6">
                  <c:v>Overall</c:v>
                </c:pt>
              </c:strCache>
            </c:strRef>
          </c:cat>
          <c:val>
            <c:numRef>
              <c:f>Dashboard!$F$5:$F$11</c:f>
              <c:numCache>
                <c:formatCode>0%</c:formatCode>
                <c:ptCount val="7"/>
                <c:pt idx="0">
                  <c:v>0</c:v>
                </c:pt>
                <c:pt idx="1">
                  <c:v>1</c:v>
                </c:pt>
                <c:pt idx="2">
                  <c:v>1</c:v>
                </c:pt>
                <c:pt idx="3">
                  <c:v>1</c:v>
                </c:pt>
                <c:pt idx="4">
                  <c:v>1</c:v>
                </c:pt>
                <c:pt idx="5">
                  <c:v>1</c:v>
                </c:pt>
                <c:pt idx="6">
                  <c:v>0.83333333333333337</c:v>
                </c:pt>
              </c:numCache>
            </c:numRef>
          </c:val>
          <c:extLst xmlns:c16r2="http://schemas.microsoft.com/office/drawing/2015/06/chart">
            <c:ext xmlns:c16="http://schemas.microsoft.com/office/drawing/2014/chart" uri="{C3380CC4-5D6E-409C-BE32-E72D297353CC}">
              <c16:uniqueId val="{00000006-6203-4228-8A20-045465941CE7}"/>
            </c:ext>
          </c:extLst>
        </c:ser>
        <c:dLbls>
          <c:showLegendKey val="0"/>
          <c:showVal val="0"/>
          <c:showCatName val="0"/>
          <c:showSerName val="0"/>
          <c:showPercent val="0"/>
          <c:showBubbleSize val="0"/>
        </c:dLbls>
        <c:gapWidth val="115"/>
        <c:overlap val="-20"/>
        <c:axId val="99462528"/>
        <c:axId val="99474432"/>
      </c:barChart>
      <c:catAx>
        <c:axId val="99462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ndara" panose="020E0502030303020204" pitchFamily="34" charset="0"/>
                <a:ea typeface="+mn-ea"/>
                <a:cs typeface="+mn-cs"/>
              </a:defRPr>
            </a:pPr>
            <a:endParaRPr lang="en-US"/>
          </a:p>
        </c:txPr>
        <c:crossAx val="99474432"/>
        <c:crosses val="autoZero"/>
        <c:auto val="1"/>
        <c:lblAlgn val="ctr"/>
        <c:lblOffset val="100"/>
        <c:noMultiLvlLbl val="0"/>
      </c:catAx>
      <c:valAx>
        <c:axId val="9947443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2528"/>
        <c:crosses val="autoZero"/>
        <c:crossBetween val="between"/>
        <c:majorUnit val="0.2"/>
      </c:valAx>
      <c:spPr>
        <a:noFill/>
        <a:ln>
          <a:noFill/>
        </a:ln>
        <a:effectLst/>
      </c:spPr>
    </c:plotArea>
    <c:plotVisOnly val="1"/>
    <c:dispBlanksAs val="gap"/>
    <c:showDLblsOverMax val="0"/>
  </c:chart>
  <c:spPr>
    <a:gradFill flip="none" rotWithShape="1">
      <a:gsLst>
        <a:gs pos="0">
          <a:schemeClr val="accent5">
            <a:lumMod val="20000"/>
            <a:lumOff val="80000"/>
            <a:shade val="30000"/>
            <a:satMod val="115000"/>
          </a:schemeClr>
        </a:gs>
        <a:gs pos="50000">
          <a:schemeClr val="accent5">
            <a:lumMod val="20000"/>
            <a:lumOff val="80000"/>
            <a:shade val="67500"/>
            <a:satMod val="115000"/>
          </a:schemeClr>
        </a:gs>
        <a:gs pos="100000">
          <a:schemeClr val="accent5">
            <a:lumMod val="20000"/>
            <a:lumOff val="80000"/>
            <a:shade val="100000"/>
            <a:satMod val="115000"/>
          </a:schemeClr>
        </a:gs>
      </a:gsLst>
      <a:path path="circle">
        <a:fillToRect l="100000" b="100000"/>
      </a:path>
      <a:tileRect t="-100000" r="-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295274</xdr:colOff>
      <xdr:row>15</xdr:row>
      <xdr:rowOff>185737</xdr:rowOff>
    </xdr:from>
    <xdr:to>
      <xdr:col>5</xdr:col>
      <xdr:colOff>571499</xdr:colOff>
      <xdr:row>31</xdr:row>
      <xdr:rowOff>95250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133350</xdr:rowOff>
    </xdr:from>
    <xdr:to>
      <xdr:col>4</xdr:col>
      <xdr:colOff>101600</xdr:colOff>
      <xdr:row>29</xdr:row>
      <xdr:rowOff>183515</xdr:rowOff>
    </xdr:to>
    <xdr:pic>
      <xdr:nvPicPr>
        <xdr:cNvPr id="4" name="Picture 3">
          <a:extLst>
            <a:ext uri="{FF2B5EF4-FFF2-40B4-BE49-F238E27FC236}">
              <a16:creationId xmlns:a16="http://schemas.microsoft.com/office/drawing/2014/main" xmlns="" id="{8B648741-2863-44EA-B5AD-B8E1466FC622}"/>
            </a:ext>
          </a:extLst>
        </xdr:cNvPr>
        <xdr:cNvPicPr/>
      </xdr:nvPicPr>
      <xdr:blipFill>
        <a:blip xmlns:r="http://schemas.openxmlformats.org/officeDocument/2006/relationships" r:embed="rId1"/>
        <a:stretch>
          <a:fillRect/>
        </a:stretch>
      </xdr:blipFill>
      <xdr:spPr>
        <a:xfrm>
          <a:off x="0" y="1054100"/>
          <a:ext cx="8229600" cy="44697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randa, Clifford (206425346)" refreshedDate="42186.285384143521" createdVersion="5" refreshedVersion="4" minRefreshableVersion="3" recordCount="91">
  <cacheSource type="worksheet">
    <worksheetSource ref="A2:H29" sheet="1. KT Plan"/>
  </cacheSource>
  <cacheFields count="8">
    <cacheField name="Stream" numFmtId="0">
      <sharedItems count="4">
        <s v="All"/>
        <s v="Drupal"/>
        <s v="Web"/>
        <s v="DB"/>
      </sharedItems>
    </cacheField>
    <cacheField name="Tasks" numFmtId="0">
      <sharedItems/>
    </cacheField>
    <cacheField name="Discussion Sessions" numFmtId="0">
      <sharedItems containsBlank="1" longText="1"/>
    </cacheField>
    <cacheField name="Checklist" numFmtId="0">
      <sharedItems containsNonDate="0" containsString="0" containsBlank="1"/>
    </cacheField>
    <cacheField name="Assigned" numFmtId="0">
      <sharedItems containsBlank="1"/>
    </cacheField>
    <cacheField name="Start Date " numFmtId="0">
      <sharedItems containsBlank="1"/>
    </cacheField>
    <cacheField name="End Date " numFmtId="0">
      <sharedItems containsBlank="1"/>
    </cacheField>
    <cacheField name="Status" numFmtId="0">
      <sharedItems containsBlank="1" count="4">
        <m/>
        <s v="Closed"/>
        <s v="In Progress"/>
        <s v="Ope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s v="Due Diligence ( Week 1) "/>
    <m/>
    <m/>
    <m/>
    <m/>
    <m/>
    <x v="0"/>
  </r>
  <r>
    <x v="0"/>
    <s v="Open Platform Service Transition Plan"/>
    <s v="Introduction session to the Client team"/>
    <m/>
    <s v="Rajesh / Vineet"/>
    <s v="June 3rd"/>
    <s v="June 3rd"/>
    <x v="1"/>
  </r>
  <r>
    <x v="0"/>
    <s v="Identify Current Incumbent Vendor Contacts"/>
    <s v="Introduced by Dino and details in wiki https://wiki.nbcuni.ge.com/display/DPTeam/SDG+Offshore+Team"/>
    <m/>
    <s v="Rajesh / Vineet"/>
    <s v="June 3rd"/>
    <s v="June 3rd"/>
    <x v="1"/>
  </r>
  <r>
    <x v="0"/>
    <s v="Identify the SPOC for KT for Web"/>
    <s v="Web : Sudhakar"/>
    <m/>
    <s v="Rajesh / Vineet"/>
    <s v="June 3rd"/>
    <s v="June 3rd"/>
    <x v="1"/>
  </r>
  <r>
    <x v="0"/>
    <s v="Request the SSO ID for Onsite &amp; Offshore Team"/>
    <s v="SSO ID's are created for the team members with BGC Green"/>
    <m/>
    <s v="Vinay"/>
    <s v="June 3rd"/>
    <s v="June 12th"/>
    <x v="1"/>
  </r>
  <r>
    <x v="0"/>
    <s v="Get information on Current wiki Page &amp; access to the same"/>
    <s v="Information shared by Dino https://wiki.nbcuni.ge.com/display/DPTeam/Home"/>
    <m/>
    <s v="Rajesh / Vineet"/>
    <s v="June 4th"/>
    <s v="June 5th"/>
    <x v="1"/>
  </r>
  <r>
    <x v="0"/>
    <s v="Go through the existing SOPs and other documentation"/>
    <s v="https://wiki.nbcuni.ge.com/pages/viewpage.action?pageId=76482374  _x000a_       &amp;_x000a_https://wiki.nbcuni.ge.com/display/DPTeam/Procedures"/>
    <m/>
    <s v="Rajesh / Vineet/Vinay "/>
    <s v="June 3rd"/>
    <s v="June 5th"/>
    <x v="1"/>
  </r>
  <r>
    <x v="0"/>
    <s v="Create KT Schedule with Vendor Contacts"/>
    <s v="Discussion with incumbent vendor: Scheduled discussions daily between 12:30 to 01:30pm EDT "/>
    <m/>
    <s v="Rajesh / Vineet"/>
    <s v="June 4th"/>
    <s v="June 5th"/>
    <x v="1"/>
  </r>
  <r>
    <x v="0"/>
    <s v="Plan KT to offshore"/>
    <s v="Daily Sync up calls with the Offshore team"/>
    <m/>
    <s v="Rajesh / Vineet"/>
    <s v="June 5th"/>
    <s v="June 5th"/>
    <x v="1"/>
  </r>
  <r>
    <x v="1"/>
    <s v="Details on Knowledge portal "/>
    <s v="IGATE Team"/>
    <m/>
    <s v="Drupal Team"/>
    <s v="June 5th"/>
    <m/>
    <x v="1"/>
  </r>
  <r>
    <x v="0"/>
    <s v="Knowledge Transition ( Week 2) "/>
    <m/>
    <m/>
    <m/>
    <m/>
    <m/>
    <x v="0"/>
  </r>
  <r>
    <x v="0"/>
    <s v="Understand the NBCUniversal Ticketing tool Service Now (New joinees to NBCU account)"/>
    <s v="Discussion with the new team members to NBCU account"/>
    <m/>
    <s v="Vinay/DB Team"/>
    <s v="June 8th"/>
    <s v="June 8th"/>
    <x v="1"/>
  </r>
  <r>
    <x v="0"/>
    <s v="Understand the Incident / Problem  Management &amp; Change Management"/>
    <s v="Created new content for wiki (refer document tab)_x000a_Approval pending"/>
    <m/>
    <s v="Rajesh / Vineet/Vinay "/>
    <s v="June 8th"/>
    <s v="June 8th"/>
    <x v="1"/>
  </r>
  <r>
    <x v="2"/>
    <s v="Inventory Information"/>
    <s v="Check Page : Inventory"/>
    <m/>
    <s v="Rajesh / Vineet"/>
    <s v="June 8th"/>
    <s v="June 12th"/>
    <x v="1"/>
  </r>
  <r>
    <x v="2"/>
    <s v="Application Mapping"/>
    <s v="Discussion with application owners"/>
    <m/>
    <s v="Rajesh / Vineet"/>
    <s v="June 8th"/>
    <s v="June 12th"/>
    <x v="2"/>
  </r>
  <r>
    <x v="2"/>
    <s v="Application Owners"/>
    <s v="Available in the below wiki for all applications https://wiki.nbcuni.ge.com/pages/viewpage.action?spaceKey=DPTeam&amp;title=Open+Platform+Applications_x000a_"/>
    <m/>
    <s v="Rajesh / Vineet"/>
    <s v="June 8th"/>
    <s v="June 12th"/>
    <x v="1"/>
  </r>
  <r>
    <x v="2"/>
    <s v="Application Clustering details"/>
    <s v="No clusters at the web level"/>
    <m/>
    <s v="Rajesh / Vineet"/>
    <s v="June 8th"/>
    <s v="June 12th"/>
    <x v="1"/>
  </r>
  <r>
    <x v="2"/>
    <s v="Type of application (State full / State Less)"/>
    <s v="NA"/>
    <m/>
    <s v="Rajesh / Vineet"/>
    <s v="June 8th"/>
    <s v="June 12th"/>
    <x v="1"/>
  </r>
  <r>
    <x v="2"/>
    <s v="Archival Policy for Application Logs (Including Log Rotation)"/>
    <s v="Logs will be rotated after 15/30 days_x000a_https://wiki.nbcuni.ge.com/display/DPTeam/Apache+Log+Rotation                    _x000a_Identify the Apache PHP log location:_x000a_ 1015  [2015-06-17 15:02:11 EDT]php -i |grep php.ini_x000a_ 1016  [2015-06-17 15:02:22 EDT]cd /etc/_x000a_ 1017  [2015-06-17 15:02:34 EDT]grep -i error_log php.ini_x000a_"/>
    <m/>
    <s v="Rajesh / Vineet"/>
    <s v="June 5th"/>
    <s v="June 5th"/>
    <x v="1"/>
  </r>
  <r>
    <x v="2"/>
    <s v="Archival Policy  for Database data"/>
    <s v="Handled by the DB team"/>
    <m/>
    <s v="Rajesh / Vineet"/>
    <s v="June 5th"/>
    <s v="June 5th"/>
    <x v="1"/>
  </r>
  <r>
    <x v="2"/>
    <s v="SSL Configuration and Certificate installation"/>
    <s v="Configured at the F5 LB level_x000a_https://wiki.nbcuni.ge.com/display/DPTeam/Creating+a+F5+Ticket+SSL+and+VIP"/>
    <m/>
    <s v="Rajesh / Vineet"/>
    <s v="June 5th"/>
    <s v="June 5th"/>
    <x v="1"/>
  </r>
  <r>
    <x v="2"/>
    <s v="SSL Certificates"/>
    <s v="Externally Signed certificates"/>
    <m/>
    <s v="Rajesh / Vineet"/>
    <s v="June 5th"/>
    <s v="June 5th"/>
    <x v="1"/>
  </r>
  <r>
    <x v="2"/>
    <s v="SSL Certificate Expiration"/>
    <s v="Vendor will notify the Support team DL and App owner through email"/>
    <m/>
    <s v="Rajesh / Vineet"/>
    <s v="June 5th"/>
    <s v="June 5th"/>
    <x v="1"/>
  </r>
  <r>
    <x v="2"/>
    <s v="Deployment of configuration files across all servers (Automation)"/>
    <s v="Master server will be updated with the configuration changes which will be synchronized across all the servers using a script in the master server_x000a_New wiki to be created"/>
    <m/>
    <s v="Rajesh / Vineet"/>
    <s v="June 5th"/>
    <m/>
    <x v="1"/>
  </r>
  <r>
    <x v="2"/>
    <s v="Number of monitoring servers used"/>
    <s v="Only 1 Icinga server for all Environments (Master / Slave mode)"/>
    <m/>
    <s v="Rajesh / Vineet"/>
    <s v="June 5th"/>
    <s v="June 5th"/>
    <x v="1"/>
  </r>
  <r>
    <x v="2"/>
    <s v="Load Balancer Hardware / Software"/>
    <s v="Hardware F5 Load Balancer. "/>
    <m/>
    <s v="Rajesh / Vineet"/>
    <s v="June 8th"/>
    <s v="June 9th"/>
    <x v="1"/>
  </r>
  <r>
    <x v="2"/>
    <s v="KT to Offshore"/>
    <s v="Knowledge Transition to Offshore"/>
    <m/>
    <s v="Rajesh/vineet"/>
    <s v="June 8th"/>
    <s v="June 8th"/>
    <x v="1"/>
  </r>
  <r>
    <x v="2"/>
    <s v="High Availability Strategy"/>
    <s v="Discussion with incumbent vendor"/>
    <m/>
    <s v="Rajesh / Vineet"/>
    <s v="June 9th"/>
    <s v="June 9th"/>
    <x v="1"/>
  </r>
  <r>
    <x v="2"/>
    <s v="Disaster Recovery Strategy"/>
    <s v="Only NBCUNI.com and the NBCU Intranet are using DR's - Manually need to failover in case of failure (All the services should be started, Filesystems are read only and Storage have to be engaged to make the filesystem RW. DNS for cutover, F5 team will be engaged. serverOps .... - All these teams will be engaged by ITOC itself)_x000a_New wiki to be created_x000a_MOCK Spreadsheet for the DR "/>
    <m/>
    <s v="Rajesh / Vineet"/>
    <s v="June 9th"/>
    <s v="June 9th"/>
    <x v="1"/>
  </r>
  <r>
    <x v="2"/>
    <s v="Server Credentials"/>
    <s v="Check Page : Server Credentials"/>
    <m/>
    <s v="Rajesh / Vineet"/>
    <s v="June 9th"/>
    <s v="June 12th"/>
    <x v="1"/>
  </r>
  <r>
    <x v="2"/>
    <s v="Login and Physically Check the Access to the Servers"/>
    <s v="Rajesh / Vineet"/>
    <m/>
    <s v="Rajesh / Vineet"/>
    <s v="June 9th"/>
    <s v="June 9th"/>
    <x v="1"/>
  </r>
  <r>
    <x v="2"/>
    <s v="Understand use of VIP and overview"/>
    <s v="No Virtual IP's for the VM's"/>
    <m/>
    <s v="Rajesh / Vineet"/>
    <s v="June 9th"/>
    <s v="June 10th"/>
    <x v="1"/>
  </r>
  <r>
    <x v="2"/>
    <s v="Understand complete VM Farm "/>
    <s v="ex: NBCU intranet which is parent to sub applications"/>
    <m/>
    <s v="Rajesh / Vineet"/>
    <s v="June 9th"/>
    <s v="June 10th"/>
    <x v="1"/>
  </r>
  <r>
    <x v="2"/>
    <s v="Get information on the Escalation Point for each application"/>
    <s v="Informaion provided in wiki for each application._x000a_https://wiki.nbcuni.ge.com/display/DPTeam/Open+Platform+Applications"/>
    <m/>
    <s v="Rajesh / Vineet"/>
    <s v="June 9th"/>
    <s v="June 9th"/>
    <x v="1"/>
  </r>
  <r>
    <x v="2"/>
    <s v="KT to Offshore"/>
    <s v="Knowledge Transition to Offshore"/>
    <m/>
    <s v="Rajesh/vineet"/>
    <s v="June 9th"/>
    <s v="June 9th"/>
    <x v="1"/>
  </r>
  <r>
    <x v="2"/>
    <s v="Understand Outage Management "/>
    <s v="To be updated in Wiki"/>
    <m/>
    <s v="Rajesh/vineet"/>
    <s v="June 10th"/>
    <s v="June 10th"/>
    <x v="1"/>
  </r>
  <r>
    <x v="2"/>
    <s v="Overview of Apache setup "/>
    <s v="https://wiki.nbcuni.ge.com/display/DPTeam/Adding+a+new+module+in+Apache+Server_x000a_https://wiki.nbcuni.ge.com/display/DPTeam/Authentication+with+Apache_x000a_https://wiki.nbcuni.ge.com/display/DPTeam/Apache+Log+Rotation                                         _x000a_Once the apache service is up and running, run the following scripts to verify the overall health using &quot;$run_cmd.sh uptime&quot;"/>
    <m/>
    <s v="Rajesh/vineet"/>
    <s v="June 10th"/>
    <s v="June 10th"/>
    <x v="1"/>
  </r>
  <r>
    <x v="2"/>
    <s v="Php installation process and php module installation mechanism,Perl module installation, Tomcat setup"/>
    <s v="HTTP Proxy will be used to install the Modules in the Webserver. PHP Modules source should be downloaded and complied in the server. (Should NOT use any repository). PERL and Python modules can be installed using the repositories (CPAN - PERL / PYPI - Python)"/>
    <m/>
    <s v="Rajesh/vineet"/>
    <s v="June 10th"/>
    <s v="June 10th"/>
    <x v="1"/>
  </r>
  <r>
    <x v="2"/>
    <s v="Walkthrough of known issues,caveats in the web system (KEDB)"/>
    <s v="Data not available with SDG. _x000a_Ongoing process by the IGATE team  for documenting issues/incident by analysing light house and Service Now tickets."/>
    <m/>
    <s v="Rajesh/vineet"/>
    <s v="June 10th"/>
    <s v="June 10th"/>
    <x v="1"/>
  </r>
  <r>
    <x v="2"/>
    <s v="KT to Offshore"/>
    <s v="IGATE Team"/>
    <m/>
    <s v="Rajesh/vineet"/>
    <s v="June 10th"/>
    <s v="June 10th"/>
    <x v="1"/>
  </r>
  <r>
    <x v="2"/>
    <s v="NFS-implementation, related errors/requests"/>
    <s v="Document Root is NFS mounted_x000a_https://wiki.nbcuni.ge.com/display/DPTeam/Open+Platform+Applications_x000a__x000a_https://wiki.nbcuni.ge.com/display/DPTeam/Qwest+Wiki"/>
    <m/>
    <s v="Rajesh/vineet"/>
    <s v="June 11th"/>
    <s v="June 11th"/>
    <x v="1"/>
  </r>
  <r>
    <x v="2"/>
    <s v="SSL Info, Setup, Errors &amp; Requests"/>
    <s v="Load Bakancer team will be handling all the SSL related configuration and set up"/>
    <m/>
    <s v="Rajesh/vineet"/>
    <s v="June 11th"/>
    <s v="June 11th"/>
    <x v="1"/>
  </r>
  <r>
    <x v="2"/>
    <s v="OS Level TCP configuration"/>
    <s v="Compute team will be addressing all the request related to OS level configuration"/>
    <m/>
    <s v="Rajesh/vineet"/>
    <s v="June 11th"/>
    <s v="June 11th"/>
    <x v="1"/>
  </r>
  <r>
    <x v="2"/>
    <s v="OS File Descriptor Details"/>
    <s v="Present in wiki"/>
    <m/>
    <s v="Rajesh/vineet"/>
    <s v="June 11th"/>
    <s v="June 11th"/>
    <x v="1"/>
  </r>
  <r>
    <x v="2"/>
    <s v="Details on Messaging tools used"/>
    <s v="No messaging services managed by Web ops"/>
    <m/>
    <s v="Rajesh/vineet"/>
    <s v="June 11th"/>
    <s v="June 11th"/>
    <x v="1"/>
  </r>
  <r>
    <x v="2"/>
    <s v="Fire wall / Intrusion &amp; Detection System "/>
    <s v="All the Fire wall related queries / issues will be routed to the Fire Wall team."/>
    <m/>
    <s v="Rajesh/vineet"/>
    <s v="June 11th"/>
    <s v="June 11th"/>
    <x v="1"/>
  </r>
  <r>
    <x v="2"/>
    <s v="KT to Offshore"/>
    <s v="IGATE Team"/>
    <m/>
    <s v="Rajesh/vineet"/>
    <s v="June 11th"/>
    <s v="June 11th"/>
    <x v="1"/>
  </r>
  <r>
    <x v="2"/>
    <s v="Strategies in place for handling security attacks (like DDOS)"/>
    <s v="Web team is not strategically involved in  handling  fire wall &amp; load balancer level"/>
    <m/>
    <s v="Rajesh/vineet"/>
    <s v="June 12th"/>
    <s v="June 12th"/>
    <x v="1"/>
  </r>
  <r>
    <x v="2"/>
    <s v="IP Tables configuration standards"/>
    <s v="IP tables have been stopped."/>
    <m/>
    <s v="Rajesh/vineet"/>
    <s v="June 12th"/>
    <s v="June 12th"/>
    <x v="1"/>
  </r>
  <r>
    <x v="2"/>
    <s v="Backup policy, location and restoration process"/>
    <s v="Data backed in NFS,_x000a_Apache log rotated according to the logs rotation policy._x000a_Application Logs getting located based on etc/rsyslogd. _x000a_Create a ticket to the Storage team to get the Document Root restored for the respective application. _x000a_Web servers filesystem backup is not available._x000a_ Configuration items cannot be restored."/>
    <m/>
    <s v="Rajesh/vineet"/>
    <s v="June 12th"/>
    <s v="June 12th"/>
    <x v="1"/>
  </r>
  <r>
    <x v="2"/>
    <s v="Application Hand off"/>
    <s v="Covered as part of Wiki discussion with _x000a_reference documents_x000a_Including Host Build Information &amp; _x000a_Check List Items._x000a_https://wiki.nbcuni.ge.com/display/DPTeam/Site+and+Application+Hand+Off+Required+Form"/>
    <m/>
    <s v="Rajesh/vineet"/>
    <s v="June 12th"/>
    <s v="June 12th"/>
    <x v="1"/>
  </r>
  <r>
    <x v="2"/>
    <s v="Source Control Tools used"/>
    <s v="No source control tools being used by web ops"/>
    <m/>
    <s v="Rajesh/vineet"/>
    <s v="June 12th"/>
    <s v="June 12th"/>
    <x v="1"/>
  </r>
  <r>
    <x v="2"/>
    <s v="Identify risks and minimize their impact to NBCU"/>
    <s v="Identified gaps in documentation that are being worked on"/>
    <m/>
    <s v="Rajesh / Vineet"/>
    <s v="June 12th"/>
    <s v="June 12th"/>
    <x v="1"/>
  </r>
  <r>
    <x v="2"/>
    <s v="Knowledge Transition to Offshore"/>
    <s v="IGATE Team"/>
    <m/>
    <s v="Rajesh / Vineet"/>
    <s v="June 12th"/>
    <s v="June 12th"/>
    <x v="1"/>
  </r>
  <r>
    <x v="3"/>
    <s v="MYSQL Inventory Information"/>
    <s v="https://wiki.nbcuni.ge.com/display/DPTeam/SOPs_x000a_"/>
    <m/>
    <s v="Venkatesh/Amitosh"/>
    <s v="June 11th"/>
    <s v="June 11th"/>
    <x v="1"/>
  </r>
  <r>
    <x v="3"/>
    <s v="Server IP, Location/OS version"/>
    <s v="Inventory Sheet "/>
    <m/>
    <s v="Venkatesh/Amitosh"/>
    <s v="June 11th"/>
    <s v="June 11th"/>
    <x v="1"/>
  </r>
  <r>
    <x v="3"/>
    <s v="Backup Details viz policy/schedule/location"/>
    <s v="https://wiki.nbcuni.ge.com/display/DPTeam/Global+Content+Protection"/>
    <m/>
    <s v="Venkatesh/Amitosh"/>
    <s v="June 11th"/>
    <s v="June 11th"/>
    <x v="1"/>
  </r>
  <r>
    <x v="3"/>
    <s v="Application Owners"/>
    <s v="Inventory Sheet"/>
    <m/>
    <s v="Venkatesh/Amitosh"/>
    <s v="June 12th"/>
    <s v="June 12th"/>
    <x v="1"/>
  </r>
  <r>
    <x v="3"/>
    <s v="Replication Information"/>
    <s v="https://wiki.nbcuni.ge.com/display/DPTeam/Replication+Configuration "/>
    <m/>
    <s v="Venkatesh/Amitosh"/>
    <s v="June 12th"/>
    <s v="June 12th"/>
    <x v="1"/>
  </r>
  <r>
    <x v="3"/>
    <s v="Disaster Recovery Information"/>
    <s v="4 applications covered for DR_x000a_(i) NBCU Intranet _x000a_(ii) BI Portal_x000a_(iii) Emergency Contact Portal_x000a_(iv) O&amp;TS web site_x000a_(v) NBCUNI.com"/>
    <m/>
    <s v="Venkatesh/Amitosh"/>
    <s v="June 12th"/>
    <s v="June 12th"/>
    <x v="1"/>
  </r>
  <r>
    <x v="1"/>
    <s v="Familiarize with different environments, tools, procedures and getting the necessary access"/>
    <s v="IGATE Team"/>
    <m/>
    <s v="Shankar"/>
    <s v="June 9th"/>
    <s v="June 12th"/>
    <x v="1"/>
  </r>
  <r>
    <x v="1"/>
    <s v="Road map ahead with respect to open platform service"/>
    <s v="IGATE Team"/>
    <m/>
    <s v="Shankar"/>
    <s v="June 9th"/>
    <s v="June 12th"/>
    <x v="1"/>
  </r>
  <r>
    <x v="0"/>
    <s v="Knowledge Transition ( Week 3) "/>
    <m/>
    <m/>
    <m/>
    <m/>
    <m/>
    <x v="0"/>
  </r>
  <r>
    <x v="2"/>
    <s v="Understand Special Event Support &amp; Expectations"/>
    <s v="If required add additional webservers to the website based on the Load. Performance testing team will be engaged by the App team to identify the additional capacity"/>
    <m/>
    <s v="Rajesh / Vineet"/>
    <s v="June 15th"/>
    <s v="June 15th"/>
    <x v="1"/>
  </r>
  <r>
    <x v="2"/>
    <s v="Process document for new application deployment (hand off)"/>
    <s v="Refer to SOP created "/>
    <m/>
    <s v="Rajesh / Vineet"/>
    <s v="June 15th"/>
    <s v="June 15th"/>
    <x v="1"/>
  </r>
  <r>
    <x v="2"/>
    <s v="Details on scheduled CRON Jobs"/>
    <m/>
    <m/>
    <s v="Rajesh / Vineet"/>
    <s v="June 15th"/>
    <s v="June 15th"/>
    <x v="1"/>
  </r>
  <r>
    <x v="3"/>
    <s v="Any automations that have already been implemented and used effectively"/>
    <s v="Automated scripts available in script folder on server"/>
    <m/>
    <s v="Venkatesh/Amitosh"/>
    <s v="June 15th"/>
    <s v="June 15th"/>
    <x v="1"/>
  </r>
  <r>
    <x v="2"/>
    <s v="Knowledge Transition to Offshore"/>
    <s v="IGATE Team"/>
    <m/>
    <m/>
    <s v="June 15th"/>
    <s v="June 15th"/>
    <x v="1"/>
  </r>
  <r>
    <x v="2"/>
    <s v="Monitoring tools and scope of support"/>
    <s v="For any M360 alerts it will be the Digital Operations team who will be the 1st responder as per the NBCU Business requirement._x000a_For any ICINGA alerts OpenPlatform WebOps team will be the 1st responder and will coordinate the other teams as the need be._x000a_AppDynamics can be used to traige the issue for repetetive alerts for an application."/>
    <m/>
    <m/>
    <s v="June 16th"/>
    <s v="June 16th"/>
    <x v="1"/>
  </r>
  <r>
    <x v="2"/>
    <s v="Understand different Monitoring tools used (Application, Hardware)"/>
    <s v="ICINGA/M360 "/>
    <m/>
    <m/>
    <s v="June 16th"/>
    <s v="June 16th"/>
    <x v="1"/>
  </r>
  <r>
    <x v="2"/>
    <s v=" --Understand setup &amp; requests pertaining to monitoring"/>
    <s v="Discussion with incumbent vendor"/>
    <m/>
    <m/>
    <s v="June 16th"/>
    <s v="June 16th"/>
    <x v="1"/>
  </r>
  <r>
    <x v="2"/>
    <s v=" --Alert Acknowledgment Response"/>
    <s v="For any M360 alerts it will be the Digital Operations team who will be the 1st responder as per the NBCU Business requirement._x000a_For any ICINGA alerts OpenPlatform WebOps team will be the 1st responder and will coordinate the other teams as the need be._x000a_AppDynamics can be used to traige the issue for repetetive alerts for an application."/>
    <m/>
    <m/>
    <s v="June 16th"/>
    <s v="June 16th"/>
    <x v="1"/>
  </r>
  <r>
    <x v="2"/>
    <s v=" --Measurement of Alert Resolution/SLA Measurement"/>
    <s v="Discussion with incumbent vendor"/>
    <m/>
    <m/>
    <s v="June 16th"/>
    <s v="June 16th"/>
    <x v="1"/>
  </r>
  <r>
    <x v="2"/>
    <s v="M360 and blackouts"/>
    <s v="See below"/>
    <m/>
    <m/>
    <s v="June 16th"/>
    <s v="June 16th"/>
    <x v="1"/>
  </r>
  <r>
    <x v="2"/>
    <s v=" --Procedure to add servers to M360 monitoring ( How and to whom ticket needs to be raised)"/>
    <s v="Digital Operations team will be adding the servers to the Monitoring tools"/>
    <m/>
    <m/>
    <s v="June 16th"/>
    <s v="June 16th"/>
    <x v="1"/>
  </r>
  <r>
    <x v="2"/>
    <s v=" --Procedure to put M360 in blackout during Patching/Maintenance ( ticket to whom/what etc)"/>
    <s v="When maintenance is planned by WebOps team:_x000a_WebOps will inform the Digital Operations team in advance for any planned maintenance. _x000a_For Production maintenance Change request will be created in Service Now."/>
    <m/>
    <m/>
    <s v="June 16th"/>
    <s v="June 16th"/>
    <x v="1"/>
  </r>
  <r>
    <x v="2"/>
    <s v="Knowledge Transition to Offshore"/>
    <s v="IGATE Team"/>
    <m/>
    <m/>
    <s v="June 16th"/>
    <s v="June 16th"/>
    <x v="1"/>
  </r>
  <r>
    <x v="2"/>
    <s v="Understand the Load Balancing &amp; Scope. Contact points from Load balancing Team"/>
    <s v="Initial load balance set up will be done by application team and F5 team._x000a_Scope: Prod/maint, web ops will coordinate the app team and the F5 team"/>
    <m/>
    <m/>
    <s v="June 17th"/>
    <s v="June 17th"/>
    <x v="1"/>
  </r>
  <r>
    <x v="2"/>
    <s v="Memcache"/>
    <s v="Memcache is configured in the webserver. _x000a_https://wiki.nbcuni.ge.com/display/DPTeam/Memcached"/>
    <m/>
    <m/>
    <s v="June 17th"/>
    <s v="June 17th"/>
    <x v="1"/>
  </r>
  <r>
    <x v="2"/>
    <s v="Akamai"/>
    <s v="https://wiki.nbcuni.ge.com/display/DPTeam/Getting+Akamai+details+for+an+Akamaized+site_x000a_DPIM takes care of the Akamai issue._x000a_To know if an app is Akamized or not can be identified from http://dnswatch.info _x000a_If the URL result ends with edgesuite.net(80) or edgekey.net(443) then it is Akamized._x000a_Ex: nbcuniversal.com, nbcuni.com, mactechled.com_x000a_Akamai Cache should be taken care of there is any issue which will be done by DPIM team (Abdul Shaik)._x000a_Any suspicious logs in the webserver need to be reported to the Akamai team."/>
    <m/>
    <m/>
    <s v="June 17th"/>
    <s v="June 17th"/>
    <x v="1"/>
  </r>
  <r>
    <x v="2"/>
    <s v="Standards followed while creating user &amp; groups"/>
    <s v="https://wiki.nbcuni.ge.com/display/DPTeam/SOX+Requirement+for+Server+Team+to+Create+User_x000a_The above wiki need to be referred if the access is not via AD group"/>
    <m/>
    <m/>
    <s v="June 17th"/>
    <s v="June 17th"/>
    <x v="1"/>
  </r>
  <r>
    <x v="2"/>
    <s v="Knowledge Transition to Offshore"/>
    <s v="IGATE Team"/>
    <m/>
    <m/>
    <s v="June 17th"/>
    <s v="June 17th"/>
    <x v="1"/>
  </r>
  <r>
    <x v="2"/>
    <s v="Details on Admin scripts used / implemented"/>
    <s v="1. /usr/bin/restartFarm.sh -- Will be used to restart the apache service for an environment across all the webservers in that farm._x000a_2. /usr/bin/deploy.sh OR /usr/bin/deployFile.sh will be used to apply the configuration changes from the Master webserver to other webservers._x000a_3. run_cmd.sh will be used to run a Linux command in an environment across all the webservers. Ex: $ run_cmd.sh uptime_x000a_Note: If any new webser is added/modified to the farm then these scripts have to be updated."/>
    <m/>
    <m/>
    <s v="June 18th "/>
    <s v="June 18th "/>
    <x v="1"/>
  </r>
  <r>
    <x v="2"/>
    <s v="Performance Testing report along with tuning parameters"/>
    <s v="Application team will work with the Performance testing team with regards to fine tuning the website"/>
    <m/>
    <m/>
    <s v="June 18th "/>
    <s v="June 18th "/>
    <x v="1"/>
  </r>
  <r>
    <x v="2"/>
    <s v="CI server Details"/>
    <s v="not applicable for web ops"/>
    <m/>
    <m/>
    <s v="June 18th "/>
    <s v="June 18th "/>
    <x v="1"/>
  </r>
  <r>
    <x v="2"/>
    <s v="Process for Application Decommissioning"/>
    <s v="Discussion with incumbent vendor"/>
    <m/>
    <m/>
    <s v="June 18th "/>
    <s v="June 18th "/>
    <x v="1"/>
  </r>
  <r>
    <x v="2"/>
    <s v="Understand weekly/monthly Reporting requirements and Dashboards "/>
    <s v="Discussion with incumbent vendor"/>
    <m/>
    <m/>
    <s v="June 18th "/>
    <s v="June 18th "/>
    <x v="1"/>
  </r>
  <r>
    <x v="2"/>
    <s v="Knowledge Transition to Offshore"/>
    <s v="Rajesh / Vineet"/>
    <m/>
    <m/>
    <s v="June 18th "/>
    <s v="June 18th "/>
    <x v="1"/>
  </r>
  <r>
    <x v="3"/>
    <s v="Monitoring tools ( monyog/icinga/m360/nagios)-Response /Acknowledgement"/>
    <s v="_x000a_Parameters monitored (Monyog) : Linux, Diskinfo, replication , configuration changes etc    are monitores_x000a__x000a_https://wiki.nbcuni.ge.com/display/DPTeam/MacTechLed_x000a__x000a_"/>
    <m/>
    <s v="Venkatesh/Amitosh"/>
    <s v="June 18th "/>
    <s v="June 18th "/>
    <x v="1"/>
  </r>
  <r>
    <x v="3"/>
    <s v="Load Balancing, init parameters, DB Standards"/>
    <s v="DB Build Doc : Initial health check_x000a_Directed to F5 team_x000a_Health parametrs : Need to make sure health check port is up."/>
    <m/>
    <s v="Venkatesh/Amitosh"/>
    <s v="June 19th"/>
    <s v="June 19th"/>
    <x v="1"/>
  </r>
  <r>
    <x v="3"/>
    <s v="Reporting  --Weekly / Monthly "/>
    <s v="Including Parameters : Ticket count, Accomplishments, Effort utilization"/>
    <m/>
    <s v="Venkatesh/Amitosh"/>
    <s v="June 19th"/>
    <s v="June 19th"/>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K18:P23" firstHeaderRow="1" firstDataRow="2" firstDataCol="1"/>
  <pivotFields count="8">
    <pivotField axis="axisCol" showAll="0">
      <items count="5">
        <item x="0"/>
        <item x="3"/>
        <item x="1"/>
        <item x="2"/>
        <item t="default"/>
      </items>
    </pivotField>
    <pivotField showAll="0"/>
    <pivotField showAll="0"/>
    <pivotField showAll="0"/>
    <pivotField showAll="0"/>
    <pivotField showAll="0"/>
    <pivotField showAll="0"/>
    <pivotField axis="axisRow" dataField="1" showAll="0">
      <items count="5">
        <item x="1"/>
        <item x="2"/>
        <item m="1" x="3"/>
        <item x="0"/>
        <item t="default"/>
      </items>
    </pivotField>
  </pivotFields>
  <rowFields count="1">
    <field x="7"/>
  </rowFields>
  <rowItems count="4">
    <i>
      <x/>
    </i>
    <i>
      <x v="1"/>
    </i>
    <i>
      <x v="3"/>
    </i>
    <i t="grand">
      <x/>
    </i>
  </rowItems>
  <colFields count="1">
    <field x="0"/>
  </colFields>
  <colItems count="5">
    <i>
      <x/>
    </i>
    <i>
      <x v="1"/>
    </i>
    <i>
      <x v="2"/>
    </i>
    <i>
      <x v="3"/>
    </i>
    <i t="grand">
      <x/>
    </i>
  </colItems>
  <dataFields count="1">
    <dataField name="Count of Statu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B2:H41" totalsRowShown="0" headerRowDxfId="62" dataDxfId="61" headerRowCellStyle="Normal 16" dataCellStyle="Normal 16">
  <tableColumns count="7">
    <tableColumn id="1" name="Tasks" dataDxfId="60" totalsRowDxfId="59" dataCellStyle="Normal 16"/>
    <tableColumn id="2" name="Discussion Sessions" dataDxfId="58" totalsRowDxfId="57" dataCellStyle="Normal 16"/>
    <tableColumn id="3" name="Checklist" dataDxfId="56" totalsRowDxfId="55" dataCellStyle="Normal 16"/>
    <tableColumn id="4" name="Assigned" dataDxfId="54" totalsRowDxfId="53" dataCellStyle="Normal 16"/>
    <tableColumn id="5" name="Start Date " dataDxfId="52" totalsRowDxfId="51" dataCellStyle="Normal 16"/>
    <tableColumn id="6" name="End Date " dataDxfId="50" totalsRowDxfId="49" dataCellStyle="Normal 16"/>
    <tableColumn id="7" name="Status" dataDxfId="48" totalsRowDxfId="47" dataCellStyle="Percent"/>
  </tableColumns>
  <tableStyleInfo name="TableStyleMedium2" showFirstColumn="0" showLastColumn="0" showRowStripes="0" showColumnStripes="0"/>
</table>
</file>

<file path=xl/tables/table2.xml><?xml version="1.0" encoding="utf-8"?>
<table xmlns="http://schemas.openxmlformats.org/spreadsheetml/2006/main" id="1" name="Table1" displayName="Table1" ref="A2:C13" totalsRowShown="0" headerRowDxfId="46" dataDxfId="45">
  <tableColumns count="3">
    <tableColumn id="1" name="Name" dataDxfId="44"/>
    <tableColumn id="2" name="Technology" dataDxfId="43"/>
    <tableColumn id="4" name="SSO " dataDxfId="42"/>
  </tableColumns>
  <tableStyleInfo name="TableStyleLight9" showFirstColumn="0" showLastColumn="0" showRowStripes="0" showColumnStripes="0"/>
</table>
</file>

<file path=xl/tables/table3.xml><?xml version="1.0" encoding="utf-8"?>
<table xmlns="http://schemas.openxmlformats.org/spreadsheetml/2006/main" id="3" name="Table14" displayName="Table14" ref="A1:E5" totalsRowCount="1" headerRowDxfId="41" dataDxfId="40">
  <tableColumns count="5">
    <tableColumn id="1" name="Name" dataDxfId="39" totalsRowDxfId="34"/>
    <tableColumn id="2" name="Capgemini / NBCU" dataDxfId="38" totalsRowDxfId="33"/>
    <tableColumn id="7" name="NBCUniversal Email id" dataDxfId="37" totalsRowDxfId="32"/>
    <tableColumn id="5" name="Personal Contact" totalsRowLabel="Completion %" dataDxfId="36" totalsRowDxfId="31"/>
    <tableColumn id="6" name="Status" totalsRowFunction="custom" dataDxfId="35" totalsRowDxfId="30">
      <totalsRowFormula>(COUNTIF(Table14[Status],"Closed")/COUNTA(Table14[Status]))</totalsRowFormula>
    </tableColumn>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nbcuni.sharepoint.com/:x:/s/Corp_EDW/EYZhO7tEnKxMhzmupQJmQBgBD4O-Fp2PVuO1_ETtgdxc2Q?e=cVvzq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bcuni.sharepoint.com/:w:/s/Corp_EDW/EfrwMwh6InxOvrQBI4NgkRcBnSNGtp42qpc3xZJTl_HX9g?e=dmds4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ile:///\\USUSHWSWS221LB\OTS" TargetMode="External"/><Relationship Id="rId2" Type="http://schemas.openxmlformats.org/officeDocument/2006/relationships/hyperlink" Target="file:///\\USUSHWSWP222LA\OTS" TargetMode="External"/><Relationship Id="rId1" Type="http://schemas.openxmlformats.org/officeDocument/2006/relationships/hyperlink" Target="file:///\\USUSHWSWP222LB\OTS" TargetMode="External"/><Relationship Id="rId6" Type="http://schemas.openxmlformats.org/officeDocument/2006/relationships/printerSettings" Target="../printerSettings/printerSettings6.bin"/><Relationship Id="rId5" Type="http://schemas.openxmlformats.org/officeDocument/2006/relationships/hyperlink" Target="file:///\\usushnvnp087\app_ots_dashboard\" TargetMode="External"/><Relationship Id="rId4" Type="http://schemas.openxmlformats.org/officeDocument/2006/relationships/hyperlink" Target="file:///\\USUSHWSWS221LA\OT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Aswin.Madhavan@nbcuni.com" TargetMode="External"/><Relationship Id="rId2" Type="http://schemas.openxmlformats.org/officeDocument/2006/relationships/hyperlink" Target="mailto:Rajasekhar.Boppasamudram@nbcuni.com" TargetMode="External"/><Relationship Id="rId1" Type="http://schemas.openxmlformats.org/officeDocument/2006/relationships/hyperlink" Target="mailto:Paulnaveen.selvakumar@nbcuni.com" TargetMode="External"/><Relationship Id="rId5" Type="http://schemas.openxmlformats.org/officeDocument/2006/relationships/table" Target="../tables/table3.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nbcuni.sharepoint.com/:f:/s/Corp_EDW/EqxtREdTpFhHuc5BlRGMbUoBGZ38e3aX9H2emm88ODLcHQ?e=lKaMUR" TargetMode="External"/><Relationship Id="rId2" Type="http://schemas.openxmlformats.org/officeDocument/2006/relationships/hyperlink" Target="https://nbcuni.sharepoint.com/:x:/s/Corp_EDW/EQx549iWMMZDo4z5jMwlDaEBwheFzg37sHibWnzEbGeo_A?e=inry1i" TargetMode="External"/><Relationship Id="rId1" Type="http://schemas.openxmlformats.org/officeDocument/2006/relationships/hyperlink" Target="https://nbcuni.sharepoint.com/:f:/s/Corp_EDW/EiUhAfPJuapKotwSzV6h63gBb-xHH2j_2G9ReyR7JJUK9w?e=Yl85uJ"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workbookViewId="0">
      <selection activeCell="G26" sqref="G26"/>
    </sheetView>
  </sheetViews>
  <sheetFormatPr defaultRowHeight="15"/>
  <cols>
    <col min="1" max="1" width="8.28515625" customWidth="1"/>
    <col min="2" max="2" width="37" style="19" bestFit="1" customWidth="1"/>
    <col min="3" max="3" width="13" style="19" customWidth="1"/>
    <col min="4" max="4" width="12.140625" style="19" bestFit="1" customWidth="1"/>
    <col min="5" max="5" width="8.42578125" style="19" bestFit="1" customWidth="1"/>
    <col min="6" max="6" width="12.85546875" style="19" bestFit="1" customWidth="1"/>
    <col min="10" max="10" width="0" hidden="1" customWidth="1"/>
    <col min="11" max="11" width="14.5703125" hidden="1" customWidth="1"/>
    <col min="12" max="12" width="8.140625" hidden="1" customWidth="1"/>
    <col min="13" max="13" width="3.42578125" hidden="1" customWidth="1"/>
    <col min="14" max="14" width="6.85546875" hidden="1" customWidth="1"/>
    <col min="15" max="15" width="5.28515625" hidden="1" customWidth="1"/>
    <col min="16" max="16" width="11.28515625" hidden="1" customWidth="1"/>
    <col min="17" max="17" width="3.42578125" hidden="1" customWidth="1"/>
    <col min="18" max="18" width="6.85546875" hidden="1" customWidth="1"/>
    <col min="19" max="19" width="5.28515625" hidden="1" customWidth="1"/>
    <col min="20" max="20" width="11.28515625" hidden="1" customWidth="1"/>
    <col min="21" max="22" width="0" hidden="1" customWidth="1"/>
  </cols>
  <sheetData>
    <row r="1" spans="1:7">
      <c r="A1" s="49"/>
      <c r="B1" s="50"/>
      <c r="C1" s="50"/>
      <c r="D1" s="50"/>
      <c r="E1" s="50"/>
      <c r="F1" s="50"/>
      <c r="G1" s="49"/>
    </row>
    <row r="2" spans="1:7" ht="15.75" thickBot="1">
      <c r="A2" s="49"/>
      <c r="B2" s="50"/>
      <c r="C2" s="50"/>
      <c r="D2" s="50"/>
      <c r="E2" s="50"/>
      <c r="F2" s="50"/>
      <c r="G2" s="49"/>
    </row>
    <row r="3" spans="1:7" ht="19.5" thickBot="1">
      <c r="A3" s="49"/>
      <c r="B3" s="120" t="s">
        <v>13</v>
      </c>
      <c r="C3" s="121"/>
      <c r="D3" s="121"/>
      <c r="E3" s="121"/>
      <c r="F3" s="122"/>
      <c r="G3" s="49"/>
    </row>
    <row r="4" spans="1:7" ht="15.75" thickBot="1">
      <c r="A4" s="49"/>
      <c r="B4" s="22" t="s">
        <v>21</v>
      </c>
      <c r="C4" s="23" t="s">
        <v>17</v>
      </c>
      <c r="D4" s="23" t="s">
        <v>18</v>
      </c>
      <c r="E4" s="23" t="s">
        <v>19</v>
      </c>
      <c r="F4" s="24" t="s">
        <v>20</v>
      </c>
      <c r="G4" s="49"/>
    </row>
    <row r="5" spans="1:7">
      <c r="A5" s="49"/>
      <c r="B5" s="52" t="s">
        <v>13</v>
      </c>
      <c r="C5" s="25">
        <f>COUNTIF('1. KT Plan'!H19:H40,"Open")</f>
        <v>14</v>
      </c>
      <c r="D5" s="25">
        <f>COUNTIF('1. KT Plan'!H19:H40,"In Progress")</f>
        <v>0</v>
      </c>
      <c r="E5" s="25">
        <f>COUNTIF('1. KT Plan'!H19:H40,"Closed")</f>
        <v>0</v>
      </c>
      <c r="F5" s="51">
        <f>E5/SUM(C5:E5)</f>
        <v>0</v>
      </c>
      <c r="G5" s="49"/>
    </row>
    <row r="6" spans="1:7">
      <c r="A6" s="49"/>
      <c r="B6" s="52" t="s">
        <v>33</v>
      </c>
      <c r="C6" s="25">
        <f>COUNTIF('2.Access Required'!D3:D11,"Open")</f>
        <v>0</v>
      </c>
      <c r="D6" s="25">
        <f>COUNTIF('2.Access Required'!D3:D11,"In Progress")</f>
        <v>0</v>
      </c>
      <c r="E6" s="25">
        <f>COUNTIF('2.Access Required'!D3:D11,"Closed")</f>
        <v>9</v>
      </c>
      <c r="F6" s="51">
        <f>E6/SUM(C6:E6)</f>
        <v>1</v>
      </c>
      <c r="G6" s="49"/>
    </row>
    <row r="7" spans="1:7">
      <c r="A7" s="49"/>
      <c r="B7" s="52" t="s">
        <v>14</v>
      </c>
      <c r="C7" s="25"/>
      <c r="D7" s="25"/>
      <c r="E7" s="25"/>
      <c r="F7" s="51">
        <v>1</v>
      </c>
      <c r="G7" s="49"/>
    </row>
    <row r="8" spans="1:7">
      <c r="A8" s="49"/>
      <c r="B8" s="52" t="s">
        <v>129</v>
      </c>
      <c r="C8" s="25">
        <f>COUNTIF('4. Architecture'!D1:D12,"Open")</f>
        <v>0</v>
      </c>
      <c r="D8" s="25">
        <f>COUNTIF('4. Architecture'!D:D,"In Progress")</f>
        <v>0</v>
      </c>
      <c r="E8" s="25">
        <f>COUNTIF('4. Architecture'!D:D,"Closed")</f>
        <v>0</v>
      </c>
      <c r="F8" s="51">
        <v>1</v>
      </c>
      <c r="G8" s="49"/>
    </row>
    <row r="9" spans="1:7">
      <c r="A9" s="49"/>
      <c r="B9" s="52" t="s">
        <v>15</v>
      </c>
      <c r="C9" s="25"/>
      <c r="D9" s="25"/>
      <c r="E9" s="25"/>
      <c r="F9" s="51">
        <v>1</v>
      </c>
      <c r="G9" s="49"/>
    </row>
    <row r="10" spans="1:7" ht="15.75" thickBot="1">
      <c r="A10" s="49"/>
      <c r="B10" s="53" t="s">
        <v>16</v>
      </c>
      <c r="C10" s="88">
        <f>COUNTIF('6.Contacts'!E2:E4,"Open")</f>
        <v>0</v>
      </c>
      <c r="D10" s="88">
        <f>COUNTIF('6.Contacts'!E2:E4,"In Progress")</f>
        <v>0</v>
      </c>
      <c r="E10" s="88">
        <f>COUNTIF('6.Contacts'!E2:E4,"Closed")</f>
        <v>3</v>
      </c>
      <c r="F10" s="51">
        <f>E10/SUM(C10:E10)</f>
        <v>1</v>
      </c>
      <c r="G10" s="49"/>
    </row>
    <row r="11" spans="1:7" ht="15.75" thickBot="1">
      <c r="A11" s="49"/>
      <c r="B11" s="22" t="s">
        <v>31</v>
      </c>
      <c r="C11" s="23">
        <f>SUM(C5:C10)</f>
        <v>14</v>
      </c>
      <c r="D11" s="23">
        <f>SUM(D5:D10)</f>
        <v>0</v>
      </c>
      <c r="E11" s="23">
        <f>SUM(E5:E10)</f>
        <v>12</v>
      </c>
      <c r="F11" s="47">
        <f>AVERAGE(F5:F10)</f>
        <v>0.83333333333333337</v>
      </c>
      <c r="G11" s="49"/>
    </row>
    <row r="12" spans="1:7">
      <c r="A12" s="49"/>
      <c r="B12" s="50"/>
      <c r="C12" s="50"/>
      <c r="D12" s="50"/>
      <c r="E12" s="50"/>
      <c r="F12" s="50"/>
      <c r="G12" s="49"/>
    </row>
    <row r="13" spans="1:7">
      <c r="A13" s="49"/>
      <c r="B13" s="50"/>
      <c r="C13" s="50"/>
      <c r="D13" s="50"/>
      <c r="E13" s="50"/>
      <c r="F13" s="50"/>
      <c r="G13" s="49"/>
    </row>
    <row r="18" spans="11:21">
      <c r="K18" s="64" t="s">
        <v>41</v>
      </c>
      <c r="L18" s="64" t="s">
        <v>37</v>
      </c>
    </row>
    <row r="19" spans="11:21">
      <c r="K19" s="64" t="s">
        <v>39</v>
      </c>
      <c r="L19" t="s">
        <v>25</v>
      </c>
      <c r="M19" t="s">
        <v>27</v>
      </c>
      <c r="N19" t="s">
        <v>9</v>
      </c>
      <c r="O19" t="s">
        <v>26</v>
      </c>
      <c r="P19" t="s">
        <v>38</v>
      </c>
      <c r="T19" t="s">
        <v>42</v>
      </c>
      <c r="U19" t="s">
        <v>43</v>
      </c>
    </row>
    <row r="20" spans="11:21">
      <c r="K20" s="65" t="s">
        <v>12</v>
      </c>
      <c r="L20" s="66">
        <v>10</v>
      </c>
      <c r="M20" s="66">
        <v>10</v>
      </c>
      <c r="N20" s="66">
        <v>3</v>
      </c>
      <c r="O20" s="66">
        <v>64</v>
      </c>
      <c r="P20" s="66">
        <v>87</v>
      </c>
      <c r="T20" t="s">
        <v>26</v>
      </c>
      <c r="U20" s="67">
        <f>(10+64)/75</f>
        <v>0.98666666666666669</v>
      </c>
    </row>
    <row r="21" spans="11:21">
      <c r="K21" s="65" t="s">
        <v>30</v>
      </c>
      <c r="L21" s="66"/>
      <c r="M21" s="66"/>
      <c r="N21" s="66"/>
      <c r="O21" s="66">
        <v>1</v>
      </c>
      <c r="P21" s="66">
        <v>1</v>
      </c>
      <c r="T21" t="s">
        <v>9</v>
      </c>
      <c r="U21" s="67">
        <f>13/13</f>
        <v>1</v>
      </c>
    </row>
    <row r="22" spans="11:21">
      <c r="K22" s="65" t="s">
        <v>40</v>
      </c>
      <c r="L22" s="66"/>
      <c r="M22" s="66"/>
      <c r="N22" s="66"/>
      <c r="O22" s="66"/>
      <c r="P22" s="66"/>
      <c r="T22" t="s">
        <v>27</v>
      </c>
      <c r="U22" s="67">
        <f>20/20</f>
        <v>1</v>
      </c>
    </row>
    <row r="23" spans="11:21">
      <c r="K23" s="65" t="s">
        <v>38</v>
      </c>
      <c r="L23" s="66">
        <v>10</v>
      </c>
      <c r="M23" s="66">
        <v>10</v>
      </c>
      <c r="N23" s="66">
        <v>3</v>
      </c>
      <c r="O23" s="66">
        <v>65</v>
      </c>
      <c r="P23" s="66">
        <v>88</v>
      </c>
      <c r="T23" t="s">
        <v>31</v>
      </c>
      <c r="U23" s="67">
        <f>86/88</f>
        <v>0.97727272727272729</v>
      </c>
    </row>
  </sheetData>
  <mergeCells count="1">
    <mergeCell ref="B3:F3"/>
  </mergeCells>
  <pageMargins left="0.7" right="0.7" top="0.75" bottom="0.75" header="0.3" footer="0.5"/>
  <pageSetup orientation="portrait" r:id="rId2"/>
  <headerFooter>
    <oddFooter>&amp;C&amp;"Candara,Bold"&amp;11 NBCUniversal Internal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zoomScale="85" zoomScaleNormal="85" workbookViewId="0">
      <pane ySplit="2" topLeftCell="A3" activePane="bottomLeft" state="frozen"/>
      <selection pane="bottomLeft" activeCell="I15" sqref="I15"/>
    </sheetView>
  </sheetViews>
  <sheetFormatPr defaultRowHeight="12.75"/>
  <cols>
    <col min="1" max="1" width="22.140625" style="1" bestFit="1" customWidth="1"/>
    <col min="2" max="2" width="71.7109375" style="1" bestFit="1" customWidth="1"/>
    <col min="3" max="3" width="17.28515625" style="56" bestFit="1" customWidth="1"/>
    <col min="4" max="4" width="8.5703125" style="1" bestFit="1" customWidth="1"/>
    <col min="5" max="5" width="10.7109375" style="3" bestFit="1" customWidth="1"/>
    <col min="6" max="6" width="10.42578125" style="1" bestFit="1" customWidth="1"/>
    <col min="7" max="7" width="11.5703125" style="1" bestFit="1" customWidth="1"/>
    <col min="8" max="8" width="6.140625" style="1" bestFit="1" customWidth="1"/>
    <col min="9" max="9" width="22.85546875" style="1" bestFit="1" customWidth="1"/>
    <col min="10" max="11" width="3" style="1" bestFit="1" customWidth="1"/>
    <col min="12" max="252" width="9.140625" style="1"/>
    <col min="253" max="253" width="78.85546875" style="1" bestFit="1" customWidth="1"/>
    <col min="254" max="254" width="32.140625" style="1" bestFit="1" customWidth="1"/>
    <col min="255" max="255" width="32.140625" style="1" customWidth="1"/>
    <col min="256" max="256" width="18.42578125" style="1" bestFit="1" customWidth="1"/>
    <col min="257" max="257" width="13.140625" style="1" bestFit="1" customWidth="1"/>
    <col min="258" max="258" width="9" style="1" bestFit="1" customWidth="1"/>
    <col min="259" max="259" width="9.42578125" style="1" bestFit="1" customWidth="1"/>
    <col min="260" max="260" width="3" style="1" bestFit="1" customWidth="1"/>
    <col min="261" max="261" width="5.42578125" style="1" customWidth="1"/>
    <col min="262" max="262" width="11.7109375" style="1" customWidth="1"/>
    <col min="263" max="264" width="3" style="1" bestFit="1" customWidth="1"/>
    <col min="265" max="508" width="9.140625" style="1"/>
    <col min="509" max="509" width="78.85546875" style="1" bestFit="1" customWidth="1"/>
    <col min="510" max="510" width="32.140625" style="1" bestFit="1" customWidth="1"/>
    <col min="511" max="511" width="32.140625" style="1" customWidth="1"/>
    <col min="512" max="512" width="18.42578125" style="1" bestFit="1" customWidth="1"/>
    <col min="513" max="513" width="13.140625" style="1" bestFit="1" customWidth="1"/>
    <col min="514" max="514" width="9" style="1" bestFit="1" customWidth="1"/>
    <col min="515" max="515" width="9.42578125" style="1" bestFit="1" customWidth="1"/>
    <col min="516" max="516" width="3" style="1" bestFit="1" customWidth="1"/>
    <col min="517" max="517" width="5.42578125" style="1" customWidth="1"/>
    <col min="518" max="518" width="11.7109375" style="1" customWidth="1"/>
    <col min="519" max="520" width="3" style="1" bestFit="1" customWidth="1"/>
    <col min="521" max="764" width="9.140625" style="1"/>
    <col min="765" max="765" width="78.85546875" style="1" bestFit="1" customWidth="1"/>
    <col min="766" max="766" width="32.140625" style="1" bestFit="1" customWidth="1"/>
    <col min="767" max="767" width="32.140625" style="1" customWidth="1"/>
    <col min="768" max="768" width="18.42578125" style="1" bestFit="1" customWidth="1"/>
    <col min="769" max="769" width="13.140625" style="1" bestFit="1" customWidth="1"/>
    <col min="770" max="770" width="9" style="1" bestFit="1" customWidth="1"/>
    <col min="771" max="771" width="9.42578125" style="1" bestFit="1" customWidth="1"/>
    <col min="772" max="772" width="3" style="1" bestFit="1" customWidth="1"/>
    <col min="773" max="773" width="5.42578125" style="1" customWidth="1"/>
    <col min="774" max="774" width="11.7109375" style="1" customWidth="1"/>
    <col min="775" max="776" width="3" style="1" bestFit="1" customWidth="1"/>
    <col min="777" max="1020" width="9.140625" style="1"/>
    <col min="1021" max="1021" width="78.85546875" style="1" bestFit="1" customWidth="1"/>
    <col min="1022" max="1022" width="32.140625" style="1" bestFit="1" customWidth="1"/>
    <col min="1023" max="1023" width="32.140625" style="1" customWidth="1"/>
    <col min="1024" max="1024" width="18.42578125" style="1" bestFit="1" customWidth="1"/>
    <col min="1025" max="1025" width="13.140625" style="1" bestFit="1" customWidth="1"/>
    <col min="1026" max="1026" width="9" style="1" bestFit="1" customWidth="1"/>
    <col min="1027" max="1027" width="9.42578125" style="1" bestFit="1" customWidth="1"/>
    <col min="1028" max="1028" width="3" style="1" bestFit="1" customWidth="1"/>
    <col min="1029" max="1029" width="5.42578125" style="1" customWidth="1"/>
    <col min="1030" max="1030" width="11.7109375" style="1" customWidth="1"/>
    <col min="1031" max="1032" width="3" style="1" bestFit="1" customWidth="1"/>
    <col min="1033" max="1276" width="9.140625" style="1"/>
    <col min="1277" max="1277" width="78.85546875" style="1" bestFit="1" customWidth="1"/>
    <col min="1278" max="1278" width="32.140625" style="1" bestFit="1" customWidth="1"/>
    <col min="1279" max="1279" width="32.140625" style="1" customWidth="1"/>
    <col min="1280" max="1280" width="18.42578125" style="1" bestFit="1" customWidth="1"/>
    <col min="1281" max="1281" width="13.140625" style="1" bestFit="1" customWidth="1"/>
    <col min="1282" max="1282" width="9" style="1" bestFit="1" customWidth="1"/>
    <col min="1283" max="1283" width="9.42578125" style="1" bestFit="1" customWidth="1"/>
    <col min="1284" max="1284" width="3" style="1" bestFit="1" customWidth="1"/>
    <col min="1285" max="1285" width="5.42578125" style="1" customWidth="1"/>
    <col min="1286" max="1286" width="11.7109375" style="1" customWidth="1"/>
    <col min="1287" max="1288" width="3" style="1" bestFit="1" customWidth="1"/>
    <col min="1289" max="1532" width="9.140625" style="1"/>
    <col min="1533" max="1533" width="78.85546875" style="1" bestFit="1" customWidth="1"/>
    <col min="1534" max="1534" width="32.140625" style="1" bestFit="1" customWidth="1"/>
    <col min="1535" max="1535" width="32.140625" style="1" customWidth="1"/>
    <col min="1536" max="1536" width="18.42578125" style="1" bestFit="1" customWidth="1"/>
    <col min="1537" max="1537" width="13.140625" style="1" bestFit="1" customWidth="1"/>
    <col min="1538" max="1538" width="9" style="1" bestFit="1" customWidth="1"/>
    <col min="1539" max="1539" width="9.42578125" style="1" bestFit="1" customWidth="1"/>
    <col min="1540" max="1540" width="3" style="1" bestFit="1" customWidth="1"/>
    <col min="1541" max="1541" width="5.42578125" style="1" customWidth="1"/>
    <col min="1542" max="1542" width="11.7109375" style="1" customWidth="1"/>
    <col min="1543" max="1544" width="3" style="1" bestFit="1" customWidth="1"/>
    <col min="1545" max="1788" width="9.140625" style="1"/>
    <col min="1789" max="1789" width="78.85546875" style="1" bestFit="1" customWidth="1"/>
    <col min="1790" max="1790" width="32.140625" style="1" bestFit="1" customWidth="1"/>
    <col min="1791" max="1791" width="32.140625" style="1" customWidth="1"/>
    <col min="1792" max="1792" width="18.42578125" style="1" bestFit="1" customWidth="1"/>
    <col min="1793" max="1793" width="13.140625" style="1" bestFit="1" customWidth="1"/>
    <col min="1794" max="1794" width="9" style="1" bestFit="1" customWidth="1"/>
    <col min="1795" max="1795" width="9.42578125" style="1" bestFit="1" customWidth="1"/>
    <col min="1796" max="1796" width="3" style="1" bestFit="1" customWidth="1"/>
    <col min="1797" max="1797" width="5.42578125" style="1" customWidth="1"/>
    <col min="1798" max="1798" width="11.7109375" style="1" customWidth="1"/>
    <col min="1799" max="1800" width="3" style="1" bestFit="1" customWidth="1"/>
    <col min="1801" max="2044" width="9.140625" style="1"/>
    <col min="2045" max="2045" width="78.85546875" style="1" bestFit="1" customWidth="1"/>
    <col min="2046" max="2046" width="32.140625" style="1" bestFit="1" customWidth="1"/>
    <col min="2047" max="2047" width="32.140625" style="1" customWidth="1"/>
    <col min="2048" max="2048" width="18.42578125" style="1" bestFit="1" customWidth="1"/>
    <col min="2049" max="2049" width="13.140625" style="1" bestFit="1" customWidth="1"/>
    <col min="2050" max="2050" width="9" style="1" bestFit="1" customWidth="1"/>
    <col min="2051" max="2051" width="9.42578125" style="1" bestFit="1" customWidth="1"/>
    <col min="2052" max="2052" width="3" style="1" bestFit="1" customWidth="1"/>
    <col min="2053" max="2053" width="5.42578125" style="1" customWidth="1"/>
    <col min="2054" max="2054" width="11.7109375" style="1" customWidth="1"/>
    <col min="2055" max="2056" width="3" style="1" bestFit="1" customWidth="1"/>
    <col min="2057" max="2300" width="9.140625" style="1"/>
    <col min="2301" max="2301" width="78.85546875" style="1" bestFit="1" customWidth="1"/>
    <col min="2302" max="2302" width="32.140625" style="1" bestFit="1" customWidth="1"/>
    <col min="2303" max="2303" width="32.140625" style="1" customWidth="1"/>
    <col min="2304" max="2304" width="18.42578125" style="1" bestFit="1" customWidth="1"/>
    <col min="2305" max="2305" width="13.140625" style="1" bestFit="1" customWidth="1"/>
    <col min="2306" max="2306" width="9" style="1" bestFit="1" customWidth="1"/>
    <col min="2307" max="2307" width="9.42578125" style="1" bestFit="1" customWidth="1"/>
    <col min="2308" max="2308" width="3" style="1" bestFit="1" customWidth="1"/>
    <col min="2309" max="2309" width="5.42578125" style="1" customWidth="1"/>
    <col min="2310" max="2310" width="11.7109375" style="1" customWidth="1"/>
    <col min="2311" max="2312" width="3" style="1" bestFit="1" customWidth="1"/>
    <col min="2313" max="2556" width="9.140625" style="1"/>
    <col min="2557" max="2557" width="78.85546875" style="1" bestFit="1" customWidth="1"/>
    <col min="2558" max="2558" width="32.140625" style="1" bestFit="1" customWidth="1"/>
    <col min="2559" max="2559" width="32.140625" style="1" customWidth="1"/>
    <col min="2560" max="2560" width="18.42578125" style="1" bestFit="1" customWidth="1"/>
    <col min="2561" max="2561" width="13.140625" style="1" bestFit="1" customWidth="1"/>
    <col min="2562" max="2562" width="9" style="1" bestFit="1" customWidth="1"/>
    <col min="2563" max="2563" width="9.42578125" style="1" bestFit="1" customWidth="1"/>
    <col min="2564" max="2564" width="3" style="1" bestFit="1" customWidth="1"/>
    <col min="2565" max="2565" width="5.42578125" style="1" customWidth="1"/>
    <col min="2566" max="2566" width="11.7109375" style="1" customWidth="1"/>
    <col min="2567" max="2568" width="3" style="1" bestFit="1" customWidth="1"/>
    <col min="2569" max="2812" width="9.140625" style="1"/>
    <col min="2813" max="2813" width="78.85546875" style="1" bestFit="1" customWidth="1"/>
    <col min="2814" max="2814" width="32.140625" style="1" bestFit="1" customWidth="1"/>
    <col min="2815" max="2815" width="32.140625" style="1" customWidth="1"/>
    <col min="2816" max="2816" width="18.42578125" style="1" bestFit="1" customWidth="1"/>
    <col min="2817" max="2817" width="13.140625" style="1" bestFit="1" customWidth="1"/>
    <col min="2818" max="2818" width="9" style="1" bestFit="1" customWidth="1"/>
    <col min="2819" max="2819" width="9.42578125" style="1" bestFit="1" customWidth="1"/>
    <col min="2820" max="2820" width="3" style="1" bestFit="1" customWidth="1"/>
    <col min="2821" max="2821" width="5.42578125" style="1" customWidth="1"/>
    <col min="2822" max="2822" width="11.7109375" style="1" customWidth="1"/>
    <col min="2823" max="2824" width="3" style="1" bestFit="1" customWidth="1"/>
    <col min="2825" max="3068" width="9.140625" style="1"/>
    <col min="3069" max="3069" width="78.85546875" style="1" bestFit="1" customWidth="1"/>
    <col min="3070" max="3070" width="32.140625" style="1" bestFit="1" customWidth="1"/>
    <col min="3071" max="3071" width="32.140625" style="1" customWidth="1"/>
    <col min="3072" max="3072" width="18.42578125" style="1" bestFit="1" customWidth="1"/>
    <col min="3073" max="3073" width="13.140625" style="1" bestFit="1" customWidth="1"/>
    <col min="3074" max="3074" width="9" style="1" bestFit="1" customWidth="1"/>
    <col min="3075" max="3075" width="9.42578125" style="1" bestFit="1" customWidth="1"/>
    <col min="3076" max="3076" width="3" style="1" bestFit="1" customWidth="1"/>
    <col min="3077" max="3077" width="5.42578125" style="1" customWidth="1"/>
    <col min="3078" max="3078" width="11.7109375" style="1" customWidth="1"/>
    <col min="3079" max="3080" width="3" style="1" bestFit="1" customWidth="1"/>
    <col min="3081" max="3324" width="9.140625" style="1"/>
    <col min="3325" max="3325" width="78.85546875" style="1" bestFit="1" customWidth="1"/>
    <col min="3326" max="3326" width="32.140625" style="1" bestFit="1" customWidth="1"/>
    <col min="3327" max="3327" width="32.140625" style="1" customWidth="1"/>
    <col min="3328" max="3328" width="18.42578125" style="1" bestFit="1" customWidth="1"/>
    <col min="3329" max="3329" width="13.140625" style="1" bestFit="1" customWidth="1"/>
    <col min="3330" max="3330" width="9" style="1" bestFit="1" customWidth="1"/>
    <col min="3331" max="3331" width="9.42578125" style="1" bestFit="1" customWidth="1"/>
    <col min="3332" max="3332" width="3" style="1" bestFit="1" customWidth="1"/>
    <col min="3333" max="3333" width="5.42578125" style="1" customWidth="1"/>
    <col min="3334" max="3334" width="11.7109375" style="1" customWidth="1"/>
    <col min="3335" max="3336" width="3" style="1" bestFit="1" customWidth="1"/>
    <col min="3337" max="3580" width="9.140625" style="1"/>
    <col min="3581" max="3581" width="78.85546875" style="1" bestFit="1" customWidth="1"/>
    <col min="3582" max="3582" width="32.140625" style="1" bestFit="1" customWidth="1"/>
    <col min="3583" max="3583" width="32.140625" style="1" customWidth="1"/>
    <col min="3584" max="3584" width="18.42578125" style="1" bestFit="1" customWidth="1"/>
    <col min="3585" max="3585" width="13.140625" style="1" bestFit="1" customWidth="1"/>
    <col min="3586" max="3586" width="9" style="1" bestFit="1" customWidth="1"/>
    <col min="3587" max="3587" width="9.42578125" style="1" bestFit="1" customWidth="1"/>
    <col min="3588" max="3588" width="3" style="1" bestFit="1" customWidth="1"/>
    <col min="3589" max="3589" width="5.42578125" style="1" customWidth="1"/>
    <col min="3590" max="3590" width="11.7109375" style="1" customWidth="1"/>
    <col min="3591" max="3592" width="3" style="1" bestFit="1" customWidth="1"/>
    <col min="3593" max="3836" width="9.140625" style="1"/>
    <col min="3837" max="3837" width="78.85546875" style="1" bestFit="1" customWidth="1"/>
    <col min="3838" max="3838" width="32.140625" style="1" bestFit="1" customWidth="1"/>
    <col min="3839" max="3839" width="32.140625" style="1" customWidth="1"/>
    <col min="3840" max="3840" width="18.42578125" style="1" bestFit="1" customWidth="1"/>
    <col min="3841" max="3841" width="13.140625" style="1" bestFit="1" customWidth="1"/>
    <col min="3842" max="3842" width="9" style="1" bestFit="1" customWidth="1"/>
    <col min="3843" max="3843" width="9.42578125" style="1" bestFit="1" customWidth="1"/>
    <col min="3844" max="3844" width="3" style="1" bestFit="1" customWidth="1"/>
    <col min="3845" max="3845" width="5.42578125" style="1" customWidth="1"/>
    <col min="3846" max="3846" width="11.7109375" style="1" customWidth="1"/>
    <col min="3847" max="3848" width="3" style="1" bestFit="1" customWidth="1"/>
    <col min="3849" max="4092" width="9.140625" style="1"/>
    <col min="4093" max="4093" width="78.85546875" style="1" bestFit="1" customWidth="1"/>
    <col min="4094" max="4094" width="32.140625" style="1" bestFit="1" customWidth="1"/>
    <col min="4095" max="4095" width="32.140625" style="1" customWidth="1"/>
    <col min="4096" max="4096" width="18.42578125" style="1" bestFit="1" customWidth="1"/>
    <col min="4097" max="4097" width="13.140625" style="1" bestFit="1" customWidth="1"/>
    <col min="4098" max="4098" width="9" style="1" bestFit="1" customWidth="1"/>
    <col min="4099" max="4099" width="9.42578125" style="1" bestFit="1" customWidth="1"/>
    <col min="4100" max="4100" width="3" style="1" bestFit="1" customWidth="1"/>
    <col min="4101" max="4101" width="5.42578125" style="1" customWidth="1"/>
    <col min="4102" max="4102" width="11.7109375" style="1" customWidth="1"/>
    <col min="4103" max="4104" width="3" style="1" bestFit="1" customWidth="1"/>
    <col min="4105" max="4348" width="9.140625" style="1"/>
    <col min="4349" max="4349" width="78.85546875" style="1" bestFit="1" customWidth="1"/>
    <col min="4350" max="4350" width="32.140625" style="1" bestFit="1" customWidth="1"/>
    <col min="4351" max="4351" width="32.140625" style="1" customWidth="1"/>
    <col min="4352" max="4352" width="18.42578125" style="1" bestFit="1" customWidth="1"/>
    <col min="4353" max="4353" width="13.140625" style="1" bestFit="1" customWidth="1"/>
    <col min="4354" max="4354" width="9" style="1" bestFit="1" customWidth="1"/>
    <col min="4355" max="4355" width="9.42578125" style="1" bestFit="1" customWidth="1"/>
    <col min="4356" max="4356" width="3" style="1" bestFit="1" customWidth="1"/>
    <col min="4357" max="4357" width="5.42578125" style="1" customWidth="1"/>
    <col min="4358" max="4358" width="11.7109375" style="1" customWidth="1"/>
    <col min="4359" max="4360" width="3" style="1" bestFit="1" customWidth="1"/>
    <col min="4361" max="4604" width="9.140625" style="1"/>
    <col min="4605" max="4605" width="78.85546875" style="1" bestFit="1" customWidth="1"/>
    <col min="4606" max="4606" width="32.140625" style="1" bestFit="1" customWidth="1"/>
    <col min="4607" max="4607" width="32.140625" style="1" customWidth="1"/>
    <col min="4608" max="4608" width="18.42578125" style="1" bestFit="1" customWidth="1"/>
    <col min="4609" max="4609" width="13.140625" style="1" bestFit="1" customWidth="1"/>
    <col min="4610" max="4610" width="9" style="1" bestFit="1" customWidth="1"/>
    <col min="4611" max="4611" width="9.42578125" style="1" bestFit="1" customWidth="1"/>
    <col min="4612" max="4612" width="3" style="1" bestFit="1" customWidth="1"/>
    <col min="4613" max="4613" width="5.42578125" style="1" customWidth="1"/>
    <col min="4614" max="4614" width="11.7109375" style="1" customWidth="1"/>
    <col min="4615" max="4616" width="3" style="1" bestFit="1" customWidth="1"/>
    <col min="4617" max="4860" width="9.140625" style="1"/>
    <col min="4861" max="4861" width="78.85546875" style="1" bestFit="1" customWidth="1"/>
    <col min="4862" max="4862" width="32.140625" style="1" bestFit="1" customWidth="1"/>
    <col min="4863" max="4863" width="32.140625" style="1" customWidth="1"/>
    <col min="4864" max="4864" width="18.42578125" style="1" bestFit="1" customWidth="1"/>
    <col min="4865" max="4865" width="13.140625" style="1" bestFit="1" customWidth="1"/>
    <col min="4866" max="4866" width="9" style="1" bestFit="1" customWidth="1"/>
    <col min="4867" max="4867" width="9.42578125" style="1" bestFit="1" customWidth="1"/>
    <col min="4868" max="4868" width="3" style="1" bestFit="1" customWidth="1"/>
    <col min="4869" max="4869" width="5.42578125" style="1" customWidth="1"/>
    <col min="4870" max="4870" width="11.7109375" style="1" customWidth="1"/>
    <col min="4871" max="4872" width="3" style="1" bestFit="1" customWidth="1"/>
    <col min="4873" max="5116" width="9.140625" style="1"/>
    <col min="5117" max="5117" width="78.85546875" style="1" bestFit="1" customWidth="1"/>
    <col min="5118" max="5118" width="32.140625" style="1" bestFit="1" customWidth="1"/>
    <col min="5119" max="5119" width="32.140625" style="1" customWidth="1"/>
    <col min="5120" max="5120" width="18.42578125" style="1" bestFit="1" customWidth="1"/>
    <col min="5121" max="5121" width="13.140625" style="1" bestFit="1" customWidth="1"/>
    <col min="5122" max="5122" width="9" style="1" bestFit="1" customWidth="1"/>
    <col min="5123" max="5123" width="9.42578125" style="1" bestFit="1" customWidth="1"/>
    <col min="5124" max="5124" width="3" style="1" bestFit="1" customWidth="1"/>
    <col min="5125" max="5125" width="5.42578125" style="1" customWidth="1"/>
    <col min="5126" max="5126" width="11.7109375" style="1" customWidth="1"/>
    <col min="5127" max="5128" width="3" style="1" bestFit="1" customWidth="1"/>
    <col min="5129" max="5372" width="9.140625" style="1"/>
    <col min="5373" max="5373" width="78.85546875" style="1" bestFit="1" customWidth="1"/>
    <col min="5374" max="5374" width="32.140625" style="1" bestFit="1" customWidth="1"/>
    <col min="5375" max="5375" width="32.140625" style="1" customWidth="1"/>
    <col min="5376" max="5376" width="18.42578125" style="1" bestFit="1" customWidth="1"/>
    <col min="5377" max="5377" width="13.140625" style="1" bestFit="1" customWidth="1"/>
    <col min="5378" max="5378" width="9" style="1" bestFit="1" customWidth="1"/>
    <col min="5379" max="5379" width="9.42578125" style="1" bestFit="1" customWidth="1"/>
    <col min="5380" max="5380" width="3" style="1" bestFit="1" customWidth="1"/>
    <col min="5381" max="5381" width="5.42578125" style="1" customWidth="1"/>
    <col min="5382" max="5382" width="11.7109375" style="1" customWidth="1"/>
    <col min="5383" max="5384" width="3" style="1" bestFit="1" customWidth="1"/>
    <col min="5385" max="5628" width="9.140625" style="1"/>
    <col min="5629" max="5629" width="78.85546875" style="1" bestFit="1" customWidth="1"/>
    <col min="5630" max="5630" width="32.140625" style="1" bestFit="1" customWidth="1"/>
    <col min="5631" max="5631" width="32.140625" style="1" customWidth="1"/>
    <col min="5632" max="5632" width="18.42578125" style="1" bestFit="1" customWidth="1"/>
    <col min="5633" max="5633" width="13.140625" style="1" bestFit="1" customWidth="1"/>
    <col min="5634" max="5634" width="9" style="1" bestFit="1" customWidth="1"/>
    <col min="5635" max="5635" width="9.42578125" style="1" bestFit="1" customWidth="1"/>
    <col min="5636" max="5636" width="3" style="1" bestFit="1" customWidth="1"/>
    <col min="5637" max="5637" width="5.42578125" style="1" customWidth="1"/>
    <col min="5638" max="5638" width="11.7109375" style="1" customWidth="1"/>
    <col min="5639" max="5640" width="3" style="1" bestFit="1" customWidth="1"/>
    <col min="5641" max="5884" width="9.140625" style="1"/>
    <col min="5885" max="5885" width="78.85546875" style="1" bestFit="1" customWidth="1"/>
    <col min="5886" max="5886" width="32.140625" style="1" bestFit="1" customWidth="1"/>
    <col min="5887" max="5887" width="32.140625" style="1" customWidth="1"/>
    <col min="5888" max="5888" width="18.42578125" style="1" bestFit="1" customWidth="1"/>
    <col min="5889" max="5889" width="13.140625" style="1" bestFit="1" customWidth="1"/>
    <col min="5890" max="5890" width="9" style="1" bestFit="1" customWidth="1"/>
    <col min="5891" max="5891" width="9.42578125" style="1" bestFit="1" customWidth="1"/>
    <col min="5892" max="5892" width="3" style="1" bestFit="1" customWidth="1"/>
    <col min="5893" max="5893" width="5.42578125" style="1" customWidth="1"/>
    <col min="5894" max="5894" width="11.7109375" style="1" customWidth="1"/>
    <col min="5895" max="5896" width="3" style="1" bestFit="1" customWidth="1"/>
    <col min="5897" max="6140" width="9.140625" style="1"/>
    <col min="6141" max="6141" width="78.85546875" style="1" bestFit="1" customWidth="1"/>
    <col min="6142" max="6142" width="32.140625" style="1" bestFit="1" customWidth="1"/>
    <col min="6143" max="6143" width="32.140625" style="1" customWidth="1"/>
    <col min="6144" max="6144" width="18.42578125" style="1" bestFit="1" customWidth="1"/>
    <col min="6145" max="6145" width="13.140625" style="1" bestFit="1" customWidth="1"/>
    <col min="6146" max="6146" width="9" style="1" bestFit="1" customWidth="1"/>
    <col min="6147" max="6147" width="9.42578125" style="1" bestFit="1" customWidth="1"/>
    <col min="6148" max="6148" width="3" style="1" bestFit="1" customWidth="1"/>
    <col min="6149" max="6149" width="5.42578125" style="1" customWidth="1"/>
    <col min="6150" max="6150" width="11.7109375" style="1" customWidth="1"/>
    <col min="6151" max="6152" width="3" style="1" bestFit="1" customWidth="1"/>
    <col min="6153" max="6396" width="9.140625" style="1"/>
    <col min="6397" max="6397" width="78.85546875" style="1" bestFit="1" customWidth="1"/>
    <col min="6398" max="6398" width="32.140625" style="1" bestFit="1" customWidth="1"/>
    <col min="6399" max="6399" width="32.140625" style="1" customWidth="1"/>
    <col min="6400" max="6400" width="18.42578125" style="1" bestFit="1" customWidth="1"/>
    <col min="6401" max="6401" width="13.140625" style="1" bestFit="1" customWidth="1"/>
    <col min="6402" max="6402" width="9" style="1" bestFit="1" customWidth="1"/>
    <col min="6403" max="6403" width="9.42578125" style="1" bestFit="1" customWidth="1"/>
    <col min="6404" max="6404" width="3" style="1" bestFit="1" customWidth="1"/>
    <col min="6405" max="6405" width="5.42578125" style="1" customWidth="1"/>
    <col min="6406" max="6406" width="11.7109375" style="1" customWidth="1"/>
    <col min="6407" max="6408" width="3" style="1" bestFit="1" customWidth="1"/>
    <col min="6409" max="6652" width="9.140625" style="1"/>
    <col min="6653" max="6653" width="78.85546875" style="1" bestFit="1" customWidth="1"/>
    <col min="6654" max="6654" width="32.140625" style="1" bestFit="1" customWidth="1"/>
    <col min="6655" max="6655" width="32.140625" style="1" customWidth="1"/>
    <col min="6656" max="6656" width="18.42578125" style="1" bestFit="1" customWidth="1"/>
    <col min="6657" max="6657" width="13.140625" style="1" bestFit="1" customWidth="1"/>
    <col min="6658" max="6658" width="9" style="1" bestFit="1" customWidth="1"/>
    <col min="6659" max="6659" width="9.42578125" style="1" bestFit="1" customWidth="1"/>
    <col min="6660" max="6660" width="3" style="1" bestFit="1" customWidth="1"/>
    <col min="6661" max="6661" width="5.42578125" style="1" customWidth="1"/>
    <col min="6662" max="6662" width="11.7109375" style="1" customWidth="1"/>
    <col min="6663" max="6664" width="3" style="1" bestFit="1" customWidth="1"/>
    <col min="6665" max="6908" width="9.140625" style="1"/>
    <col min="6909" max="6909" width="78.85546875" style="1" bestFit="1" customWidth="1"/>
    <col min="6910" max="6910" width="32.140625" style="1" bestFit="1" customWidth="1"/>
    <col min="6911" max="6911" width="32.140625" style="1" customWidth="1"/>
    <col min="6912" max="6912" width="18.42578125" style="1" bestFit="1" customWidth="1"/>
    <col min="6913" max="6913" width="13.140625" style="1" bestFit="1" customWidth="1"/>
    <col min="6914" max="6914" width="9" style="1" bestFit="1" customWidth="1"/>
    <col min="6915" max="6915" width="9.42578125" style="1" bestFit="1" customWidth="1"/>
    <col min="6916" max="6916" width="3" style="1" bestFit="1" customWidth="1"/>
    <col min="6917" max="6917" width="5.42578125" style="1" customWidth="1"/>
    <col min="6918" max="6918" width="11.7109375" style="1" customWidth="1"/>
    <col min="6919" max="6920" width="3" style="1" bestFit="1" customWidth="1"/>
    <col min="6921" max="7164" width="9.140625" style="1"/>
    <col min="7165" max="7165" width="78.85546875" style="1" bestFit="1" customWidth="1"/>
    <col min="7166" max="7166" width="32.140625" style="1" bestFit="1" customWidth="1"/>
    <col min="7167" max="7167" width="32.140625" style="1" customWidth="1"/>
    <col min="7168" max="7168" width="18.42578125" style="1" bestFit="1" customWidth="1"/>
    <col min="7169" max="7169" width="13.140625" style="1" bestFit="1" customWidth="1"/>
    <col min="7170" max="7170" width="9" style="1" bestFit="1" customWidth="1"/>
    <col min="7171" max="7171" width="9.42578125" style="1" bestFit="1" customWidth="1"/>
    <col min="7172" max="7172" width="3" style="1" bestFit="1" customWidth="1"/>
    <col min="7173" max="7173" width="5.42578125" style="1" customWidth="1"/>
    <col min="7174" max="7174" width="11.7109375" style="1" customWidth="1"/>
    <col min="7175" max="7176" width="3" style="1" bestFit="1" customWidth="1"/>
    <col min="7177" max="7420" width="9.140625" style="1"/>
    <col min="7421" max="7421" width="78.85546875" style="1" bestFit="1" customWidth="1"/>
    <col min="7422" max="7422" width="32.140625" style="1" bestFit="1" customWidth="1"/>
    <col min="7423" max="7423" width="32.140625" style="1" customWidth="1"/>
    <col min="7424" max="7424" width="18.42578125" style="1" bestFit="1" customWidth="1"/>
    <col min="7425" max="7425" width="13.140625" style="1" bestFit="1" customWidth="1"/>
    <col min="7426" max="7426" width="9" style="1" bestFit="1" customWidth="1"/>
    <col min="7427" max="7427" width="9.42578125" style="1" bestFit="1" customWidth="1"/>
    <col min="7428" max="7428" width="3" style="1" bestFit="1" customWidth="1"/>
    <col min="7429" max="7429" width="5.42578125" style="1" customWidth="1"/>
    <col min="7430" max="7430" width="11.7109375" style="1" customWidth="1"/>
    <col min="7431" max="7432" width="3" style="1" bestFit="1" customWidth="1"/>
    <col min="7433" max="7676" width="9.140625" style="1"/>
    <col min="7677" max="7677" width="78.85546875" style="1" bestFit="1" customWidth="1"/>
    <col min="7678" max="7678" width="32.140625" style="1" bestFit="1" customWidth="1"/>
    <col min="7679" max="7679" width="32.140625" style="1" customWidth="1"/>
    <col min="7680" max="7680" width="18.42578125" style="1" bestFit="1" customWidth="1"/>
    <col min="7681" max="7681" width="13.140625" style="1" bestFit="1" customWidth="1"/>
    <col min="7682" max="7682" width="9" style="1" bestFit="1" customWidth="1"/>
    <col min="7683" max="7683" width="9.42578125" style="1" bestFit="1" customWidth="1"/>
    <col min="7684" max="7684" width="3" style="1" bestFit="1" customWidth="1"/>
    <col min="7685" max="7685" width="5.42578125" style="1" customWidth="1"/>
    <col min="7686" max="7686" width="11.7109375" style="1" customWidth="1"/>
    <col min="7687" max="7688" width="3" style="1" bestFit="1" customWidth="1"/>
    <col min="7689" max="7932" width="9.140625" style="1"/>
    <col min="7933" max="7933" width="78.85546875" style="1" bestFit="1" customWidth="1"/>
    <col min="7934" max="7934" width="32.140625" style="1" bestFit="1" customWidth="1"/>
    <col min="7935" max="7935" width="32.140625" style="1" customWidth="1"/>
    <col min="7936" max="7936" width="18.42578125" style="1" bestFit="1" customWidth="1"/>
    <col min="7937" max="7937" width="13.140625" style="1" bestFit="1" customWidth="1"/>
    <col min="7938" max="7938" width="9" style="1" bestFit="1" customWidth="1"/>
    <col min="7939" max="7939" width="9.42578125" style="1" bestFit="1" customWidth="1"/>
    <col min="7940" max="7940" width="3" style="1" bestFit="1" customWidth="1"/>
    <col min="7941" max="7941" width="5.42578125" style="1" customWidth="1"/>
    <col min="7942" max="7942" width="11.7109375" style="1" customWidth="1"/>
    <col min="7943" max="7944" width="3" style="1" bestFit="1" customWidth="1"/>
    <col min="7945" max="8188" width="9.140625" style="1"/>
    <col min="8189" max="8189" width="78.85546875" style="1" bestFit="1" customWidth="1"/>
    <col min="8190" max="8190" width="32.140625" style="1" bestFit="1" customWidth="1"/>
    <col min="8191" max="8191" width="32.140625" style="1" customWidth="1"/>
    <col min="8192" max="8192" width="18.42578125" style="1" bestFit="1" customWidth="1"/>
    <col min="8193" max="8193" width="13.140625" style="1" bestFit="1" customWidth="1"/>
    <col min="8194" max="8194" width="9" style="1" bestFit="1" customWidth="1"/>
    <col min="8195" max="8195" width="9.42578125" style="1" bestFit="1" customWidth="1"/>
    <col min="8196" max="8196" width="3" style="1" bestFit="1" customWidth="1"/>
    <col min="8197" max="8197" width="5.42578125" style="1" customWidth="1"/>
    <col min="8198" max="8198" width="11.7109375" style="1" customWidth="1"/>
    <col min="8199" max="8200" width="3" style="1" bestFit="1" customWidth="1"/>
    <col min="8201" max="8444" width="9.140625" style="1"/>
    <col min="8445" max="8445" width="78.85546875" style="1" bestFit="1" customWidth="1"/>
    <col min="8446" max="8446" width="32.140625" style="1" bestFit="1" customWidth="1"/>
    <col min="8447" max="8447" width="32.140625" style="1" customWidth="1"/>
    <col min="8448" max="8448" width="18.42578125" style="1" bestFit="1" customWidth="1"/>
    <col min="8449" max="8449" width="13.140625" style="1" bestFit="1" customWidth="1"/>
    <col min="8450" max="8450" width="9" style="1" bestFit="1" customWidth="1"/>
    <col min="8451" max="8451" width="9.42578125" style="1" bestFit="1" customWidth="1"/>
    <col min="8452" max="8452" width="3" style="1" bestFit="1" customWidth="1"/>
    <col min="8453" max="8453" width="5.42578125" style="1" customWidth="1"/>
    <col min="8454" max="8454" width="11.7109375" style="1" customWidth="1"/>
    <col min="8455" max="8456" width="3" style="1" bestFit="1" customWidth="1"/>
    <col min="8457" max="8700" width="9.140625" style="1"/>
    <col min="8701" max="8701" width="78.85546875" style="1" bestFit="1" customWidth="1"/>
    <col min="8702" max="8702" width="32.140625" style="1" bestFit="1" customWidth="1"/>
    <col min="8703" max="8703" width="32.140625" style="1" customWidth="1"/>
    <col min="8704" max="8704" width="18.42578125" style="1" bestFit="1" customWidth="1"/>
    <col min="8705" max="8705" width="13.140625" style="1" bestFit="1" customWidth="1"/>
    <col min="8706" max="8706" width="9" style="1" bestFit="1" customWidth="1"/>
    <col min="8707" max="8707" width="9.42578125" style="1" bestFit="1" customWidth="1"/>
    <col min="8708" max="8708" width="3" style="1" bestFit="1" customWidth="1"/>
    <col min="8709" max="8709" width="5.42578125" style="1" customWidth="1"/>
    <col min="8710" max="8710" width="11.7109375" style="1" customWidth="1"/>
    <col min="8711" max="8712" width="3" style="1" bestFit="1" customWidth="1"/>
    <col min="8713" max="8956" width="9.140625" style="1"/>
    <col min="8957" max="8957" width="78.85546875" style="1" bestFit="1" customWidth="1"/>
    <col min="8958" max="8958" width="32.140625" style="1" bestFit="1" customWidth="1"/>
    <col min="8959" max="8959" width="32.140625" style="1" customWidth="1"/>
    <col min="8960" max="8960" width="18.42578125" style="1" bestFit="1" customWidth="1"/>
    <col min="8961" max="8961" width="13.140625" style="1" bestFit="1" customWidth="1"/>
    <col min="8962" max="8962" width="9" style="1" bestFit="1" customWidth="1"/>
    <col min="8963" max="8963" width="9.42578125" style="1" bestFit="1" customWidth="1"/>
    <col min="8964" max="8964" width="3" style="1" bestFit="1" customWidth="1"/>
    <col min="8965" max="8965" width="5.42578125" style="1" customWidth="1"/>
    <col min="8966" max="8966" width="11.7109375" style="1" customWidth="1"/>
    <col min="8967" max="8968" width="3" style="1" bestFit="1" customWidth="1"/>
    <col min="8969" max="9212" width="9.140625" style="1"/>
    <col min="9213" max="9213" width="78.85546875" style="1" bestFit="1" customWidth="1"/>
    <col min="9214" max="9214" width="32.140625" style="1" bestFit="1" customWidth="1"/>
    <col min="9215" max="9215" width="32.140625" style="1" customWidth="1"/>
    <col min="9216" max="9216" width="18.42578125" style="1" bestFit="1" customWidth="1"/>
    <col min="9217" max="9217" width="13.140625" style="1" bestFit="1" customWidth="1"/>
    <col min="9218" max="9218" width="9" style="1" bestFit="1" customWidth="1"/>
    <col min="9219" max="9219" width="9.42578125" style="1" bestFit="1" customWidth="1"/>
    <col min="9220" max="9220" width="3" style="1" bestFit="1" customWidth="1"/>
    <col min="9221" max="9221" width="5.42578125" style="1" customWidth="1"/>
    <col min="9222" max="9222" width="11.7109375" style="1" customWidth="1"/>
    <col min="9223" max="9224" width="3" style="1" bestFit="1" customWidth="1"/>
    <col min="9225" max="9468" width="9.140625" style="1"/>
    <col min="9469" max="9469" width="78.85546875" style="1" bestFit="1" customWidth="1"/>
    <col min="9470" max="9470" width="32.140625" style="1" bestFit="1" customWidth="1"/>
    <col min="9471" max="9471" width="32.140625" style="1" customWidth="1"/>
    <col min="9472" max="9472" width="18.42578125" style="1" bestFit="1" customWidth="1"/>
    <col min="9473" max="9473" width="13.140625" style="1" bestFit="1" customWidth="1"/>
    <col min="9474" max="9474" width="9" style="1" bestFit="1" customWidth="1"/>
    <col min="9475" max="9475" width="9.42578125" style="1" bestFit="1" customWidth="1"/>
    <col min="9476" max="9476" width="3" style="1" bestFit="1" customWidth="1"/>
    <col min="9477" max="9477" width="5.42578125" style="1" customWidth="1"/>
    <col min="9478" max="9478" width="11.7109375" style="1" customWidth="1"/>
    <col min="9479" max="9480" width="3" style="1" bestFit="1" customWidth="1"/>
    <col min="9481" max="9724" width="9.140625" style="1"/>
    <col min="9725" max="9725" width="78.85546875" style="1" bestFit="1" customWidth="1"/>
    <col min="9726" max="9726" width="32.140625" style="1" bestFit="1" customWidth="1"/>
    <col min="9727" max="9727" width="32.140625" style="1" customWidth="1"/>
    <col min="9728" max="9728" width="18.42578125" style="1" bestFit="1" customWidth="1"/>
    <col min="9729" max="9729" width="13.140625" style="1" bestFit="1" customWidth="1"/>
    <col min="9730" max="9730" width="9" style="1" bestFit="1" customWidth="1"/>
    <col min="9731" max="9731" width="9.42578125" style="1" bestFit="1" customWidth="1"/>
    <col min="9732" max="9732" width="3" style="1" bestFit="1" customWidth="1"/>
    <col min="9733" max="9733" width="5.42578125" style="1" customWidth="1"/>
    <col min="9734" max="9734" width="11.7109375" style="1" customWidth="1"/>
    <col min="9735" max="9736" width="3" style="1" bestFit="1" customWidth="1"/>
    <col min="9737" max="9980" width="9.140625" style="1"/>
    <col min="9981" max="9981" width="78.85546875" style="1" bestFit="1" customWidth="1"/>
    <col min="9982" max="9982" width="32.140625" style="1" bestFit="1" customWidth="1"/>
    <col min="9983" max="9983" width="32.140625" style="1" customWidth="1"/>
    <col min="9984" max="9984" width="18.42578125" style="1" bestFit="1" customWidth="1"/>
    <col min="9985" max="9985" width="13.140625" style="1" bestFit="1" customWidth="1"/>
    <col min="9986" max="9986" width="9" style="1" bestFit="1" customWidth="1"/>
    <col min="9987" max="9987" width="9.42578125" style="1" bestFit="1" customWidth="1"/>
    <col min="9988" max="9988" width="3" style="1" bestFit="1" customWidth="1"/>
    <col min="9989" max="9989" width="5.42578125" style="1" customWidth="1"/>
    <col min="9990" max="9990" width="11.7109375" style="1" customWidth="1"/>
    <col min="9991" max="9992" width="3" style="1" bestFit="1" customWidth="1"/>
    <col min="9993" max="10236" width="9.140625" style="1"/>
    <col min="10237" max="10237" width="78.85546875" style="1" bestFit="1" customWidth="1"/>
    <col min="10238" max="10238" width="32.140625" style="1" bestFit="1" customWidth="1"/>
    <col min="10239" max="10239" width="32.140625" style="1" customWidth="1"/>
    <col min="10240" max="10240" width="18.42578125" style="1" bestFit="1" customWidth="1"/>
    <col min="10241" max="10241" width="13.140625" style="1" bestFit="1" customWidth="1"/>
    <col min="10242" max="10242" width="9" style="1" bestFit="1" customWidth="1"/>
    <col min="10243" max="10243" width="9.42578125" style="1" bestFit="1" customWidth="1"/>
    <col min="10244" max="10244" width="3" style="1" bestFit="1" customWidth="1"/>
    <col min="10245" max="10245" width="5.42578125" style="1" customWidth="1"/>
    <col min="10246" max="10246" width="11.7109375" style="1" customWidth="1"/>
    <col min="10247" max="10248" width="3" style="1" bestFit="1" customWidth="1"/>
    <col min="10249" max="10492" width="9.140625" style="1"/>
    <col min="10493" max="10493" width="78.85546875" style="1" bestFit="1" customWidth="1"/>
    <col min="10494" max="10494" width="32.140625" style="1" bestFit="1" customWidth="1"/>
    <col min="10495" max="10495" width="32.140625" style="1" customWidth="1"/>
    <col min="10496" max="10496" width="18.42578125" style="1" bestFit="1" customWidth="1"/>
    <col min="10497" max="10497" width="13.140625" style="1" bestFit="1" customWidth="1"/>
    <col min="10498" max="10498" width="9" style="1" bestFit="1" customWidth="1"/>
    <col min="10499" max="10499" width="9.42578125" style="1" bestFit="1" customWidth="1"/>
    <col min="10500" max="10500" width="3" style="1" bestFit="1" customWidth="1"/>
    <col min="10501" max="10501" width="5.42578125" style="1" customWidth="1"/>
    <col min="10502" max="10502" width="11.7109375" style="1" customWidth="1"/>
    <col min="10503" max="10504" width="3" style="1" bestFit="1" customWidth="1"/>
    <col min="10505" max="10748" width="9.140625" style="1"/>
    <col min="10749" max="10749" width="78.85546875" style="1" bestFit="1" customWidth="1"/>
    <col min="10750" max="10750" width="32.140625" style="1" bestFit="1" customWidth="1"/>
    <col min="10751" max="10751" width="32.140625" style="1" customWidth="1"/>
    <col min="10752" max="10752" width="18.42578125" style="1" bestFit="1" customWidth="1"/>
    <col min="10753" max="10753" width="13.140625" style="1" bestFit="1" customWidth="1"/>
    <col min="10754" max="10754" width="9" style="1" bestFit="1" customWidth="1"/>
    <col min="10755" max="10755" width="9.42578125" style="1" bestFit="1" customWidth="1"/>
    <col min="10756" max="10756" width="3" style="1" bestFit="1" customWidth="1"/>
    <col min="10757" max="10757" width="5.42578125" style="1" customWidth="1"/>
    <col min="10758" max="10758" width="11.7109375" style="1" customWidth="1"/>
    <col min="10759" max="10760" width="3" style="1" bestFit="1" customWidth="1"/>
    <col min="10761" max="11004" width="9.140625" style="1"/>
    <col min="11005" max="11005" width="78.85546875" style="1" bestFit="1" customWidth="1"/>
    <col min="11006" max="11006" width="32.140625" style="1" bestFit="1" customWidth="1"/>
    <col min="11007" max="11007" width="32.140625" style="1" customWidth="1"/>
    <col min="11008" max="11008" width="18.42578125" style="1" bestFit="1" customWidth="1"/>
    <col min="11009" max="11009" width="13.140625" style="1" bestFit="1" customWidth="1"/>
    <col min="11010" max="11010" width="9" style="1" bestFit="1" customWidth="1"/>
    <col min="11011" max="11011" width="9.42578125" style="1" bestFit="1" customWidth="1"/>
    <col min="11012" max="11012" width="3" style="1" bestFit="1" customWidth="1"/>
    <col min="11013" max="11013" width="5.42578125" style="1" customWidth="1"/>
    <col min="11014" max="11014" width="11.7109375" style="1" customWidth="1"/>
    <col min="11015" max="11016" width="3" style="1" bestFit="1" customWidth="1"/>
    <col min="11017" max="11260" width="9.140625" style="1"/>
    <col min="11261" max="11261" width="78.85546875" style="1" bestFit="1" customWidth="1"/>
    <col min="11262" max="11262" width="32.140625" style="1" bestFit="1" customWidth="1"/>
    <col min="11263" max="11263" width="32.140625" style="1" customWidth="1"/>
    <col min="11264" max="11264" width="18.42578125" style="1" bestFit="1" customWidth="1"/>
    <col min="11265" max="11265" width="13.140625" style="1" bestFit="1" customWidth="1"/>
    <col min="11266" max="11266" width="9" style="1" bestFit="1" customWidth="1"/>
    <col min="11267" max="11267" width="9.42578125" style="1" bestFit="1" customWidth="1"/>
    <col min="11268" max="11268" width="3" style="1" bestFit="1" customWidth="1"/>
    <col min="11269" max="11269" width="5.42578125" style="1" customWidth="1"/>
    <col min="11270" max="11270" width="11.7109375" style="1" customWidth="1"/>
    <col min="11271" max="11272" width="3" style="1" bestFit="1" customWidth="1"/>
    <col min="11273" max="11516" width="9.140625" style="1"/>
    <col min="11517" max="11517" width="78.85546875" style="1" bestFit="1" customWidth="1"/>
    <col min="11518" max="11518" width="32.140625" style="1" bestFit="1" customWidth="1"/>
    <col min="11519" max="11519" width="32.140625" style="1" customWidth="1"/>
    <col min="11520" max="11520" width="18.42578125" style="1" bestFit="1" customWidth="1"/>
    <col min="11521" max="11521" width="13.140625" style="1" bestFit="1" customWidth="1"/>
    <col min="11522" max="11522" width="9" style="1" bestFit="1" customWidth="1"/>
    <col min="11523" max="11523" width="9.42578125" style="1" bestFit="1" customWidth="1"/>
    <col min="11524" max="11524" width="3" style="1" bestFit="1" customWidth="1"/>
    <col min="11525" max="11525" width="5.42578125" style="1" customWidth="1"/>
    <col min="11526" max="11526" width="11.7109375" style="1" customWidth="1"/>
    <col min="11527" max="11528" width="3" style="1" bestFit="1" customWidth="1"/>
    <col min="11529" max="11772" width="9.140625" style="1"/>
    <col min="11773" max="11773" width="78.85546875" style="1" bestFit="1" customWidth="1"/>
    <col min="11774" max="11774" width="32.140625" style="1" bestFit="1" customWidth="1"/>
    <col min="11775" max="11775" width="32.140625" style="1" customWidth="1"/>
    <col min="11776" max="11776" width="18.42578125" style="1" bestFit="1" customWidth="1"/>
    <col min="11777" max="11777" width="13.140625" style="1" bestFit="1" customWidth="1"/>
    <col min="11778" max="11778" width="9" style="1" bestFit="1" customWidth="1"/>
    <col min="11779" max="11779" width="9.42578125" style="1" bestFit="1" customWidth="1"/>
    <col min="11780" max="11780" width="3" style="1" bestFit="1" customWidth="1"/>
    <col min="11781" max="11781" width="5.42578125" style="1" customWidth="1"/>
    <col min="11782" max="11782" width="11.7109375" style="1" customWidth="1"/>
    <col min="11783" max="11784" width="3" style="1" bestFit="1" customWidth="1"/>
    <col min="11785" max="12028" width="9.140625" style="1"/>
    <col min="12029" max="12029" width="78.85546875" style="1" bestFit="1" customWidth="1"/>
    <col min="12030" max="12030" width="32.140625" style="1" bestFit="1" customWidth="1"/>
    <col min="12031" max="12031" width="32.140625" style="1" customWidth="1"/>
    <col min="12032" max="12032" width="18.42578125" style="1" bestFit="1" customWidth="1"/>
    <col min="12033" max="12033" width="13.140625" style="1" bestFit="1" customWidth="1"/>
    <col min="12034" max="12034" width="9" style="1" bestFit="1" customWidth="1"/>
    <col min="12035" max="12035" width="9.42578125" style="1" bestFit="1" customWidth="1"/>
    <col min="12036" max="12036" width="3" style="1" bestFit="1" customWidth="1"/>
    <col min="12037" max="12037" width="5.42578125" style="1" customWidth="1"/>
    <col min="12038" max="12038" width="11.7109375" style="1" customWidth="1"/>
    <col min="12039" max="12040" width="3" style="1" bestFit="1" customWidth="1"/>
    <col min="12041" max="12284" width="9.140625" style="1"/>
    <col min="12285" max="12285" width="78.85546875" style="1" bestFit="1" customWidth="1"/>
    <col min="12286" max="12286" width="32.140625" style="1" bestFit="1" customWidth="1"/>
    <col min="12287" max="12287" width="32.140625" style="1" customWidth="1"/>
    <col min="12288" max="12288" width="18.42578125" style="1" bestFit="1" customWidth="1"/>
    <col min="12289" max="12289" width="13.140625" style="1" bestFit="1" customWidth="1"/>
    <col min="12290" max="12290" width="9" style="1" bestFit="1" customWidth="1"/>
    <col min="12291" max="12291" width="9.42578125" style="1" bestFit="1" customWidth="1"/>
    <col min="12292" max="12292" width="3" style="1" bestFit="1" customWidth="1"/>
    <col min="12293" max="12293" width="5.42578125" style="1" customWidth="1"/>
    <col min="12294" max="12294" width="11.7109375" style="1" customWidth="1"/>
    <col min="12295" max="12296" width="3" style="1" bestFit="1" customWidth="1"/>
    <col min="12297" max="12540" width="9.140625" style="1"/>
    <col min="12541" max="12541" width="78.85546875" style="1" bestFit="1" customWidth="1"/>
    <col min="12542" max="12542" width="32.140625" style="1" bestFit="1" customWidth="1"/>
    <col min="12543" max="12543" width="32.140625" style="1" customWidth="1"/>
    <col min="12544" max="12544" width="18.42578125" style="1" bestFit="1" customWidth="1"/>
    <col min="12545" max="12545" width="13.140625" style="1" bestFit="1" customWidth="1"/>
    <col min="12546" max="12546" width="9" style="1" bestFit="1" customWidth="1"/>
    <col min="12547" max="12547" width="9.42578125" style="1" bestFit="1" customWidth="1"/>
    <col min="12548" max="12548" width="3" style="1" bestFit="1" customWidth="1"/>
    <col min="12549" max="12549" width="5.42578125" style="1" customWidth="1"/>
    <col min="12550" max="12550" width="11.7109375" style="1" customWidth="1"/>
    <col min="12551" max="12552" width="3" style="1" bestFit="1" customWidth="1"/>
    <col min="12553" max="12796" width="9.140625" style="1"/>
    <col min="12797" max="12797" width="78.85546875" style="1" bestFit="1" customWidth="1"/>
    <col min="12798" max="12798" width="32.140625" style="1" bestFit="1" customWidth="1"/>
    <col min="12799" max="12799" width="32.140625" style="1" customWidth="1"/>
    <col min="12800" max="12800" width="18.42578125" style="1" bestFit="1" customWidth="1"/>
    <col min="12801" max="12801" width="13.140625" style="1" bestFit="1" customWidth="1"/>
    <col min="12802" max="12802" width="9" style="1" bestFit="1" customWidth="1"/>
    <col min="12803" max="12803" width="9.42578125" style="1" bestFit="1" customWidth="1"/>
    <col min="12804" max="12804" width="3" style="1" bestFit="1" customWidth="1"/>
    <col min="12805" max="12805" width="5.42578125" style="1" customWidth="1"/>
    <col min="12806" max="12806" width="11.7109375" style="1" customWidth="1"/>
    <col min="12807" max="12808" width="3" style="1" bestFit="1" customWidth="1"/>
    <col min="12809" max="13052" width="9.140625" style="1"/>
    <col min="13053" max="13053" width="78.85546875" style="1" bestFit="1" customWidth="1"/>
    <col min="13054" max="13054" width="32.140625" style="1" bestFit="1" customWidth="1"/>
    <col min="13055" max="13055" width="32.140625" style="1" customWidth="1"/>
    <col min="13056" max="13056" width="18.42578125" style="1" bestFit="1" customWidth="1"/>
    <col min="13057" max="13057" width="13.140625" style="1" bestFit="1" customWidth="1"/>
    <col min="13058" max="13058" width="9" style="1" bestFit="1" customWidth="1"/>
    <col min="13059" max="13059" width="9.42578125" style="1" bestFit="1" customWidth="1"/>
    <col min="13060" max="13060" width="3" style="1" bestFit="1" customWidth="1"/>
    <col min="13061" max="13061" width="5.42578125" style="1" customWidth="1"/>
    <col min="13062" max="13062" width="11.7109375" style="1" customWidth="1"/>
    <col min="13063" max="13064" width="3" style="1" bestFit="1" customWidth="1"/>
    <col min="13065" max="13308" width="9.140625" style="1"/>
    <col min="13309" max="13309" width="78.85546875" style="1" bestFit="1" customWidth="1"/>
    <col min="13310" max="13310" width="32.140625" style="1" bestFit="1" customWidth="1"/>
    <col min="13311" max="13311" width="32.140625" style="1" customWidth="1"/>
    <col min="13312" max="13312" width="18.42578125" style="1" bestFit="1" customWidth="1"/>
    <col min="13313" max="13313" width="13.140625" style="1" bestFit="1" customWidth="1"/>
    <col min="13314" max="13314" width="9" style="1" bestFit="1" customWidth="1"/>
    <col min="13315" max="13315" width="9.42578125" style="1" bestFit="1" customWidth="1"/>
    <col min="13316" max="13316" width="3" style="1" bestFit="1" customWidth="1"/>
    <col min="13317" max="13317" width="5.42578125" style="1" customWidth="1"/>
    <col min="13318" max="13318" width="11.7109375" style="1" customWidth="1"/>
    <col min="13319" max="13320" width="3" style="1" bestFit="1" customWidth="1"/>
    <col min="13321" max="13564" width="9.140625" style="1"/>
    <col min="13565" max="13565" width="78.85546875" style="1" bestFit="1" customWidth="1"/>
    <col min="13566" max="13566" width="32.140625" style="1" bestFit="1" customWidth="1"/>
    <col min="13567" max="13567" width="32.140625" style="1" customWidth="1"/>
    <col min="13568" max="13568" width="18.42578125" style="1" bestFit="1" customWidth="1"/>
    <col min="13569" max="13569" width="13.140625" style="1" bestFit="1" customWidth="1"/>
    <col min="13570" max="13570" width="9" style="1" bestFit="1" customWidth="1"/>
    <col min="13571" max="13571" width="9.42578125" style="1" bestFit="1" customWidth="1"/>
    <col min="13572" max="13572" width="3" style="1" bestFit="1" customWidth="1"/>
    <col min="13573" max="13573" width="5.42578125" style="1" customWidth="1"/>
    <col min="13574" max="13574" width="11.7109375" style="1" customWidth="1"/>
    <col min="13575" max="13576" width="3" style="1" bestFit="1" customWidth="1"/>
    <col min="13577" max="13820" width="9.140625" style="1"/>
    <col min="13821" max="13821" width="78.85546875" style="1" bestFit="1" customWidth="1"/>
    <col min="13822" max="13822" width="32.140625" style="1" bestFit="1" customWidth="1"/>
    <col min="13823" max="13823" width="32.140625" style="1" customWidth="1"/>
    <col min="13824" max="13824" width="18.42578125" style="1" bestFit="1" customWidth="1"/>
    <col min="13825" max="13825" width="13.140625" style="1" bestFit="1" customWidth="1"/>
    <col min="13826" max="13826" width="9" style="1" bestFit="1" customWidth="1"/>
    <col min="13827" max="13827" width="9.42578125" style="1" bestFit="1" customWidth="1"/>
    <col min="13828" max="13828" width="3" style="1" bestFit="1" customWidth="1"/>
    <col min="13829" max="13829" width="5.42578125" style="1" customWidth="1"/>
    <col min="13830" max="13830" width="11.7109375" style="1" customWidth="1"/>
    <col min="13831" max="13832" width="3" style="1" bestFit="1" customWidth="1"/>
    <col min="13833" max="14076" width="9.140625" style="1"/>
    <col min="14077" max="14077" width="78.85546875" style="1" bestFit="1" customWidth="1"/>
    <col min="14078" max="14078" width="32.140625" style="1" bestFit="1" customWidth="1"/>
    <col min="14079" max="14079" width="32.140625" style="1" customWidth="1"/>
    <col min="14080" max="14080" width="18.42578125" style="1" bestFit="1" customWidth="1"/>
    <col min="14081" max="14081" width="13.140625" style="1" bestFit="1" customWidth="1"/>
    <col min="14082" max="14082" width="9" style="1" bestFit="1" customWidth="1"/>
    <col min="14083" max="14083" width="9.42578125" style="1" bestFit="1" customWidth="1"/>
    <col min="14084" max="14084" width="3" style="1" bestFit="1" customWidth="1"/>
    <col min="14085" max="14085" width="5.42578125" style="1" customWidth="1"/>
    <col min="14086" max="14086" width="11.7109375" style="1" customWidth="1"/>
    <col min="14087" max="14088" width="3" style="1" bestFit="1" customWidth="1"/>
    <col min="14089" max="14332" width="9.140625" style="1"/>
    <col min="14333" max="14333" width="78.85546875" style="1" bestFit="1" customWidth="1"/>
    <col min="14334" max="14334" width="32.140625" style="1" bestFit="1" customWidth="1"/>
    <col min="14335" max="14335" width="32.140625" style="1" customWidth="1"/>
    <col min="14336" max="14336" width="18.42578125" style="1" bestFit="1" customWidth="1"/>
    <col min="14337" max="14337" width="13.140625" style="1" bestFit="1" customWidth="1"/>
    <col min="14338" max="14338" width="9" style="1" bestFit="1" customWidth="1"/>
    <col min="14339" max="14339" width="9.42578125" style="1" bestFit="1" customWidth="1"/>
    <col min="14340" max="14340" width="3" style="1" bestFit="1" customWidth="1"/>
    <col min="14341" max="14341" width="5.42578125" style="1" customWidth="1"/>
    <col min="14342" max="14342" width="11.7109375" style="1" customWidth="1"/>
    <col min="14343" max="14344" width="3" style="1" bestFit="1" customWidth="1"/>
    <col min="14345" max="14588" width="9.140625" style="1"/>
    <col min="14589" max="14589" width="78.85546875" style="1" bestFit="1" customWidth="1"/>
    <col min="14590" max="14590" width="32.140625" style="1" bestFit="1" customWidth="1"/>
    <col min="14591" max="14591" width="32.140625" style="1" customWidth="1"/>
    <col min="14592" max="14592" width="18.42578125" style="1" bestFit="1" customWidth="1"/>
    <col min="14593" max="14593" width="13.140625" style="1" bestFit="1" customWidth="1"/>
    <col min="14594" max="14594" width="9" style="1" bestFit="1" customWidth="1"/>
    <col min="14595" max="14595" width="9.42578125" style="1" bestFit="1" customWidth="1"/>
    <col min="14596" max="14596" width="3" style="1" bestFit="1" customWidth="1"/>
    <col min="14597" max="14597" width="5.42578125" style="1" customWidth="1"/>
    <col min="14598" max="14598" width="11.7109375" style="1" customWidth="1"/>
    <col min="14599" max="14600" width="3" style="1" bestFit="1" customWidth="1"/>
    <col min="14601" max="14844" width="9.140625" style="1"/>
    <col min="14845" max="14845" width="78.85546875" style="1" bestFit="1" customWidth="1"/>
    <col min="14846" max="14846" width="32.140625" style="1" bestFit="1" customWidth="1"/>
    <col min="14847" max="14847" width="32.140625" style="1" customWidth="1"/>
    <col min="14848" max="14848" width="18.42578125" style="1" bestFit="1" customWidth="1"/>
    <col min="14849" max="14849" width="13.140625" style="1" bestFit="1" customWidth="1"/>
    <col min="14850" max="14850" width="9" style="1" bestFit="1" customWidth="1"/>
    <col min="14851" max="14851" width="9.42578125" style="1" bestFit="1" customWidth="1"/>
    <col min="14852" max="14852" width="3" style="1" bestFit="1" customWidth="1"/>
    <col min="14853" max="14853" width="5.42578125" style="1" customWidth="1"/>
    <col min="14854" max="14854" width="11.7109375" style="1" customWidth="1"/>
    <col min="14855" max="14856" width="3" style="1" bestFit="1" customWidth="1"/>
    <col min="14857" max="15100" width="9.140625" style="1"/>
    <col min="15101" max="15101" width="78.85546875" style="1" bestFit="1" customWidth="1"/>
    <col min="15102" max="15102" width="32.140625" style="1" bestFit="1" customWidth="1"/>
    <col min="15103" max="15103" width="32.140625" style="1" customWidth="1"/>
    <col min="15104" max="15104" width="18.42578125" style="1" bestFit="1" customWidth="1"/>
    <col min="15105" max="15105" width="13.140625" style="1" bestFit="1" customWidth="1"/>
    <col min="15106" max="15106" width="9" style="1" bestFit="1" customWidth="1"/>
    <col min="15107" max="15107" width="9.42578125" style="1" bestFit="1" customWidth="1"/>
    <col min="15108" max="15108" width="3" style="1" bestFit="1" customWidth="1"/>
    <col min="15109" max="15109" width="5.42578125" style="1" customWidth="1"/>
    <col min="15110" max="15110" width="11.7109375" style="1" customWidth="1"/>
    <col min="15111" max="15112" width="3" style="1" bestFit="1" customWidth="1"/>
    <col min="15113" max="15356" width="9.140625" style="1"/>
    <col min="15357" max="15357" width="78.85546875" style="1" bestFit="1" customWidth="1"/>
    <col min="15358" max="15358" width="32.140625" style="1" bestFit="1" customWidth="1"/>
    <col min="15359" max="15359" width="32.140625" style="1" customWidth="1"/>
    <col min="15360" max="15360" width="18.42578125" style="1" bestFit="1" customWidth="1"/>
    <col min="15361" max="15361" width="13.140625" style="1" bestFit="1" customWidth="1"/>
    <col min="15362" max="15362" width="9" style="1" bestFit="1" customWidth="1"/>
    <col min="15363" max="15363" width="9.42578125" style="1" bestFit="1" customWidth="1"/>
    <col min="15364" max="15364" width="3" style="1" bestFit="1" customWidth="1"/>
    <col min="15365" max="15365" width="5.42578125" style="1" customWidth="1"/>
    <col min="15366" max="15366" width="11.7109375" style="1" customWidth="1"/>
    <col min="15367" max="15368" width="3" style="1" bestFit="1" customWidth="1"/>
    <col min="15369" max="15612" width="9.140625" style="1"/>
    <col min="15613" max="15613" width="78.85546875" style="1" bestFit="1" customWidth="1"/>
    <col min="15614" max="15614" width="32.140625" style="1" bestFit="1" customWidth="1"/>
    <col min="15615" max="15615" width="32.140625" style="1" customWidth="1"/>
    <col min="15616" max="15616" width="18.42578125" style="1" bestFit="1" customWidth="1"/>
    <col min="15617" max="15617" width="13.140625" style="1" bestFit="1" customWidth="1"/>
    <col min="15618" max="15618" width="9" style="1" bestFit="1" customWidth="1"/>
    <col min="15619" max="15619" width="9.42578125" style="1" bestFit="1" customWidth="1"/>
    <col min="15620" max="15620" width="3" style="1" bestFit="1" customWidth="1"/>
    <col min="15621" max="15621" width="5.42578125" style="1" customWidth="1"/>
    <col min="15622" max="15622" width="11.7109375" style="1" customWidth="1"/>
    <col min="15623" max="15624" width="3" style="1" bestFit="1" customWidth="1"/>
    <col min="15625" max="15868" width="9.140625" style="1"/>
    <col min="15869" max="15869" width="78.85546875" style="1" bestFit="1" customWidth="1"/>
    <col min="15870" max="15870" width="32.140625" style="1" bestFit="1" customWidth="1"/>
    <col min="15871" max="15871" width="32.140625" style="1" customWidth="1"/>
    <col min="15872" max="15872" width="18.42578125" style="1" bestFit="1" customWidth="1"/>
    <col min="15873" max="15873" width="13.140625" style="1" bestFit="1" customWidth="1"/>
    <col min="15874" max="15874" width="9" style="1" bestFit="1" customWidth="1"/>
    <col min="15875" max="15875" width="9.42578125" style="1" bestFit="1" customWidth="1"/>
    <col min="15876" max="15876" width="3" style="1" bestFit="1" customWidth="1"/>
    <col min="15877" max="15877" width="5.42578125" style="1" customWidth="1"/>
    <col min="15878" max="15878" width="11.7109375" style="1" customWidth="1"/>
    <col min="15879" max="15880" width="3" style="1" bestFit="1" customWidth="1"/>
    <col min="15881" max="16124" width="9.140625" style="1"/>
    <col min="16125" max="16125" width="78.85546875" style="1" bestFit="1" customWidth="1"/>
    <col min="16126" max="16126" width="32.140625" style="1" bestFit="1" customWidth="1"/>
    <col min="16127" max="16127" width="32.140625" style="1" customWidth="1"/>
    <col min="16128" max="16128" width="18.42578125" style="1" bestFit="1" customWidth="1"/>
    <col min="16129" max="16129" width="13.140625" style="1" bestFit="1" customWidth="1"/>
    <col min="16130" max="16130" width="9" style="1" bestFit="1" customWidth="1"/>
    <col min="16131" max="16131" width="9.42578125" style="1" bestFit="1" customWidth="1"/>
    <col min="16132" max="16132" width="3" style="1" bestFit="1" customWidth="1"/>
    <col min="16133" max="16133" width="5.42578125" style="1" customWidth="1"/>
    <col min="16134" max="16134" width="11.7109375" style="1" customWidth="1"/>
    <col min="16135" max="16136" width="3" style="1" bestFit="1" customWidth="1"/>
    <col min="16137" max="16384" width="9.140625" style="1"/>
  </cols>
  <sheetData>
    <row r="1" spans="1:9" ht="21">
      <c r="B1" s="123" t="s">
        <v>35</v>
      </c>
      <c r="C1" s="123"/>
      <c r="D1" s="123"/>
      <c r="E1" s="123"/>
      <c r="F1" s="123"/>
      <c r="G1" s="123"/>
      <c r="H1" s="123"/>
    </row>
    <row r="2" spans="1:9">
      <c r="A2" s="26" t="s">
        <v>24</v>
      </c>
      <c r="B2" s="4" t="s">
        <v>0</v>
      </c>
      <c r="C2" s="4" t="s">
        <v>1</v>
      </c>
      <c r="D2" s="4" t="s">
        <v>2</v>
      </c>
      <c r="E2" s="5" t="s">
        <v>3</v>
      </c>
      <c r="F2" s="6" t="s">
        <v>4</v>
      </c>
      <c r="G2" s="6" t="s">
        <v>5</v>
      </c>
      <c r="H2" s="6" t="s">
        <v>6</v>
      </c>
      <c r="I2" s="2"/>
    </row>
    <row r="3" spans="1:9" ht="15.75">
      <c r="A3" s="35" t="s">
        <v>25</v>
      </c>
      <c r="B3" s="37" t="s">
        <v>156</v>
      </c>
      <c r="C3" s="54"/>
      <c r="D3" s="32"/>
      <c r="E3" s="36"/>
      <c r="F3" s="32"/>
      <c r="G3" s="32"/>
      <c r="H3" s="34"/>
      <c r="I3" s="2"/>
    </row>
    <row r="4" spans="1:9">
      <c r="A4" s="125" t="s">
        <v>146</v>
      </c>
      <c r="B4" s="109" t="s">
        <v>133</v>
      </c>
      <c r="C4" s="114"/>
      <c r="D4" s="109"/>
      <c r="E4" s="115" t="s">
        <v>145</v>
      </c>
      <c r="F4" s="113">
        <v>43627</v>
      </c>
      <c r="G4" s="113">
        <v>43627</v>
      </c>
      <c r="H4" s="116" t="s">
        <v>152</v>
      </c>
      <c r="I4" s="2"/>
    </row>
    <row r="5" spans="1:9">
      <c r="A5" s="125"/>
      <c r="B5" s="109" t="s">
        <v>134</v>
      </c>
      <c r="C5" s="114"/>
      <c r="D5" s="109"/>
      <c r="E5" s="115" t="s">
        <v>145</v>
      </c>
      <c r="F5" s="113">
        <v>43628</v>
      </c>
      <c r="G5" s="113">
        <v>43628</v>
      </c>
      <c r="H5" s="116" t="s">
        <v>152</v>
      </c>
      <c r="I5" s="2"/>
    </row>
    <row r="6" spans="1:9">
      <c r="A6" s="125" t="s">
        <v>147</v>
      </c>
      <c r="B6" s="109" t="s">
        <v>133</v>
      </c>
      <c r="C6" s="114"/>
      <c r="D6" s="109"/>
      <c r="E6" s="115" t="s">
        <v>145</v>
      </c>
      <c r="F6" s="113">
        <v>43629</v>
      </c>
      <c r="G6" s="113">
        <v>43629</v>
      </c>
      <c r="H6" s="116" t="s">
        <v>152</v>
      </c>
      <c r="I6" s="2"/>
    </row>
    <row r="7" spans="1:9">
      <c r="A7" s="125"/>
      <c r="B7" s="109" t="s">
        <v>134</v>
      </c>
      <c r="C7" s="114"/>
      <c r="D7" s="109"/>
      <c r="E7" s="115" t="s">
        <v>145</v>
      </c>
      <c r="F7" s="113">
        <v>43633</v>
      </c>
      <c r="G7" s="113">
        <v>43633</v>
      </c>
      <c r="H7" s="116" t="s">
        <v>152</v>
      </c>
      <c r="I7" s="2"/>
    </row>
    <row r="8" spans="1:9">
      <c r="A8" s="125" t="s">
        <v>148</v>
      </c>
      <c r="B8" s="109" t="s">
        <v>133</v>
      </c>
      <c r="C8" s="114"/>
      <c r="D8" s="109"/>
      <c r="E8" s="115" t="s">
        <v>145</v>
      </c>
      <c r="F8" s="113">
        <v>43634</v>
      </c>
      <c r="G8" s="113">
        <v>43634</v>
      </c>
      <c r="H8" s="116" t="s">
        <v>152</v>
      </c>
      <c r="I8" s="2"/>
    </row>
    <row r="9" spans="1:9">
      <c r="A9" s="125"/>
      <c r="B9" s="109" t="s">
        <v>134</v>
      </c>
      <c r="C9" s="114"/>
      <c r="D9" s="109"/>
      <c r="E9" s="115" t="s">
        <v>145</v>
      </c>
      <c r="F9" s="119">
        <v>43635</v>
      </c>
      <c r="G9" s="119">
        <v>43635</v>
      </c>
      <c r="H9" s="116" t="s">
        <v>152</v>
      </c>
      <c r="I9" s="2"/>
    </row>
    <row r="10" spans="1:9">
      <c r="A10" s="125" t="s">
        <v>149</v>
      </c>
      <c r="B10" s="109" t="s">
        <v>133</v>
      </c>
      <c r="C10" s="114"/>
      <c r="D10" s="109"/>
      <c r="E10" s="115" t="s">
        <v>145</v>
      </c>
      <c r="F10" s="119">
        <v>43636</v>
      </c>
      <c r="G10" s="119">
        <v>43636</v>
      </c>
      <c r="H10" s="116" t="s">
        <v>152</v>
      </c>
      <c r="I10" s="2"/>
    </row>
    <row r="11" spans="1:9">
      <c r="A11" s="125"/>
      <c r="B11" s="109" t="s">
        <v>134</v>
      </c>
      <c r="C11" s="114"/>
      <c r="D11" s="109"/>
      <c r="E11" s="115" t="s">
        <v>145</v>
      </c>
      <c r="F11" s="119">
        <v>43636</v>
      </c>
      <c r="G11" s="119">
        <v>43636</v>
      </c>
      <c r="H11" s="116" t="s">
        <v>152</v>
      </c>
      <c r="I11" s="2"/>
    </row>
    <row r="12" spans="1:9">
      <c r="A12" s="125" t="s">
        <v>135</v>
      </c>
      <c r="B12" s="110" t="s">
        <v>135</v>
      </c>
      <c r="C12" s="114"/>
      <c r="D12" s="109"/>
      <c r="E12" s="115" t="s">
        <v>145</v>
      </c>
      <c r="F12" s="119">
        <v>43637</v>
      </c>
      <c r="G12" s="119">
        <v>43637</v>
      </c>
      <c r="H12" s="116" t="s">
        <v>152</v>
      </c>
      <c r="I12" s="2"/>
    </row>
    <row r="13" spans="1:9">
      <c r="A13" s="125"/>
      <c r="B13" s="109" t="s">
        <v>136</v>
      </c>
      <c r="C13" s="114"/>
      <c r="D13" s="109"/>
      <c r="E13" s="115" t="s">
        <v>145</v>
      </c>
      <c r="F13" s="119">
        <v>43637</v>
      </c>
      <c r="G13" s="119">
        <v>43637</v>
      </c>
      <c r="H13" s="116" t="s">
        <v>152</v>
      </c>
      <c r="I13" s="2"/>
    </row>
    <row r="14" spans="1:9">
      <c r="A14" s="125"/>
      <c r="B14" s="109" t="s">
        <v>137</v>
      </c>
      <c r="C14" s="114"/>
      <c r="D14" s="109"/>
      <c r="E14" s="115" t="s">
        <v>145</v>
      </c>
      <c r="F14" s="119">
        <v>43637</v>
      </c>
      <c r="G14" s="119">
        <v>43637</v>
      </c>
      <c r="H14" s="116" t="s">
        <v>152</v>
      </c>
      <c r="I14" s="2"/>
    </row>
    <row r="15" spans="1:9">
      <c r="A15" s="125" t="s">
        <v>153</v>
      </c>
      <c r="B15" s="109" t="s">
        <v>133</v>
      </c>
      <c r="C15" s="114"/>
      <c r="D15" s="109"/>
      <c r="E15" s="115" t="s">
        <v>145</v>
      </c>
      <c r="F15" s="113">
        <v>43640</v>
      </c>
      <c r="G15" s="113">
        <v>43640</v>
      </c>
      <c r="H15" s="116" t="s">
        <v>152</v>
      </c>
    </row>
    <row r="16" spans="1:9">
      <c r="A16" s="125"/>
      <c r="B16" s="109" t="s">
        <v>134</v>
      </c>
      <c r="C16" s="114"/>
      <c r="D16" s="109"/>
      <c r="E16" s="115" t="s">
        <v>145</v>
      </c>
      <c r="F16" s="113">
        <v>43641</v>
      </c>
      <c r="G16" s="113">
        <v>43641</v>
      </c>
      <c r="H16" s="116" t="s">
        <v>152</v>
      </c>
    </row>
    <row r="17" spans="1:9">
      <c r="A17" s="125" t="s">
        <v>150</v>
      </c>
      <c r="B17" s="109" t="s">
        <v>133</v>
      </c>
      <c r="C17" s="114"/>
      <c r="D17" s="109"/>
      <c r="E17" s="115" t="s">
        <v>145</v>
      </c>
      <c r="F17" s="119">
        <v>43642</v>
      </c>
      <c r="G17" s="119">
        <v>43642</v>
      </c>
      <c r="H17" s="116" t="s">
        <v>152</v>
      </c>
      <c r="I17" s="2"/>
    </row>
    <row r="18" spans="1:9">
      <c r="A18" s="125"/>
      <c r="B18" s="109" t="s">
        <v>134</v>
      </c>
      <c r="C18" s="114"/>
      <c r="D18" s="109"/>
      <c r="E18" s="115" t="s">
        <v>145</v>
      </c>
      <c r="F18" s="119">
        <v>43642</v>
      </c>
      <c r="G18" s="119">
        <v>43642</v>
      </c>
      <c r="H18" s="116" t="s">
        <v>152</v>
      </c>
      <c r="I18" s="2"/>
    </row>
    <row r="19" spans="1:9">
      <c r="A19" s="126" t="s">
        <v>151</v>
      </c>
      <c r="B19" s="109" t="s">
        <v>142</v>
      </c>
      <c r="C19" s="117"/>
      <c r="D19" s="118"/>
      <c r="E19" s="115" t="s">
        <v>145</v>
      </c>
      <c r="F19" s="113">
        <v>43643</v>
      </c>
      <c r="G19" s="113">
        <v>43643</v>
      </c>
      <c r="H19" s="116" t="s">
        <v>152</v>
      </c>
    </row>
    <row r="20" spans="1:9">
      <c r="A20" s="126"/>
      <c r="B20" s="109" t="s">
        <v>143</v>
      </c>
      <c r="C20" s="117"/>
      <c r="D20" s="118"/>
      <c r="E20" s="115" t="s">
        <v>145</v>
      </c>
      <c r="F20" s="113">
        <v>43643</v>
      </c>
      <c r="G20" s="113">
        <v>43643</v>
      </c>
      <c r="H20" s="116" t="s">
        <v>152</v>
      </c>
    </row>
    <row r="21" spans="1:9">
      <c r="A21" s="126"/>
      <c r="B21" s="110" t="s">
        <v>144</v>
      </c>
      <c r="C21" s="117"/>
      <c r="D21" s="118"/>
      <c r="E21" s="115" t="s">
        <v>145</v>
      </c>
      <c r="F21" s="113">
        <v>43643</v>
      </c>
      <c r="G21" s="113">
        <v>43643</v>
      </c>
      <c r="H21" s="116" t="s">
        <v>152</v>
      </c>
    </row>
    <row r="22" spans="1:9">
      <c r="A22" s="125" t="s">
        <v>138</v>
      </c>
      <c r="B22" s="110" t="s">
        <v>138</v>
      </c>
      <c r="C22" s="114"/>
      <c r="D22" s="109"/>
      <c r="E22" s="115" t="s">
        <v>145</v>
      </c>
      <c r="F22" s="119">
        <v>43644</v>
      </c>
      <c r="G22" s="119">
        <v>43644</v>
      </c>
      <c r="H22" s="116" t="s">
        <v>152</v>
      </c>
      <c r="I22" s="2"/>
    </row>
    <row r="23" spans="1:9">
      <c r="A23" s="125"/>
      <c r="B23" s="109" t="s">
        <v>139</v>
      </c>
      <c r="C23" s="114"/>
      <c r="D23" s="109"/>
      <c r="E23" s="115" t="s">
        <v>145</v>
      </c>
      <c r="F23" s="119">
        <v>43644</v>
      </c>
      <c r="G23" s="119">
        <v>43644</v>
      </c>
      <c r="H23" s="116" t="s">
        <v>152</v>
      </c>
      <c r="I23" s="2"/>
    </row>
    <row r="24" spans="1:9">
      <c r="A24" s="125"/>
      <c r="B24" s="109" t="s">
        <v>140</v>
      </c>
      <c r="C24" s="114"/>
      <c r="D24" s="109"/>
      <c r="E24" s="115" t="s">
        <v>145</v>
      </c>
      <c r="F24" s="119">
        <v>43644</v>
      </c>
      <c r="G24" s="119">
        <v>43644</v>
      </c>
      <c r="H24" s="116" t="s">
        <v>152</v>
      </c>
      <c r="I24" s="2"/>
    </row>
    <row r="25" spans="1:9">
      <c r="A25" s="125"/>
      <c r="B25" s="109" t="s">
        <v>141</v>
      </c>
      <c r="C25" s="114"/>
      <c r="D25" s="109"/>
      <c r="E25" s="115" t="s">
        <v>145</v>
      </c>
      <c r="F25" s="119">
        <v>43644</v>
      </c>
      <c r="G25" s="119">
        <v>43644</v>
      </c>
      <c r="H25" s="116" t="s">
        <v>152</v>
      </c>
      <c r="I25" s="2"/>
    </row>
    <row r="26" spans="1:9">
      <c r="A26" s="112" t="s">
        <v>154</v>
      </c>
      <c r="B26" s="109" t="s">
        <v>155</v>
      </c>
      <c r="C26" s="117"/>
      <c r="D26" s="118"/>
      <c r="E26" s="115" t="s">
        <v>145</v>
      </c>
      <c r="F26" s="113">
        <v>43647</v>
      </c>
      <c r="G26" s="113">
        <v>43647</v>
      </c>
      <c r="H26" s="116" t="s">
        <v>152</v>
      </c>
    </row>
    <row r="27" spans="1:9" ht="15.75">
      <c r="A27" s="38" t="s">
        <v>25</v>
      </c>
      <c r="B27" s="37" t="s">
        <v>157</v>
      </c>
      <c r="C27" s="54"/>
      <c r="D27" s="32"/>
      <c r="E27" s="33"/>
      <c r="F27" s="84"/>
      <c r="G27" s="84"/>
      <c r="H27" s="48"/>
    </row>
    <row r="28" spans="1:9">
      <c r="B28" s="57" t="s">
        <v>92</v>
      </c>
      <c r="C28" s="55"/>
      <c r="D28" s="57"/>
      <c r="E28" s="111" t="s">
        <v>145</v>
      </c>
      <c r="F28" s="113"/>
      <c r="G28" s="113"/>
      <c r="H28" s="2" t="s">
        <v>152</v>
      </c>
    </row>
    <row r="29" spans="1:9">
      <c r="B29" s="11"/>
      <c r="C29" s="55"/>
      <c r="D29" s="27"/>
      <c r="E29" s="11"/>
      <c r="F29" s="27"/>
      <c r="G29" s="27"/>
      <c r="H29" s="2"/>
    </row>
    <row r="30" spans="1:9" ht="15.75">
      <c r="A30" s="38" t="s">
        <v>25</v>
      </c>
      <c r="B30" s="37" t="s">
        <v>158</v>
      </c>
      <c r="C30" s="54"/>
      <c r="D30" s="32"/>
      <c r="E30" s="33"/>
      <c r="F30" s="32"/>
      <c r="G30" s="32"/>
      <c r="H30" s="48"/>
    </row>
    <row r="31" spans="1:9">
      <c r="B31" s="57" t="s">
        <v>90</v>
      </c>
      <c r="C31" s="55"/>
      <c r="D31" s="57"/>
      <c r="E31" s="111" t="s">
        <v>145</v>
      </c>
      <c r="F31" s="113">
        <v>43648</v>
      </c>
      <c r="G31" s="113">
        <v>43649</v>
      </c>
      <c r="H31" s="2" t="s">
        <v>152</v>
      </c>
    </row>
    <row r="32" spans="1:9">
      <c r="B32" s="57" t="s">
        <v>88</v>
      </c>
      <c r="C32" s="55"/>
      <c r="D32" s="57"/>
      <c r="E32" s="111" t="s">
        <v>145</v>
      </c>
      <c r="F32" s="113">
        <v>43649</v>
      </c>
      <c r="G32" s="113">
        <v>43649</v>
      </c>
      <c r="H32" s="2" t="s">
        <v>152</v>
      </c>
    </row>
    <row r="33" spans="1:8">
      <c r="B33" s="129"/>
      <c r="C33" s="130"/>
      <c r="D33" s="129"/>
      <c r="E33" s="131"/>
      <c r="F33" s="129"/>
      <c r="G33" s="129"/>
      <c r="H33" s="132"/>
    </row>
    <row r="34" spans="1:8" ht="15.75">
      <c r="A34" s="38" t="s">
        <v>25</v>
      </c>
      <c r="B34" s="37" t="s">
        <v>159</v>
      </c>
      <c r="C34" s="54"/>
      <c r="D34" s="32"/>
      <c r="E34" s="33"/>
      <c r="F34" s="32"/>
      <c r="G34" s="32"/>
      <c r="H34" s="48"/>
    </row>
    <row r="35" spans="1:8">
      <c r="B35" s="57" t="s">
        <v>90</v>
      </c>
      <c r="C35" s="55"/>
      <c r="D35" s="57"/>
      <c r="E35" s="111" t="s">
        <v>145</v>
      </c>
      <c r="F35" s="113"/>
      <c r="G35" s="113"/>
      <c r="H35" s="2" t="s">
        <v>152</v>
      </c>
    </row>
    <row r="36" spans="1:8">
      <c r="B36" s="57" t="s">
        <v>88</v>
      </c>
      <c r="C36" s="55"/>
      <c r="D36" s="57"/>
      <c r="E36" s="111" t="s">
        <v>145</v>
      </c>
      <c r="F36" s="113"/>
      <c r="G36" s="113"/>
      <c r="H36" s="2" t="s">
        <v>152</v>
      </c>
    </row>
    <row r="37" spans="1:8">
      <c r="B37" s="129"/>
      <c r="C37" s="130"/>
      <c r="D37" s="129"/>
      <c r="E37" s="131"/>
      <c r="F37" s="129"/>
      <c r="G37" s="129"/>
      <c r="H37" s="132"/>
    </row>
    <row r="38" spans="1:8" ht="15.75">
      <c r="A38" s="38" t="s">
        <v>25</v>
      </c>
      <c r="B38" s="37" t="s">
        <v>91</v>
      </c>
      <c r="C38" s="54"/>
      <c r="D38" s="32"/>
      <c r="E38" s="33"/>
      <c r="F38" s="32"/>
      <c r="G38" s="32"/>
      <c r="H38" s="48"/>
    </row>
    <row r="39" spans="1:8">
      <c r="B39" s="8" t="s">
        <v>132</v>
      </c>
      <c r="C39" s="7"/>
      <c r="D39" s="7"/>
      <c r="E39" s="11" t="s">
        <v>130</v>
      </c>
      <c r="F39" s="83" t="s">
        <v>131</v>
      </c>
      <c r="G39" s="82"/>
      <c r="H39" s="2" t="s">
        <v>152</v>
      </c>
    </row>
    <row r="40" spans="1:8">
      <c r="B40" s="11"/>
      <c r="C40" s="55"/>
      <c r="D40" s="11"/>
      <c r="E40" s="39"/>
      <c r="F40" s="83"/>
      <c r="G40" s="30"/>
      <c r="H40" s="2"/>
    </row>
    <row r="41" spans="1:8">
      <c r="B41" s="57"/>
      <c r="C41" s="68"/>
      <c r="D41" s="57"/>
      <c r="E41" s="69"/>
      <c r="F41" s="57"/>
      <c r="G41" s="62" t="s">
        <v>22</v>
      </c>
      <c r="H41" s="63">
        <f>(COUNTIF(H4:H40,"Closed")/COUNTA(H4:H40))</f>
        <v>0</v>
      </c>
    </row>
    <row r="43" spans="1:8">
      <c r="B43" s="124"/>
      <c r="C43" s="124"/>
      <c r="D43" s="124"/>
      <c r="E43" s="124"/>
      <c r="F43" s="124"/>
      <c r="G43" s="124"/>
    </row>
    <row r="44" spans="1:8">
      <c r="B44" s="124"/>
      <c r="C44" s="124"/>
      <c r="D44" s="124"/>
      <c r="E44" s="124"/>
      <c r="F44" s="124"/>
      <c r="G44" s="124"/>
    </row>
    <row r="45" spans="1:8" ht="63.75" customHeight="1">
      <c r="B45" s="124"/>
      <c r="C45" s="124"/>
      <c r="D45" s="124"/>
      <c r="E45" s="124"/>
      <c r="F45" s="124"/>
      <c r="G45" s="124"/>
    </row>
  </sheetData>
  <autoFilter ref="A2:A41"/>
  <mergeCells count="11">
    <mergeCell ref="B1:H1"/>
    <mergeCell ref="B43:G45"/>
    <mergeCell ref="A4:A5"/>
    <mergeCell ref="A6:A7"/>
    <mergeCell ref="A8:A9"/>
    <mergeCell ref="A10:A11"/>
    <mergeCell ref="A17:A18"/>
    <mergeCell ref="A12:A14"/>
    <mergeCell ref="A22:A25"/>
    <mergeCell ref="A19:A21"/>
    <mergeCell ref="A15:A16"/>
  </mergeCells>
  <conditionalFormatting sqref="H27:H33 H38:H40">
    <cfRule type="containsText" dxfId="28" priority="39" operator="containsText" text="Closed">
      <formula>NOT(ISERROR(SEARCH("Closed",H27)))</formula>
    </cfRule>
  </conditionalFormatting>
  <conditionalFormatting sqref="H4">
    <cfRule type="containsText" dxfId="27" priority="29" operator="containsText" text="Closed">
      <formula>NOT(ISERROR(SEARCH("Closed",H4)))</formula>
    </cfRule>
  </conditionalFormatting>
  <conditionalFormatting sqref="H5">
    <cfRule type="containsText" dxfId="26" priority="28" operator="containsText" text="Closed">
      <formula>NOT(ISERROR(SEARCH("Closed",H5)))</formula>
    </cfRule>
  </conditionalFormatting>
  <conditionalFormatting sqref="H6">
    <cfRule type="containsText" dxfId="25" priority="27" operator="containsText" text="Closed">
      <formula>NOT(ISERROR(SEARCH("Closed",H6)))</formula>
    </cfRule>
  </conditionalFormatting>
  <conditionalFormatting sqref="H7">
    <cfRule type="containsText" dxfId="24" priority="26" operator="containsText" text="Closed">
      <formula>NOT(ISERROR(SEARCH("Closed",H7)))</formula>
    </cfRule>
  </conditionalFormatting>
  <conditionalFormatting sqref="H8">
    <cfRule type="containsText" dxfId="23" priority="25" operator="containsText" text="Closed">
      <formula>NOT(ISERROR(SEARCH("Closed",H8)))</formula>
    </cfRule>
  </conditionalFormatting>
  <conditionalFormatting sqref="H9">
    <cfRule type="containsText" dxfId="22" priority="24" operator="containsText" text="Closed">
      <formula>NOT(ISERROR(SEARCH("Closed",H9)))</formula>
    </cfRule>
  </conditionalFormatting>
  <conditionalFormatting sqref="H10">
    <cfRule type="containsText" dxfId="21" priority="23" operator="containsText" text="Closed">
      <formula>NOT(ISERROR(SEARCH("Closed",H10)))</formula>
    </cfRule>
  </conditionalFormatting>
  <conditionalFormatting sqref="H11">
    <cfRule type="containsText" dxfId="20" priority="22" operator="containsText" text="Closed">
      <formula>NOT(ISERROR(SEARCH("Closed",H11)))</formula>
    </cfRule>
  </conditionalFormatting>
  <conditionalFormatting sqref="H17">
    <cfRule type="containsText" dxfId="19" priority="21" operator="containsText" text="Closed">
      <formula>NOT(ISERROR(SEARCH("Closed",H17)))</formula>
    </cfRule>
  </conditionalFormatting>
  <conditionalFormatting sqref="H25">
    <cfRule type="containsText" dxfId="18" priority="20" operator="containsText" text="Closed">
      <formula>NOT(ISERROR(SEARCH("Closed",H25)))</formula>
    </cfRule>
  </conditionalFormatting>
  <conditionalFormatting sqref="H24">
    <cfRule type="containsText" dxfId="17" priority="19" operator="containsText" text="Closed">
      <formula>NOT(ISERROR(SEARCH("Closed",H24)))</formula>
    </cfRule>
  </conditionalFormatting>
  <conditionalFormatting sqref="H23">
    <cfRule type="containsText" dxfId="16" priority="18" operator="containsText" text="Closed">
      <formula>NOT(ISERROR(SEARCH("Closed",H23)))</formula>
    </cfRule>
  </conditionalFormatting>
  <conditionalFormatting sqref="H22">
    <cfRule type="containsText" dxfId="15" priority="17" operator="containsText" text="Closed">
      <formula>NOT(ISERROR(SEARCH("Closed",H22)))</formula>
    </cfRule>
  </conditionalFormatting>
  <conditionalFormatting sqref="H14">
    <cfRule type="containsText" dxfId="14" priority="16" operator="containsText" text="Closed">
      <formula>NOT(ISERROR(SEARCH("Closed",H14)))</formula>
    </cfRule>
  </conditionalFormatting>
  <conditionalFormatting sqref="H12">
    <cfRule type="containsText" dxfId="13" priority="15" operator="containsText" text="Closed">
      <formula>NOT(ISERROR(SEARCH("Closed",H12)))</formula>
    </cfRule>
  </conditionalFormatting>
  <conditionalFormatting sqref="H18">
    <cfRule type="containsText" dxfId="12" priority="14" operator="containsText" text="Closed">
      <formula>NOT(ISERROR(SEARCH("Closed",H18)))</formula>
    </cfRule>
  </conditionalFormatting>
  <conditionalFormatting sqref="H19">
    <cfRule type="containsText" dxfId="11" priority="13" operator="containsText" text="Closed">
      <formula>NOT(ISERROR(SEARCH("Closed",H19)))</formula>
    </cfRule>
  </conditionalFormatting>
  <conditionalFormatting sqref="H21">
    <cfRule type="containsText" dxfId="10" priority="7" operator="containsText" text="Closed">
      <formula>NOT(ISERROR(SEARCH("Closed",H21)))</formula>
    </cfRule>
  </conditionalFormatting>
  <conditionalFormatting sqref="H20">
    <cfRule type="containsText" dxfId="9" priority="6" operator="containsText" text="Closed">
      <formula>NOT(ISERROR(SEARCH("Closed",H20)))</formula>
    </cfRule>
  </conditionalFormatting>
  <conditionalFormatting sqref="H13">
    <cfRule type="containsText" dxfId="8" priority="5" operator="containsText" text="Closed">
      <formula>NOT(ISERROR(SEARCH("Closed",H13)))</formula>
    </cfRule>
  </conditionalFormatting>
  <conditionalFormatting sqref="H15">
    <cfRule type="containsText" dxfId="7" priority="4" operator="containsText" text="Closed">
      <formula>NOT(ISERROR(SEARCH("Closed",H15)))</formula>
    </cfRule>
  </conditionalFormatting>
  <conditionalFormatting sqref="H16">
    <cfRule type="containsText" dxfId="6" priority="3" operator="containsText" text="Closed">
      <formula>NOT(ISERROR(SEARCH("Closed",H16)))</formula>
    </cfRule>
  </conditionalFormatting>
  <conditionalFormatting sqref="H26">
    <cfRule type="containsText" dxfId="5" priority="2" operator="containsText" text="Closed">
      <formula>NOT(ISERROR(SEARCH("Closed",H26)))</formula>
    </cfRule>
  </conditionalFormatting>
  <conditionalFormatting sqref="H34:H37">
    <cfRule type="containsText" dxfId="4" priority="1" operator="containsText" text="Closed">
      <formula>NOT(ISERROR(SEARCH("Closed",H34)))</formula>
    </cfRule>
  </conditionalFormatting>
  <dataValidations count="1">
    <dataValidation type="list" allowBlank="1" showInputMessage="1" showErrorMessage="1" sqref="H4:H40">
      <formula1>"Open, In Progress, Closed"</formula1>
    </dataValidation>
  </dataValidations>
  <pageMargins left="0.75" right="0.75" top="1" bottom="1" header="0.5" footer="0.5"/>
  <pageSetup orientation="portrait" r:id="rId1"/>
  <headerFooter alignWithMargins="0">
    <oddFooter>&amp;C&amp;"Candara,Bold"&amp;11 NBCUniversal Internal</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election activeCell="D17" sqref="D17"/>
    </sheetView>
  </sheetViews>
  <sheetFormatPr defaultRowHeight="15"/>
  <cols>
    <col min="1" max="1" width="27.85546875" style="18" customWidth="1"/>
    <col min="2" max="2" width="36.42578125" style="18" bestFit="1" customWidth="1"/>
    <col min="3" max="3" width="25.5703125" style="18" bestFit="1" customWidth="1"/>
    <col min="4" max="4" width="23.7109375" style="18" customWidth="1"/>
    <col min="5" max="5" width="19.42578125" style="15" customWidth="1"/>
    <col min="6" max="6" width="34.42578125" style="15" bestFit="1" customWidth="1"/>
    <col min="7" max="7" width="19.7109375" style="15" bestFit="1" customWidth="1"/>
    <col min="8" max="8" width="13.140625" style="17" customWidth="1"/>
    <col min="9" max="9" width="7.42578125" style="15" bestFit="1" customWidth="1"/>
    <col min="10" max="252" width="9.140625" style="15"/>
    <col min="253" max="253" width="36.42578125" style="15" customWidth="1"/>
    <col min="254" max="254" width="75.5703125" style="15" bestFit="1" customWidth="1"/>
    <col min="255" max="255" width="50.85546875" style="15" customWidth="1"/>
    <col min="256" max="256" width="75" style="15" bestFit="1" customWidth="1"/>
    <col min="257" max="508" width="9.140625" style="15"/>
    <col min="509" max="509" width="36.42578125" style="15" customWidth="1"/>
    <col min="510" max="510" width="75.5703125" style="15" bestFit="1" customWidth="1"/>
    <col min="511" max="511" width="50.85546875" style="15" customWidth="1"/>
    <col min="512" max="512" width="75" style="15" bestFit="1" customWidth="1"/>
    <col min="513" max="764" width="9.140625" style="15"/>
    <col min="765" max="765" width="36.42578125" style="15" customWidth="1"/>
    <col min="766" max="766" width="75.5703125" style="15" bestFit="1" customWidth="1"/>
    <col min="767" max="767" width="50.85546875" style="15" customWidth="1"/>
    <col min="768" max="768" width="75" style="15" bestFit="1" customWidth="1"/>
    <col min="769" max="1020" width="9.140625" style="15"/>
    <col min="1021" max="1021" width="36.42578125" style="15" customWidth="1"/>
    <col min="1022" max="1022" width="75.5703125" style="15" bestFit="1" customWidth="1"/>
    <col min="1023" max="1023" width="50.85546875" style="15" customWidth="1"/>
    <col min="1024" max="1024" width="75" style="15" bestFit="1" customWidth="1"/>
    <col min="1025" max="1276" width="9.140625" style="15"/>
    <col min="1277" max="1277" width="36.42578125" style="15" customWidth="1"/>
    <col min="1278" max="1278" width="75.5703125" style="15" bestFit="1" customWidth="1"/>
    <col min="1279" max="1279" width="50.85546875" style="15" customWidth="1"/>
    <col min="1280" max="1280" width="75" style="15" bestFit="1" customWidth="1"/>
    <col min="1281" max="1532" width="9.140625" style="15"/>
    <col min="1533" max="1533" width="36.42578125" style="15" customWidth="1"/>
    <col min="1534" max="1534" width="75.5703125" style="15" bestFit="1" customWidth="1"/>
    <col min="1535" max="1535" width="50.85546875" style="15" customWidth="1"/>
    <col min="1536" max="1536" width="75" style="15" bestFit="1" customWidth="1"/>
    <col min="1537" max="1788" width="9.140625" style="15"/>
    <col min="1789" max="1789" width="36.42578125" style="15" customWidth="1"/>
    <col min="1790" max="1790" width="75.5703125" style="15" bestFit="1" customWidth="1"/>
    <col min="1791" max="1791" width="50.85546875" style="15" customWidth="1"/>
    <col min="1792" max="1792" width="75" style="15" bestFit="1" customWidth="1"/>
    <col min="1793" max="2044" width="9.140625" style="15"/>
    <col min="2045" max="2045" width="36.42578125" style="15" customWidth="1"/>
    <col min="2046" max="2046" width="75.5703125" style="15" bestFit="1" customWidth="1"/>
    <col min="2047" max="2047" width="50.85546875" style="15" customWidth="1"/>
    <col min="2048" max="2048" width="75" style="15" bestFit="1" customWidth="1"/>
    <col min="2049" max="2300" width="9.140625" style="15"/>
    <col min="2301" max="2301" width="36.42578125" style="15" customWidth="1"/>
    <col min="2302" max="2302" width="75.5703125" style="15" bestFit="1" customWidth="1"/>
    <col min="2303" max="2303" width="50.85546875" style="15" customWidth="1"/>
    <col min="2304" max="2304" width="75" style="15" bestFit="1" customWidth="1"/>
    <col min="2305" max="2556" width="9.140625" style="15"/>
    <col min="2557" max="2557" width="36.42578125" style="15" customWidth="1"/>
    <col min="2558" max="2558" width="75.5703125" style="15" bestFit="1" customWidth="1"/>
    <col min="2559" max="2559" width="50.85546875" style="15" customWidth="1"/>
    <col min="2560" max="2560" width="75" style="15" bestFit="1" customWidth="1"/>
    <col min="2561" max="2812" width="9.140625" style="15"/>
    <col min="2813" max="2813" width="36.42578125" style="15" customWidth="1"/>
    <col min="2814" max="2814" width="75.5703125" style="15" bestFit="1" customWidth="1"/>
    <col min="2815" max="2815" width="50.85546875" style="15" customWidth="1"/>
    <col min="2816" max="2816" width="75" style="15" bestFit="1" customWidth="1"/>
    <col min="2817" max="3068" width="9.140625" style="15"/>
    <col min="3069" max="3069" width="36.42578125" style="15" customWidth="1"/>
    <col min="3070" max="3070" width="75.5703125" style="15" bestFit="1" customWidth="1"/>
    <col min="3071" max="3071" width="50.85546875" style="15" customWidth="1"/>
    <col min="3072" max="3072" width="75" style="15" bestFit="1" customWidth="1"/>
    <col min="3073" max="3324" width="9.140625" style="15"/>
    <col min="3325" max="3325" width="36.42578125" style="15" customWidth="1"/>
    <col min="3326" max="3326" width="75.5703125" style="15" bestFit="1" customWidth="1"/>
    <col min="3327" max="3327" width="50.85546875" style="15" customWidth="1"/>
    <col min="3328" max="3328" width="75" style="15" bestFit="1" customWidth="1"/>
    <col min="3329" max="3580" width="9.140625" style="15"/>
    <col min="3581" max="3581" width="36.42578125" style="15" customWidth="1"/>
    <col min="3582" max="3582" width="75.5703125" style="15" bestFit="1" customWidth="1"/>
    <col min="3583" max="3583" width="50.85546875" style="15" customWidth="1"/>
    <col min="3584" max="3584" width="75" style="15" bestFit="1" customWidth="1"/>
    <col min="3585" max="3836" width="9.140625" style="15"/>
    <col min="3837" max="3837" width="36.42578125" style="15" customWidth="1"/>
    <col min="3838" max="3838" width="75.5703125" style="15" bestFit="1" customWidth="1"/>
    <col min="3839" max="3839" width="50.85546875" style="15" customWidth="1"/>
    <col min="3840" max="3840" width="75" style="15" bestFit="1" customWidth="1"/>
    <col min="3841" max="4092" width="9.140625" style="15"/>
    <col min="4093" max="4093" width="36.42578125" style="15" customWidth="1"/>
    <col min="4094" max="4094" width="75.5703125" style="15" bestFit="1" customWidth="1"/>
    <col min="4095" max="4095" width="50.85546875" style="15" customWidth="1"/>
    <col min="4096" max="4096" width="75" style="15" bestFit="1" customWidth="1"/>
    <col min="4097" max="4348" width="9.140625" style="15"/>
    <col min="4349" max="4349" width="36.42578125" style="15" customWidth="1"/>
    <col min="4350" max="4350" width="75.5703125" style="15" bestFit="1" customWidth="1"/>
    <col min="4351" max="4351" width="50.85546875" style="15" customWidth="1"/>
    <col min="4352" max="4352" width="75" style="15" bestFit="1" customWidth="1"/>
    <col min="4353" max="4604" width="9.140625" style="15"/>
    <col min="4605" max="4605" width="36.42578125" style="15" customWidth="1"/>
    <col min="4606" max="4606" width="75.5703125" style="15" bestFit="1" customWidth="1"/>
    <col min="4607" max="4607" width="50.85546875" style="15" customWidth="1"/>
    <col min="4608" max="4608" width="75" style="15" bestFit="1" customWidth="1"/>
    <col min="4609" max="4860" width="9.140625" style="15"/>
    <col min="4861" max="4861" width="36.42578125" style="15" customWidth="1"/>
    <col min="4862" max="4862" width="75.5703125" style="15" bestFit="1" customWidth="1"/>
    <col min="4863" max="4863" width="50.85546875" style="15" customWidth="1"/>
    <col min="4864" max="4864" width="75" style="15" bestFit="1" customWidth="1"/>
    <col min="4865" max="5116" width="9.140625" style="15"/>
    <col min="5117" max="5117" width="36.42578125" style="15" customWidth="1"/>
    <col min="5118" max="5118" width="75.5703125" style="15" bestFit="1" customWidth="1"/>
    <col min="5119" max="5119" width="50.85546875" style="15" customWidth="1"/>
    <col min="5120" max="5120" width="75" style="15" bestFit="1" customWidth="1"/>
    <col min="5121" max="5372" width="9.140625" style="15"/>
    <col min="5373" max="5373" width="36.42578125" style="15" customWidth="1"/>
    <col min="5374" max="5374" width="75.5703125" style="15" bestFit="1" customWidth="1"/>
    <col min="5375" max="5375" width="50.85546875" style="15" customWidth="1"/>
    <col min="5376" max="5376" width="75" style="15" bestFit="1" customWidth="1"/>
    <col min="5377" max="5628" width="9.140625" style="15"/>
    <col min="5629" max="5629" width="36.42578125" style="15" customWidth="1"/>
    <col min="5630" max="5630" width="75.5703125" style="15" bestFit="1" customWidth="1"/>
    <col min="5631" max="5631" width="50.85546875" style="15" customWidth="1"/>
    <col min="5632" max="5632" width="75" style="15" bestFit="1" customWidth="1"/>
    <col min="5633" max="5884" width="9.140625" style="15"/>
    <col min="5885" max="5885" width="36.42578125" style="15" customWidth="1"/>
    <col min="5886" max="5886" width="75.5703125" style="15" bestFit="1" customWidth="1"/>
    <col min="5887" max="5887" width="50.85546875" style="15" customWidth="1"/>
    <col min="5888" max="5888" width="75" style="15" bestFit="1" customWidth="1"/>
    <col min="5889" max="6140" width="9.140625" style="15"/>
    <col min="6141" max="6141" width="36.42578125" style="15" customWidth="1"/>
    <col min="6142" max="6142" width="75.5703125" style="15" bestFit="1" customWidth="1"/>
    <col min="6143" max="6143" width="50.85546875" style="15" customWidth="1"/>
    <col min="6144" max="6144" width="75" style="15" bestFit="1" customWidth="1"/>
    <col min="6145" max="6396" width="9.140625" style="15"/>
    <col min="6397" max="6397" width="36.42578125" style="15" customWidth="1"/>
    <col min="6398" max="6398" width="75.5703125" style="15" bestFit="1" customWidth="1"/>
    <col min="6399" max="6399" width="50.85546875" style="15" customWidth="1"/>
    <col min="6400" max="6400" width="75" style="15" bestFit="1" customWidth="1"/>
    <col min="6401" max="6652" width="9.140625" style="15"/>
    <col min="6653" max="6653" width="36.42578125" style="15" customWidth="1"/>
    <col min="6654" max="6654" width="75.5703125" style="15" bestFit="1" customWidth="1"/>
    <col min="6655" max="6655" width="50.85546875" style="15" customWidth="1"/>
    <col min="6656" max="6656" width="75" style="15" bestFit="1" customWidth="1"/>
    <col min="6657" max="6908" width="9.140625" style="15"/>
    <col min="6909" max="6909" width="36.42578125" style="15" customWidth="1"/>
    <col min="6910" max="6910" width="75.5703125" style="15" bestFit="1" customWidth="1"/>
    <col min="6911" max="6911" width="50.85546875" style="15" customWidth="1"/>
    <col min="6912" max="6912" width="75" style="15" bestFit="1" customWidth="1"/>
    <col min="6913" max="7164" width="9.140625" style="15"/>
    <col min="7165" max="7165" width="36.42578125" style="15" customWidth="1"/>
    <col min="7166" max="7166" width="75.5703125" style="15" bestFit="1" customWidth="1"/>
    <col min="7167" max="7167" width="50.85546875" style="15" customWidth="1"/>
    <col min="7168" max="7168" width="75" style="15" bestFit="1" customWidth="1"/>
    <col min="7169" max="7420" width="9.140625" style="15"/>
    <col min="7421" max="7421" width="36.42578125" style="15" customWidth="1"/>
    <col min="7422" max="7422" width="75.5703125" style="15" bestFit="1" customWidth="1"/>
    <col min="7423" max="7423" width="50.85546875" style="15" customWidth="1"/>
    <col min="7424" max="7424" width="75" style="15" bestFit="1" customWidth="1"/>
    <col min="7425" max="7676" width="9.140625" style="15"/>
    <col min="7677" max="7677" width="36.42578125" style="15" customWidth="1"/>
    <col min="7678" max="7678" width="75.5703125" style="15" bestFit="1" customWidth="1"/>
    <col min="7679" max="7679" width="50.85546875" style="15" customWidth="1"/>
    <col min="7680" max="7680" width="75" style="15" bestFit="1" customWidth="1"/>
    <col min="7681" max="7932" width="9.140625" style="15"/>
    <col min="7933" max="7933" width="36.42578125" style="15" customWidth="1"/>
    <col min="7934" max="7934" width="75.5703125" style="15" bestFit="1" customWidth="1"/>
    <col min="7935" max="7935" width="50.85546875" style="15" customWidth="1"/>
    <col min="7936" max="7936" width="75" style="15" bestFit="1" customWidth="1"/>
    <col min="7937" max="8188" width="9.140625" style="15"/>
    <col min="8189" max="8189" width="36.42578125" style="15" customWidth="1"/>
    <col min="8190" max="8190" width="75.5703125" style="15" bestFit="1" customWidth="1"/>
    <col min="8191" max="8191" width="50.85546875" style="15" customWidth="1"/>
    <col min="8192" max="8192" width="75" style="15" bestFit="1" customWidth="1"/>
    <col min="8193" max="8444" width="9.140625" style="15"/>
    <col min="8445" max="8445" width="36.42578125" style="15" customWidth="1"/>
    <col min="8446" max="8446" width="75.5703125" style="15" bestFit="1" customWidth="1"/>
    <col min="8447" max="8447" width="50.85546875" style="15" customWidth="1"/>
    <col min="8448" max="8448" width="75" style="15" bestFit="1" customWidth="1"/>
    <col min="8449" max="8700" width="9.140625" style="15"/>
    <col min="8701" max="8701" width="36.42578125" style="15" customWidth="1"/>
    <col min="8702" max="8702" width="75.5703125" style="15" bestFit="1" customWidth="1"/>
    <col min="8703" max="8703" width="50.85546875" style="15" customWidth="1"/>
    <col min="8704" max="8704" width="75" style="15" bestFit="1" customWidth="1"/>
    <col min="8705" max="8956" width="9.140625" style="15"/>
    <col min="8957" max="8957" width="36.42578125" style="15" customWidth="1"/>
    <col min="8958" max="8958" width="75.5703125" style="15" bestFit="1" customWidth="1"/>
    <col min="8959" max="8959" width="50.85546875" style="15" customWidth="1"/>
    <col min="8960" max="8960" width="75" style="15" bestFit="1" customWidth="1"/>
    <col min="8961" max="9212" width="9.140625" style="15"/>
    <col min="9213" max="9213" width="36.42578125" style="15" customWidth="1"/>
    <col min="9214" max="9214" width="75.5703125" style="15" bestFit="1" customWidth="1"/>
    <col min="9215" max="9215" width="50.85546875" style="15" customWidth="1"/>
    <col min="9216" max="9216" width="75" style="15" bestFit="1" customWidth="1"/>
    <col min="9217" max="9468" width="9.140625" style="15"/>
    <col min="9469" max="9469" width="36.42578125" style="15" customWidth="1"/>
    <col min="9470" max="9470" width="75.5703125" style="15" bestFit="1" customWidth="1"/>
    <col min="9471" max="9471" width="50.85546875" style="15" customWidth="1"/>
    <col min="9472" max="9472" width="75" style="15" bestFit="1" customWidth="1"/>
    <col min="9473" max="9724" width="9.140625" style="15"/>
    <col min="9725" max="9725" width="36.42578125" style="15" customWidth="1"/>
    <col min="9726" max="9726" width="75.5703125" style="15" bestFit="1" customWidth="1"/>
    <col min="9727" max="9727" width="50.85546875" style="15" customWidth="1"/>
    <col min="9728" max="9728" width="75" style="15" bestFit="1" customWidth="1"/>
    <col min="9729" max="9980" width="9.140625" style="15"/>
    <col min="9981" max="9981" width="36.42578125" style="15" customWidth="1"/>
    <col min="9982" max="9982" width="75.5703125" style="15" bestFit="1" customWidth="1"/>
    <col min="9983" max="9983" width="50.85546875" style="15" customWidth="1"/>
    <col min="9984" max="9984" width="75" style="15" bestFit="1" customWidth="1"/>
    <col min="9985" max="10236" width="9.140625" style="15"/>
    <col min="10237" max="10237" width="36.42578125" style="15" customWidth="1"/>
    <col min="10238" max="10238" width="75.5703125" style="15" bestFit="1" customWidth="1"/>
    <col min="10239" max="10239" width="50.85546875" style="15" customWidth="1"/>
    <col min="10240" max="10240" width="75" style="15" bestFit="1" customWidth="1"/>
    <col min="10241" max="10492" width="9.140625" style="15"/>
    <col min="10493" max="10493" width="36.42578125" style="15" customWidth="1"/>
    <col min="10494" max="10494" width="75.5703125" style="15" bestFit="1" customWidth="1"/>
    <col min="10495" max="10495" width="50.85546875" style="15" customWidth="1"/>
    <col min="10496" max="10496" width="75" style="15" bestFit="1" customWidth="1"/>
    <col min="10497" max="10748" width="9.140625" style="15"/>
    <col min="10749" max="10749" width="36.42578125" style="15" customWidth="1"/>
    <col min="10750" max="10750" width="75.5703125" style="15" bestFit="1" customWidth="1"/>
    <col min="10751" max="10751" width="50.85546875" style="15" customWidth="1"/>
    <col min="10752" max="10752" width="75" style="15" bestFit="1" customWidth="1"/>
    <col min="10753" max="11004" width="9.140625" style="15"/>
    <col min="11005" max="11005" width="36.42578125" style="15" customWidth="1"/>
    <col min="11006" max="11006" width="75.5703125" style="15" bestFit="1" customWidth="1"/>
    <col min="11007" max="11007" width="50.85546875" style="15" customWidth="1"/>
    <col min="11008" max="11008" width="75" style="15" bestFit="1" customWidth="1"/>
    <col min="11009" max="11260" width="9.140625" style="15"/>
    <col min="11261" max="11261" width="36.42578125" style="15" customWidth="1"/>
    <col min="11262" max="11262" width="75.5703125" style="15" bestFit="1" customWidth="1"/>
    <col min="11263" max="11263" width="50.85546875" style="15" customWidth="1"/>
    <col min="11264" max="11264" width="75" style="15" bestFit="1" customWidth="1"/>
    <col min="11265" max="11516" width="9.140625" style="15"/>
    <col min="11517" max="11517" width="36.42578125" style="15" customWidth="1"/>
    <col min="11518" max="11518" width="75.5703125" style="15" bestFit="1" customWidth="1"/>
    <col min="11519" max="11519" width="50.85546875" style="15" customWidth="1"/>
    <col min="11520" max="11520" width="75" style="15" bestFit="1" customWidth="1"/>
    <col min="11521" max="11772" width="9.140625" style="15"/>
    <col min="11773" max="11773" width="36.42578125" style="15" customWidth="1"/>
    <col min="11774" max="11774" width="75.5703125" style="15" bestFit="1" customWidth="1"/>
    <col min="11775" max="11775" width="50.85546875" style="15" customWidth="1"/>
    <col min="11776" max="11776" width="75" style="15" bestFit="1" customWidth="1"/>
    <col min="11777" max="12028" width="9.140625" style="15"/>
    <col min="12029" max="12029" width="36.42578125" style="15" customWidth="1"/>
    <col min="12030" max="12030" width="75.5703125" style="15" bestFit="1" customWidth="1"/>
    <col min="12031" max="12031" width="50.85546875" style="15" customWidth="1"/>
    <col min="12032" max="12032" width="75" style="15" bestFit="1" customWidth="1"/>
    <col min="12033" max="12284" width="9.140625" style="15"/>
    <col min="12285" max="12285" width="36.42578125" style="15" customWidth="1"/>
    <col min="12286" max="12286" width="75.5703125" style="15" bestFit="1" customWidth="1"/>
    <col min="12287" max="12287" width="50.85546875" style="15" customWidth="1"/>
    <col min="12288" max="12288" width="75" style="15" bestFit="1" customWidth="1"/>
    <col min="12289" max="12540" width="9.140625" style="15"/>
    <col min="12541" max="12541" width="36.42578125" style="15" customWidth="1"/>
    <col min="12542" max="12542" width="75.5703125" style="15" bestFit="1" customWidth="1"/>
    <col min="12543" max="12543" width="50.85546875" style="15" customWidth="1"/>
    <col min="12544" max="12544" width="75" style="15" bestFit="1" customWidth="1"/>
    <col min="12545" max="12796" width="9.140625" style="15"/>
    <col min="12797" max="12797" width="36.42578125" style="15" customWidth="1"/>
    <col min="12798" max="12798" width="75.5703125" style="15" bestFit="1" customWidth="1"/>
    <col min="12799" max="12799" width="50.85546875" style="15" customWidth="1"/>
    <col min="12800" max="12800" width="75" style="15" bestFit="1" customWidth="1"/>
    <col min="12801" max="13052" width="9.140625" style="15"/>
    <col min="13053" max="13053" width="36.42578125" style="15" customWidth="1"/>
    <col min="13054" max="13054" width="75.5703125" style="15" bestFit="1" customWidth="1"/>
    <col min="13055" max="13055" width="50.85546875" style="15" customWidth="1"/>
    <col min="13056" max="13056" width="75" style="15" bestFit="1" customWidth="1"/>
    <col min="13057" max="13308" width="9.140625" style="15"/>
    <col min="13309" max="13309" width="36.42578125" style="15" customWidth="1"/>
    <col min="13310" max="13310" width="75.5703125" style="15" bestFit="1" customWidth="1"/>
    <col min="13311" max="13311" width="50.85546875" style="15" customWidth="1"/>
    <col min="13312" max="13312" width="75" style="15" bestFit="1" customWidth="1"/>
    <col min="13313" max="13564" width="9.140625" style="15"/>
    <col min="13565" max="13565" width="36.42578125" style="15" customWidth="1"/>
    <col min="13566" max="13566" width="75.5703125" style="15" bestFit="1" customWidth="1"/>
    <col min="13567" max="13567" width="50.85546875" style="15" customWidth="1"/>
    <col min="13568" max="13568" width="75" style="15" bestFit="1" customWidth="1"/>
    <col min="13569" max="13820" width="9.140625" style="15"/>
    <col min="13821" max="13821" width="36.42578125" style="15" customWidth="1"/>
    <col min="13822" max="13822" width="75.5703125" style="15" bestFit="1" customWidth="1"/>
    <col min="13823" max="13823" width="50.85546875" style="15" customWidth="1"/>
    <col min="13824" max="13824" width="75" style="15" bestFit="1" customWidth="1"/>
    <col min="13825" max="14076" width="9.140625" style="15"/>
    <col min="14077" max="14077" width="36.42578125" style="15" customWidth="1"/>
    <col min="14078" max="14078" width="75.5703125" style="15" bestFit="1" customWidth="1"/>
    <col min="14079" max="14079" width="50.85546875" style="15" customWidth="1"/>
    <col min="14080" max="14080" width="75" style="15" bestFit="1" customWidth="1"/>
    <col min="14081" max="14332" width="9.140625" style="15"/>
    <col min="14333" max="14333" width="36.42578125" style="15" customWidth="1"/>
    <col min="14334" max="14334" width="75.5703125" style="15" bestFit="1" customWidth="1"/>
    <col min="14335" max="14335" width="50.85546875" style="15" customWidth="1"/>
    <col min="14336" max="14336" width="75" style="15" bestFit="1" customWidth="1"/>
    <col min="14337" max="14588" width="9.140625" style="15"/>
    <col min="14589" max="14589" width="36.42578125" style="15" customWidth="1"/>
    <col min="14590" max="14590" width="75.5703125" style="15" bestFit="1" customWidth="1"/>
    <col min="14591" max="14591" width="50.85546875" style="15" customWidth="1"/>
    <col min="14592" max="14592" width="75" style="15" bestFit="1" customWidth="1"/>
    <col min="14593" max="14844" width="9.140625" style="15"/>
    <col min="14845" max="14845" width="36.42578125" style="15" customWidth="1"/>
    <col min="14846" max="14846" width="75.5703125" style="15" bestFit="1" customWidth="1"/>
    <col min="14847" max="14847" width="50.85546875" style="15" customWidth="1"/>
    <col min="14848" max="14848" width="75" style="15" bestFit="1" customWidth="1"/>
    <col min="14849" max="15100" width="9.140625" style="15"/>
    <col min="15101" max="15101" width="36.42578125" style="15" customWidth="1"/>
    <col min="15102" max="15102" width="75.5703125" style="15" bestFit="1" customWidth="1"/>
    <col min="15103" max="15103" width="50.85546875" style="15" customWidth="1"/>
    <col min="15104" max="15104" width="75" style="15" bestFit="1" customWidth="1"/>
    <col min="15105" max="15356" width="9.140625" style="15"/>
    <col min="15357" max="15357" width="36.42578125" style="15" customWidth="1"/>
    <col min="15358" max="15358" width="75.5703125" style="15" bestFit="1" customWidth="1"/>
    <col min="15359" max="15359" width="50.85546875" style="15" customWidth="1"/>
    <col min="15360" max="15360" width="75" style="15" bestFit="1" customWidth="1"/>
    <col min="15361" max="15612" width="9.140625" style="15"/>
    <col min="15613" max="15613" width="36.42578125" style="15" customWidth="1"/>
    <col min="15614" max="15614" width="75.5703125" style="15" bestFit="1" customWidth="1"/>
    <col min="15615" max="15615" width="50.85546875" style="15" customWidth="1"/>
    <col min="15616" max="15616" width="75" style="15" bestFit="1" customWidth="1"/>
    <col min="15617" max="15868" width="9.140625" style="15"/>
    <col min="15869" max="15869" width="36.42578125" style="15" customWidth="1"/>
    <col min="15870" max="15870" width="75.5703125" style="15" bestFit="1" customWidth="1"/>
    <col min="15871" max="15871" width="50.85546875" style="15" customWidth="1"/>
    <col min="15872" max="15872" width="75" style="15" bestFit="1" customWidth="1"/>
    <col min="15873" max="16124" width="9.140625" style="15"/>
    <col min="16125" max="16125" width="36.42578125" style="15" customWidth="1"/>
    <col min="16126" max="16126" width="75.5703125" style="15" bestFit="1" customWidth="1"/>
    <col min="16127" max="16127" width="50.85546875" style="15" customWidth="1"/>
    <col min="16128" max="16128" width="75" style="15" bestFit="1" customWidth="1"/>
    <col min="16129" max="16384" width="9.140625" style="15"/>
  </cols>
  <sheetData>
    <row r="1" spans="1:9" ht="21">
      <c r="A1" s="127" t="s">
        <v>10</v>
      </c>
      <c r="B1" s="127"/>
      <c r="C1" s="127"/>
      <c r="D1" s="127"/>
      <c r="E1" s="127"/>
      <c r="F1" s="14"/>
    </row>
    <row r="2" spans="1:9">
      <c r="A2" s="16" t="s">
        <v>7</v>
      </c>
      <c r="B2" s="16" t="s">
        <v>8</v>
      </c>
      <c r="C2" s="17" t="s">
        <v>32</v>
      </c>
      <c r="D2" s="29" t="s">
        <v>6</v>
      </c>
      <c r="E2" s="29" t="s">
        <v>98</v>
      </c>
      <c r="H2" s="15"/>
    </row>
    <row r="3" spans="1:9">
      <c r="A3" s="85" t="s">
        <v>44</v>
      </c>
      <c r="B3" s="85" t="s">
        <v>54</v>
      </c>
      <c r="C3" s="86">
        <v>206453272</v>
      </c>
      <c r="D3" s="96" t="s">
        <v>12</v>
      </c>
      <c r="E3" s="87"/>
      <c r="H3" s="15"/>
    </row>
    <row r="4" spans="1:9">
      <c r="A4" s="85" t="s">
        <v>45</v>
      </c>
      <c r="B4" s="85" t="s">
        <v>54</v>
      </c>
      <c r="C4" s="86">
        <v>206453272</v>
      </c>
      <c r="D4" s="96" t="s">
        <v>12</v>
      </c>
      <c r="E4" s="87"/>
      <c r="H4" s="15"/>
    </row>
    <row r="5" spans="1:9">
      <c r="A5" s="85" t="s">
        <v>46</v>
      </c>
      <c r="B5" s="85" t="s">
        <v>54</v>
      </c>
      <c r="C5" s="86">
        <v>206453272</v>
      </c>
      <c r="D5" s="96" t="s">
        <v>12</v>
      </c>
      <c r="E5" s="87"/>
      <c r="H5" s="15"/>
    </row>
    <row r="6" spans="1:9">
      <c r="A6" s="85" t="s">
        <v>47</v>
      </c>
      <c r="B6" s="85" t="s">
        <v>55</v>
      </c>
      <c r="C6" s="86">
        <v>206453272</v>
      </c>
      <c r="D6" s="96" t="s">
        <v>12</v>
      </c>
      <c r="E6" s="128"/>
      <c r="H6" s="15"/>
    </row>
    <row r="7" spans="1:9">
      <c r="A7" s="85" t="s">
        <v>48</v>
      </c>
      <c r="B7" s="85" t="s">
        <v>55</v>
      </c>
      <c r="C7" s="86">
        <v>206453272</v>
      </c>
      <c r="D7" s="96" t="s">
        <v>12</v>
      </c>
      <c r="E7" s="128"/>
      <c r="H7" s="15"/>
    </row>
    <row r="8" spans="1:9">
      <c r="A8" s="85" t="s">
        <v>49</v>
      </c>
      <c r="B8" s="85" t="s">
        <v>55</v>
      </c>
      <c r="C8" s="86">
        <v>206453272</v>
      </c>
      <c r="D8" s="96" t="s">
        <v>12</v>
      </c>
      <c r="E8" s="87"/>
      <c r="H8" s="15"/>
    </row>
    <row r="9" spans="1:9">
      <c r="A9" s="85" t="s">
        <v>50</v>
      </c>
      <c r="B9" s="85" t="s">
        <v>54</v>
      </c>
      <c r="C9" s="86">
        <v>206453272</v>
      </c>
      <c r="D9" s="96" t="s">
        <v>12</v>
      </c>
      <c r="E9" s="87"/>
      <c r="H9" s="15"/>
    </row>
    <row r="10" spans="1:9" ht="30">
      <c r="A10" s="85" t="s">
        <v>51</v>
      </c>
      <c r="B10" s="85" t="s">
        <v>54</v>
      </c>
      <c r="C10" s="86">
        <v>206453272</v>
      </c>
      <c r="D10" s="96" t="s">
        <v>12</v>
      </c>
      <c r="E10" s="87"/>
      <c r="H10" s="15"/>
    </row>
    <row r="11" spans="1:9">
      <c r="A11" s="85" t="s">
        <v>52</v>
      </c>
      <c r="B11" s="85" t="s">
        <v>54</v>
      </c>
      <c r="C11" s="86">
        <v>206453272</v>
      </c>
      <c r="D11" s="96" t="s">
        <v>12</v>
      </c>
      <c r="E11" s="87"/>
      <c r="H11" s="15"/>
    </row>
    <row r="12" spans="1:9">
      <c r="A12" s="102" t="s">
        <v>108</v>
      </c>
      <c r="B12" s="102" t="s">
        <v>108</v>
      </c>
      <c r="C12" s="86">
        <v>206453272</v>
      </c>
      <c r="D12" s="96" t="s">
        <v>12</v>
      </c>
      <c r="E12" s="101"/>
      <c r="H12" s="15"/>
    </row>
    <row r="13" spans="1:9">
      <c r="A13" s="102" t="s">
        <v>115</v>
      </c>
      <c r="B13" s="103" t="s">
        <v>117</v>
      </c>
      <c r="C13" s="86">
        <v>206453272</v>
      </c>
      <c r="D13" s="96" t="s">
        <v>12</v>
      </c>
      <c r="E13" s="75"/>
      <c r="H13" s="61"/>
    </row>
    <row r="14" spans="1:9">
      <c r="A14" s="74" t="s">
        <v>116</v>
      </c>
      <c r="B14" s="74" t="s">
        <v>118</v>
      </c>
      <c r="C14" s="101">
        <v>206453272</v>
      </c>
      <c r="D14" s="96" t="s">
        <v>12</v>
      </c>
      <c r="E14" s="86"/>
      <c r="H14" s="15"/>
      <c r="I14" s="61"/>
    </row>
    <row r="15" spans="1:9">
      <c r="H15" s="61"/>
    </row>
  </sheetData>
  <mergeCells count="2">
    <mergeCell ref="A1:E1"/>
    <mergeCell ref="E6:E7"/>
  </mergeCells>
  <conditionalFormatting sqref="E8:E11 D3:D14">
    <cfRule type="containsText" dxfId="3" priority="10" operator="containsText" text="Closed">
      <formula>NOT(ISERROR(SEARCH("Closed",D3)))</formula>
    </cfRule>
  </conditionalFormatting>
  <conditionalFormatting sqref="E4:E6">
    <cfRule type="containsText" dxfId="2" priority="6" operator="containsText" text="Closed">
      <formula>NOT(ISERROR(SEARCH("Closed",E4)))</formula>
    </cfRule>
  </conditionalFormatting>
  <conditionalFormatting sqref="E3">
    <cfRule type="containsText" dxfId="1" priority="7" operator="containsText" text="Closed">
      <formula>NOT(ISERROR(SEARCH("Closed",E3)))</formula>
    </cfRule>
  </conditionalFormatting>
  <dataValidations count="1">
    <dataValidation type="list" allowBlank="1" showInputMessage="1" showErrorMessage="1" sqref="H13 D3:D14 I14 H15">
      <formula1>"Open, In Progress, Closed"</formula1>
    </dataValidation>
  </dataValidations>
  <pageMargins left="0.7" right="0.7" top="0.75" bottom="0.75" header="0.3" footer="0.5"/>
  <pageSetup orientation="portrait" r:id="rId1"/>
  <headerFooter>
    <oddFooter>&amp;C&amp;"Candara,Bold"&amp;11 NBCUniversal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workbookViewId="0"/>
  </sheetViews>
  <sheetFormatPr defaultColWidth="9.140625" defaultRowHeight="15"/>
  <cols>
    <col min="1" max="1" width="94.5703125" style="13" customWidth="1"/>
    <col min="2" max="2" width="9.28515625" style="13" customWidth="1"/>
    <col min="3" max="3" width="17.140625" style="13" customWidth="1"/>
    <col min="4" max="4" width="11.28515625" style="13" customWidth="1"/>
    <col min="5" max="5" width="11.140625" style="13" customWidth="1"/>
    <col min="6" max="6" width="14.28515625" style="13" customWidth="1"/>
    <col min="7" max="7" width="9.140625" style="13"/>
    <col min="8" max="8" width="10.140625" style="13" customWidth="1"/>
    <col min="9" max="9" width="13" style="13" customWidth="1"/>
    <col min="10" max="10" width="10" style="13" customWidth="1"/>
    <col min="11" max="11" width="9.7109375" style="13" customWidth="1"/>
    <col min="12" max="12" width="13" style="13" customWidth="1"/>
    <col min="13" max="13" width="13.85546875" style="13" customWidth="1"/>
    <col min="14" max="14" width="11.85546875" style="13" customWidth="1"/>
    <col min="15" max="15" width="18.140625" style="13" customWidth="1"/>
    <col min="16" max="17" width="11.140625" style="13" customWidth="1"/>
    <col min="18" max="18" width="13.42578125" style="13" customWidth="1"/>
    <col min="19" max="19" width="15.5703125" style="13" customWidth="1"/>
    <col min="20" max="20" width="9.140625" style="13"/>
    <col min="21" max="21" width="16.85546875" style="13" customWidth="1"/>
    <col min="22" max="22" width="13.5703125" style="13" bestFit="1" customWidth="1"/>
    <col min="23" max="16384" width="9.140625" style="13"/>
  </cols>
  <sheetData>
    <row r="1" spans="1:23">
      <c r="A1" s="13" t="s">
        <v>123</v>
      </c>
    </row>
    <row r="2" spans="1:23" ht="30">
      <c r="A2" s="104" t="s">
        <v>119</v>
      </c>
      <c r="B2" s="9"/>
      <c r="C2" s="9"/>
      <c r="D2" s="9"/>
      <c r="E2" s="9"/>
      <c r="F2" s="9"/>
      <c r="G2" s="9"/>
      <c r="H2" s="9"/>
      <c r="I2" s="9"/>
      <c r="J2" s="9"/>
      <c r="K2" s="9"/>
      <c r="L2" s="9"/>
      <c r="M2" s="9"/>
      <c r="N2" s="9"/>
      <c r="O2" s="9"/>
      <c r="P2" s="9"/>
      <c r="Q2" s="9"/>
      <c r="R2" s="9"/>
      <c r="S2" s="9"/>
      <c r="T2" s="9"/>
      <c r="U2" s="9"/>
      <c r="V2" s="9"/>
      <c r="W2" s="12"/>
    </row>
  </sheetData>
  <dataValidations count="1">
    <dataValidation type="list" allowBlank="1" showInputMessage="1" showErrorMessage="1" sqref="W3:W159">
      <formula1>"Open, In Progress, Closed"</formula1>
    </dataValidation>
  </dataValidations>
  <hyperlinks>
    <hyperlink ref="A2" r:id="rId1"/>
  </hyperlinks>
  <pageMargins left="0.7" right="0.7" top="0.75" bottom="0.75" header="0.3" footer="0.5"/>
  <pageSetup orientation="portrait" r:id="rId2"/>
  <headerFooter>
    <oddFooter>&amp;C&amp;"Candara,Bold"&amp;11 NBCUniversal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Normal="100" workbookViewId="0">
      <selection activeCell="G12" sqref="G12"/>
    </sheetView>
  </sheetViews>
  <sheetFormatPr defaultRowHeight="15"/>
  <cols>
    <col min="1" max="1" width="18.28515625" customWidth="1"/>
    <col min="2" max="2" width="61.5703125" bestFit="1" customWidth="1"/>
    <col min="3" max="4" width="18.28515625" customWidth="1"/>
  </cols>
  <sheetData>
    <row r="1" spans="1:4">
      <c r="A1" s="13" t="s">
        <v>123</v>
      </c>
      <c r="B1" s="40"/>
      <c r="C1" s="40"/>
      <c r="D1" s="41"/>
    </row>
    <row r="2" spans="1:4">
      <c r="A2" s="105" t="s">
        <v>120</v>
      </c>
      <c r="B2" s="31"/>
      <c r="C2" s="31"/>
      <c r="D2" s="43"/>
    </row>
    <row r="3" spans="1:4">
      <c r="A3" s="42"/>
      <c r="B3" s="31"/>
      <c r="C3" s="31"/>
      <c r="D3" s="43"/>
    </row>
    <row r="4" spans="1:4">
      <c r="A4" s="42"/>
      <c r="B4" s="31"/>
      <c r="C4" s="31"/>
      <c r="D4" s="43"/>
    </row>
    <row r="5" spans="1:4">
      <c r="A5" s="42"/>
      <c r="B5" s="31"/>
      <c r="C5" s="31"/>
      <c r="D5" s="43"/>
    </row>
    <row r="6" spans="1:4">
      <c r="A6" s="42"/>
      <c r="B6" s="31"/>
      <c r="C6" s="31"/>
      <c r="D6" s="43"/>
    </row>
    <row r="7" spans="1:4">
      <c r="A7" s="42"/>
      <c r="B7" s="31"/>
      <c r="C7" s="31"/>
      <c r="D7" s="43"/>
    </row>
    <row r="8" spans="1:4">
      <c r="A8" s="42"/>
      <c r="B8" s="31"/>
      <c r="C8" s="31"/>
      <c r="D8" s="43"/>
    </row>
    <row r="9" spans="1:4">
      <c r="A9" s="58"/>
      <c r="B9" s="59"/>
      <c r="C9" s="31"/>
      <c r="D9" s="43"/>
    </row>
    <row r="10" spans="1:4">
      <c r="A10" s="42"/>
      <c r="B10" s="31"/>
      <c r="C10" s="31"/>
      <c r="D10" s="43"/>
    </row>
    <row r="11" spans="1:4">
      <c r="A11" s="42"/>
      <c r="B11" s="31"/>
      <c r="C11" s="31"/>
      <c r="D11" s="43"/>
    </row>
    <row r="12" spans="1:4">
      <c r="A12" s="42"/>
      <c r="B12" s="31"/>
      <c r="C12" s="31"/>
      <c r="D12" s="43"/>
    </row>
    <row r="13" spans="1:4">
      <c r="A13" s="42"/>
      <c r="B13" s="31"/>
      <c r="C13" s="31"/>
      <c r="D13" s="43"/>
    </row>
    <row r="14" spans="1:4">
      <c r="A14" s="42"/>
      <c r="B14" s="31"/>
      <c r="C14" s="31"/>
      <c r="D14" s="43"/>
    </row>
    <row r="15" spans="1:4">
      <c r="A15" s="42"/>
      <c r="B15" s="31"/>
      <c r="C15" s="31"/>
      <c r="D15" s="43"/>
    </row>
    <row r="16" spans="1:4">
      <c r="A16" s="42"/>
      <c r="B16" s="31"/>
      <c r="C16" s="31"/>
      <c r="D16" s="43"/>
    </row>
    <row r="17" spans="1:4">
      <c r="A17" s="42"/>
      <c r="B17" s="31"/>
      <c r="C17" s="31"/>
      <c r="D17" s="43"/>
    </row>
    <row r="18" spans="1:4">
      <c r="A18" s="42"/>
      <c r="B18" s="31"/>
      <c r="C18" s="31"/>
      <c r="D18" s="43"/>
    </row>
    <row r="19" spans="1:4">
      <c r="A19" s="44"/>
      <c r="B19" s="45"/>
      <c r="C19" s="45"/>
      <c r="D19" s="46"/>
    </row>
  </sheetData>
  <dataValidations count="2">
    <dataValidation type="list" allowBlank="1" showInputMessage="1" showErrorMessage="1" sqref="B1:B7">
      <formula1>"Yes, No"</formula1>
    </dataValidation>
    <dataValidation type="list" allowBlank="1" showInputMessage="1" showErrorMessage="1" sqref="D1:D19">
      <formula1>"Open, In Progress, Closed"</formula1>
    </dataValidation>
  </dataValidations>
  <hyperlinks>
    <hyperlink ref="A2" r:id="rId1"/>
  </hyperlinks>
  <pageMargins left="0.7" right="0.7" top="0.75" bottom="0.75" header="0.3" footer="0.5"/>
  <pageSetup orientation="portrait" r:id="rId2"/>
  <headerFooter>
    <oddFooter>&amp;C&amp;"Candara,Bold"&amp;11 NBCUniversal Internal</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topLeftCell="A19" workbookViewId="0">
      <selection activeCell="D24" sqref="D24"/>
    </sheetView>
  </sheetViews>
  <sheetFormatPr defaultRowHeight="15"/>
  <cols>
    <col min="1" max="1" width="42.42578125" style="18" customWidth="1"/>
    <col min="2" max="2" width="36.42578125" style="18" bestFit="1" customWidth="1"/>
    <col min="3" max="3" width="25.5703125" style="18" bestFit="1" customWidth="1"/>
    <col min="4" max="4" width="23.7109375" style="18" customWidth="1"/>
    <col min="5" max="5" width="19.42578125" style="15" customWidth="1"/>
    <col min="6" max="6" width="34.42578125" style="15" bestFit="1" customWidth="1"/>
    <col min="7" max="7" width="19.7109375" style="15" bestFit="1" customWidth="1"/>
    <col min="8" max="8" width="13.140625" style="17" customWidth="1"/>
    <col min="9" max="9" width="7.42578125" style="15" bestFit="1" customWidth="1"/>
    <col min="10" max="252" width="9.140625" style="15"/>
    <col min="253" max="253" width="36.42578125" style="15" customWidth="1"/>
    <col min="254" max="254" width="75.5703125" style="15" bestFit="1" customWidth="1"/>
    <col min="255" max="255" width="50.85546875" style="15" customWidth="1"/>
    <col min="256" max="256" width="75" style="15" bestFit="1" customWidth="1"/>
    <col min="257" max="508" width="9.140625" style="15"/>
    <col min="509" max="509" width="36.42578125" style="15" customWidth="1"/>
    <col min="510" max="510" width="75.5703125" style="15" bestFit="1" customWidth="1"/>
    <col min="511" max="511" width="50.85546875" style="15" customWidth="1"/>
    <col min="512" max="512" width="75" style="15" bestFit="1" customWidth="1"/>
    <col min="513" max="764" width="9.140625" style="15"/>
    <col min="765" max="765" width="36.42578125" style="15" customWidth="1"/>
    <col min="766" max="766" width="75.5703125" style="15" bestFit="1" customWidth="1"/>
    <col min="767" max="767" width="50.85546875" style="15" customWidth="1"/>
    <col min="768" max="768" width="75" style="15" bestFit="1" customWidth="1"/>
    <col min="769" max="1020" width="9.140625" style="15"/>
    <col min="1021" max="1021" width="36.42578125" style="15" customWidth="1"/>
    <col min="1022" max="1022" width="75.5703125" style="15" bestFit="1" customWidth="1"/>
    <col min="1023" max="1023" width="50.85546875" style="15" customWidth="1"/>
    <col min="1024" max="1024" width="75" style="15" bestFit="1" customWidth="1"/>
    <col min="1025" max="1276" width="9.140625" style="15"/>
    <col min="1277" max="1277" width="36.42578125" style="15" customWidth="1"/>
    <col min="1278" max="1278" width="75.5703125" style="15" bestFit="1" customWidth="1"/>
    <col min="1279" max="1279" width="50.85546875" style="15" customWidth="1"/>
    <col min="1280" max="1280" width="75" style="15" bestFit="1" customWidth="1"/>
    <col min="1281" max="1532" width="9.140625" style="15"/>
    <col min="1533" max="1533" width="36.42578125" style="15" customWidth="1"/>
    <col min="1534" max="1534" width="75.5703125" style="15" bestFit="1" customWidth="1"/>
    <col min="1535" max="1535" width="50.85546875" style="15" customWidth="1"/>
    <col min="1536" max="1536" width="75" style="15" bestFit="1" customWidth="1"/>
    <col min="1537" max="1788" width="9.140625" style="15"/>
    <col min="1789" max="1789" width="36.42578125" style="15" customWidth="1"/>
    <col min="1790" max="1790" width="75.5703125" style="15" bestFit="1" customWidth="1"/>
    <col min="1791" max="1791" width="50.85546875" style="15" customWidth="1"/>
    <col min="1792" max="1792" width="75" style="15" bestFit="1" customWidth="1"/>
    <col min="1793" max="2044" width="9.140625" style="15"/>
    <col min="2045" max="2045" width="36.42578125" style="15" customWidth="1"/>
    <col min="2046" max="2046" width="75.5703125" style="15" bestFit="1" customWidth="1"/>
    <col min="2047" max="2047" width="50.85546875" style="15" customWidth="1"/>
    <col min="2048" max="2048" width="75" style="15" bestFit="1" customWidth="1"/>
    <col min="2049" max="2300" width="9.140625" style="15"/>
    <col min="2301" max="2301" width="36.42578125" style="15" customWidth="1"/>
    <col min="2302" max="2302" width="75.5703125" style="15" bestFit="1" customWidth="1"/>
    <col min="2303" max="2303" width="50.85546875" style="15" customWidth="1"/>
    <col min="2304" max="2304" width="75" style="15" bestFit="1" customWidth="1"/>
    <col min="2305" max="2556" width="9.140625" style="15"/>
    <col min="2557" max="2557" width="36.42578125" style="15" customWidth="1"/>
    <col min="2558" max="2558" width="75.5703125" style="15" bestFit="1" customWidth="1"/>
    <col min="2559" max="2559" width="50.85546875" style="15" customWidth="1"/>
    <col min="2560" max="2560" width="75" style="15" bestFit="1" customWidth="1"/>
    <col min="2561" max="2812" width="9.140625" style="15"/>
    <col min="2813" max="2813" width="36.42578125" style="15" customWidth="1"/>
    <col min="2814" max="2814" width="75.5703125" style="15" bestFit="1" customWidth="1"/>
    <col min="2815" max="2815" width="50.85546875" style="15" customWidth="1"/>
    <col min="2816" max="2816" width="75" style="15" bestFit="1" customWidth="1"/>
    <col min="2817" max="3068" width="9.140625" style="15"/>
    <col min="3069" max="3069" width="36.42578125" style="15" customWidth="1"/>
    <col min="3070" max="3070" width="75.5703125" style="15" bestFit="1" customWidth="1"/>
    <col min="3071" max="3071" width="50.85546875" style="15" customWidth="1"/>
    <col min="3072" max="3072" width="75" style="15" bestFit="1" customWidth="1"/>
    <col min="3073" max="3324" width="9.140625" style="15"/>
    <col min="3325" max="3325" width="36.42578125" style="15" customWidth="1"/>
    <col min="3326" max="3326" width="75.5703125" style="15" bestFit="1" customWidth="1"/>
    <col min="3327" max="3327" width="50.85546875" style="15" customWidth="1"/>
    <col min="3328" max="3328" width="75" style="15" bestFit="1" customWidth="1"/>
    <col min="3329" max="3580" width="9.140625" style="15"/>
    <col min="3581" max="3581" width="36.42578125" style="15" customWidth="1"/>
    <col min="3582" max="3582" width="75.5703125" style="15" bestFit="1" customWidth="1"/>
    <col min="3583" max="3583" width="50.85546875" style="15" customWidth="1"/>
    <col min="3584" max="3584" width="75" style="15" bestFit="1" customWidth="1"/>
    <col min="3585" max="3836" width="9.140625" style="15"/>
    <col min="3837" max="3837" width="36.42578125" style="15" customWidth="1"/>
    <col min="3838" max="3838" width="75.5703125" style="15" bestFit="1" customWidth="1"/>
    <col min="3839" max="3839" width="50.85546875" style="15" customWidth="1"/>
    <col min="3840" max="3840" width="75" style="15" bestFit="1" customWidth="1"/>
    <col min="3841" max="4092" width="9.140625" style="15"/>
    <col min="4093" max="4093" width="36.42578125" style="15" customWidth="1"/>
    <col min="4094" max="4094" width="75.5703125" style="15" bestFit="1" customWidth="1"/>
    <col min="4095" max="4095" width="50.85546875" style="15" customWidth="1"/>
    <col min="4096" max="4096" width="75" style="15" bestFit="1" customWidth="1"/>
    <col min="4097" max="4348" width="9.140625" style="15"/>
    <col min="4349" max="4349" width="36.42578125" style="15" customWidth="1"/>
    <col min="4350" max="4350" width="75.5703125" style="15" bestFit="1" customWidth="1"/>
    <col min="4351" max="4351" width="50.85546875" style="15" customWidth="1"/>
    <col min="4352" max="4352" width="75" style="15" bestFit="1" customWidth="1"/>
    <col min="4353" max="4604" width="9.140625" style="15"/>
    <col min="4605" max="4605" width="36.42578125" style="15" customWidth="1"/>
    <col min="4606" max="4606" width="75.5703125" style="15" bestFit="1" customWidth="1"/>
    <col min="4607" max="4607" width="50.85546875" style="15" customWidth="1"/>
    <col min="4608" max="4608" width="75" style="15" bestFit="1" customWidth="1"/>
    <col min="4609" max="4860" width="9.140625" style="15"/>
    <col min="4861" max="4861" width="36.42578125" style="15" customWidth="1"/>
    <col min="4862" max="4862" width="75.5703125" style="15" bestFit="1" customWidth="1"/>
    <col min="4863" max="4863" width="50.85546875" style="15" customWidth="1"/>
    <col min="4864" max="4864" width="75" style="15" bestFit="1" customWidth="1"/>
    <col min="4865" max="5116" width="9.140625" style="15"/>
    <col min="5117" max="5117" width="36.42578125" style="15" customWidth="1"/>
    <col min="5118" max="5118" width="75.5703125" style="15" bestFit="1" customWidth="1"/>
    <col min="5119" max="5119" width="50.85546875" style="15" customWidth="1"/>
    <col min="5120" max="5120" width="75" style="15" bestFit="1" customWidth="1"/>
    <col min="5121" max="5372" width="9.140625" style="15"/>
    <col min="5373" max="5373" width="36.42578125" style="15" customWidth="1"/>
    <col min="5374" max="5374" width="75.5703125" style="15" bestFit="1" customWidth="1"/>
    <col min="5375" max="5375" width="50.85546875" style="15" customWidth="1"/>
    <col min="5376" max="5376" width="75" style="15" bestFit="1" customWidth="1"/>
    <col min="5377" max="5628" width="9.140625" style="15"/>
    <col min="5629" max="5629" width="36.42578125" style="15" customWidth="1"/>
    <col min="5630" max="5630" width="75.5703125" style="15" bestFit="1" customWidth="1"/>
    <col min="5631" max="5631" width="50.85546875" style="15" customWidth="1"/>
    <col min="5632" max="5632" width="75" style="15" bestFit="1" customWidth="1"/>
    <col min="5633" max="5884" width="9.140625" style="15"/>
    <col min="5885" max="5885" width="36.42578125" style="15" customWidth="1"/>
    <col min="5886" max="5886" width="75.5703125" style="15" bestFit="1" customWidth="1"/>
    <col min="5887" max="5887" width="50.85546875" style="15" customWidth="1"/>
    <col min="5888" max="5888" width="75" style="15" bestFit="1" customWidth="1"/>
    <col min="5889" max="6140" width="9.140625" style="15"/>
    <col min="6141" max="6141" width="36.42578125" style="15" customWidth="1"/>
    <col min="6142" max="6142" width="75.5703125" style="15" bestFit="1" customWidth="1"/>
    <col min="6143" max="6143" width="50.85546875" style="15" customWidth="1"/>
    <col min="6144" max="6144" width="75" style="15" bestFit="1" customWidth="1"/>
    <col min="6145" max="6396" width="9.140625" style="15"/>
    <col min="6397" max="6397" width="36.42578125" style="15" customWidth="1"/>
    <col min="6398" max="6398" width="75.5703125" style="15" bestFit="1" customWidth="1"/>
    <col min="6399" max="6399" width="50.85546875" style="15" customWidth="1"/>
    <col min="6400" max="6400" width="75" style="15" bestFit="1" customWidth="1"/>
    <col min="6401" max="6652" width="9.140625" style="15"/>
    <col min="6653" max="6653" width="36.42578125" style="15" customWidth="1"/>
    <col min="6654" max="6654" width="75.5703125" style="15" bestFit="1" customWidth="1"/>
    <col min="6655" max="6655" width="50.85546875" style="15" customWidth="1"/>
    <col min="6656" max="6656" width="75" style="15" bestFit="1" customWidth="1"/>
    <col min="6657" max="6908" width="9.140625" style="15"/>
    <col min="6909" max="6909" width="36.42578125" style="15" customWidth="1"/>
    <col min="6910" max="6910" width="75.5703125" style="15" bestFit="1" customWidth="1"/>
    <col min="6911" max="6911" width="50.85546875" style="15" customWidth="1"/>
    <col min="6912" max="6912" width="75" style="15" bestFit="1" customWidth="1"/>
    <col min="6913" max="7164" width="9.140625" style="15"/>
    <col min="7165" max="7165" width="36.42578125" style="15" customWidth="1"/>
    <col min="7166" max="7166" width="75.5703125" style="15" bestFit="1" customWidth="1"/>
    <col min="7167" max="7167" width="50.85546875" style="15" customWidth="1"/>
    <col min="7168" max="7168" width="75" style="15" bestFit="1" customWidth="1"/>
    <col min="7169" max="7420" width="9.140625" style="15"/>
    <col min="7421" max="7421" width="36.42578125" style="15" customWidth="1"/>
    <col min="7422" max="7422" width="75.5703125" style="15" bestFit="1" customWidth="1"/>
    <col min="7423" max="7423" width="50.85546875" style="15" customWidth="1"/>
    <col min="7424" max="7424" width="75" style="15" bestFit="1" customWidth="1"/>
    <col min="7425" max="7676" width="9.140625" style="15"/>
    <col min="7677" max="7677" width="36.42578125" style="15" customWidth="1"/>
    <col min="7678" max="7678" width="75.5703125" style="15" bestFit="1" customWidth="1"/>
    <col min="7679" max="7679" width="50.85546875" style="15" customWidth="1"/>
    <col min="7680" max="7680" width="75" style="15" bestFit="1" customWidth="1"/>
    <col min="7681" max="7932" width="9.140625" style="15"/>
    <col min="7933" max="7933" width="36.42578125" style="15" customWidth="1"/>
    <col min="7934" max="7934" width="75.5703125" style="15" bestFit="1" customWidth="1"/>
    <col min="7935" max="7935" width="50.85546875" style="15" customWidth="1"/>
    <col min="7936" max="7936" width="75" style="15" bestFit="1" customWidth="1"/>
    <col min="7937" max="8188" width="9.140625" style="15"/>
    <col min="8189" max="8189" width="36.42578125" style="15" customWidth="1"/>
    <col min="8190" max="8190" width="75.5703125" style="15" bestFit="1" customWidth="1"/>
    <col min="8191" max="8191" width="50.85546875" style="15" customWidth="1"/>
    <col min="8192" max="8192" width="75" style="15" bestFit="1" customWidth="1"/>
    <col min="8193" max="8444" width="9.140625" style="15"/>
    <col min="8445" max="8445" width="36.42578125" style="15" customWidth="1"/>
    <col min="8446" max="8446" width="75.5703125" style="15" bestFit="1" customWidth="1"/>
    <col min="8447" max="8447" width="50.85546875" style="15" customWidth="1"/>
    <col min="8448" max="8448" width="75" style="15" bestFit="1" customWidth="1"/>
    <col min="8449" max="8700" width="9.140625" style="15"/>
    <col min="8701" max="8701" width="36.42578125" style="15" customWidth="1"/>
    <col min="8702" max="8702" width="75.5703125" style="15" bestFit="1" customWidth="1"/>
    <col min="8703" max="8703" width="50.85546875" style="15" customWidth="1"/>
    <col min="8704" max="8704" width="75" style="15" bestFit="1" customWidth="1"/>
    <col min="8705" max="8956" width="9.140625" style="15"/>
    <col min="8957" max="8957" width="36.42578125" style="15" customWidth="1"/>
    <col min="8958" max="8958" width="75.5703125" style="15" bestFit="1" customWidth="1"/>
    <col min="8959" max="8959" width="50.85546875" style="15" customWidth="1"/>
    <col min="8960" max="8960" width="75" style="15" bestFit="1" customWidth="1"/>
    <col min="8961" max="9212" width="9.140625" style="15"/>
    <col min="9213" max="9213" width="36.42578125" style="15" customWidth="1"/>
    <col min="9214" max="9214" width="75.5703125" style="15" bestFit="1" customWidth="1"/>
    <col min="9215" max="9215" width="50.85546875" style="15" customWidth="1"/>
    <col min="9216" max="9216" width="75" style="15" bestFit="1" customWidth="1"/>
    <col min="9217" max="9468" width="9.140625" style="15"/>
    <col min="9469" max="9469" width="36.42578125" style="15" customWidth="1"/>
    <col min="9470" max="9470" width="75.5703125" style="15" bestFit="1" customWidth="1"/>
    <col min="9471" max="9471" width="50.85546875" style="15" customWidth="1"/>
    <col min="9472" max="9472" width="75" style="15" bestFit="1" customWidth="1"/>
    <col min="9473" max="9724" width="9.140625" style="15"/>
    <col min="9725" max="9725" width="36.42578125" style="15" customWidth="1"/>
    <col min="9726" max="9726" width="75.5703125" style="15" bestFit="1" customWidth="1"/>
    <col min="9727" max="9727" width="50.85546875" style="15" customWidth="1"/>
    <col min="9728" max="9728" width="75" style="15" bestFit="1" customWidth="1"/>
    <col min="9729" max="9980" width="9.140625" style="15"/>
    <col min="9981" max="9981" width="36.42578125" style="15" customWidth="1"/>
    <col min="9982" max="9982" width="75.5703125" style="15" bestFit="1" customWidth="1"/>
    <col min="9983" max="9983" width="50.85546875" style="15" customWidth="1"/>
    <col min="9984" max="9984" width="75" style="15" bestFit="1" customWidth="1"/>
    <col min="9985" max="10236" width="9.140625" style="15"/>
    <col min="10237" max="10237" width="36.42578125" style="15" customWidth="1"/>
    <col min="10238" max="10238" width="75.5703125" style="15" bestFit="1" customWidth="1"/>
    <col min="10239" max="10239" width="50.85546875" style="15" customWidth="1"/>
    <col min="10240" max="10240" width="75" style="15" bestFit="1" customWidth="1"/>
    <col min="10241" max="10492" width="9.140625" style="15"/>
    <col min="10493" max="10493" width="36.42578125" style="15" customWidth="1"/>
    <col min="10494" max="10494" width="75.5703125" style="15" bestFit="1" customWidth="1"/>
    <col min="10495" max="10495" width="50.85546875" style="15" customWidth="1"/>
    <col min="10496" max="10496" width="75" style="15" bestFit="1" customWidth="1"/>
    <col min="10497" max="10748" width="9.140625" style="15"/>
    <col min="10749" max="10749" width="36.42578125" style="15" customWidth="1"/>
    <col min="10750" max="10750" width="75.5703125" style="15" bestFit="1" customWidth="1"/>
    <col min="10751" max="10751" width="50.85546875" style="15" customWidth="1"/>
    <col min="10752" max="10752" width="75" style="15" bestFit="1" customWidth="1"/>
    <col min="10753" max="11004" width="9.140625" style="15"/>
    <col min="11005" max="11005" width="36.42578125" style="15" customWidth="1"/>
    <col min="11006" max="11006" width="75.5703125" style="15" bestFit="1" customWidth="1"/>
    <col min="11007" max="11007" width="50.85546875" style="15" customWidth="1"/>
    <col min="11008" max="11008" width="75" style="15" bestFit="1" customWidth="1"/>
    <col min="11009" max="11260" width="9.140625" style="15"/>
    <col min="11261" max="11261" width="36.42578125" style="15" customWidth="1"/>
    <col min="11262" max="11262" width="75.5703125" style="15" bestFit="1" customWidth="1"/>
    <col min="11263" max="11263" width="50.85546875" style="15" customWidth="1"/>
    <col min="11264" max="11264" width="75" style="15" bestFit="1" customWidth="1"/>
    <col min="11265" max="11516" width="9.140625" style="15"/>
    <col min="11517" max="11517" width="36.42578125" style="15" customWidth="1"/>
    <col min="11518" max="11518" width="75.5703125" style="15" bestFit="1" customWidth="1"/>
    <col min="11519" max="11519" width="50.85546875" style="15" customWidth="1"/>
    <col min="11520" max="11520" width="75" style="15" bestFit="1" customWidth="1"/>
    <col min="11521" max="11772" width="9.140625" style="15"/>
    <col min="11773" max="11773" width="36.42578125" style="15" customWidth="1"/>
    <col min="11774" max="11774" width="75.5703125" style="15" bestFit="1" customWidth="1"/>
    <col min="11775" max="11775" width="50.85546875" style="15" customWidth="1"/>
    <col min="11776" max="11776" width="75" style="15" bestFit="1" customWidth="1"/>
    <col min="11777" max="12028" width="9.140625" style="15"/>
    <col min="12029" max="12029" width="36.42578125" style="15" customWidth="1"/>
    <col min="12030" max="12030" width="75.5703125" style="15" bestFit="1" customWidth="1"/>
    <col min="12031" max="12031" width="50.85546875" style="15" customWidth="1"/>
    <col min="12032" max="12032" width="75" style="15" bestFit="1" customWidth="1"/>
    <col min="12033" max="12284" width="9.140625" style="15"/>
    <col min="12285" max="12285" width="36.42578125" style="15" customWidth="1"/>
    <col min="12286" max="12286" width="75.5703125" style="15" bestFit="1" customWidth="1"/>
    <col min="12287" max="12287" width="50.85546875" style="15" customWidth="1"/>
    <col min="12288" max="12288" width="75" style="15" bestFit="1" customWidth="1"/>
    <col min="12289" max="12540" width="9.140625" style="15"/>
    <col min="12541" max="12541" width="36.42578125" style="15" customWidth="1"/>
    <col min="12542" max="12542" width="75.5703125" style="15" bestFit="1" customWidth="1"/>
    <col min="12543" max="12543" width="50.85546875" style="15" customWidth="1"/>
    <col min="12544" max="12544" width="75" style="15" bestFit="1" customWidth="1"/>
    <col min="12545" max="12796" width="9.140625" style="15"/>
    <col min="12797" max="12797" width="36.42578125" style="15" customWidth="1"/>
    <col min="12798" max="12798" width="75.5703125" style="15" bestFit="1" customWidth="1"/>
    <col min="12799" max="12799" width="50.85546875" style="15" customWidth="1"/>
    <col min="12800" max="12800" width="75" style="15" bestFit="1" customWidth="1"/>
    <col min="12801" max="13052" width="9.140625" style="15"/>
    <col min="13053" max="13053" width="36.42578125" style="15" customWidth="1"/>
    <col min="13054" max="13054" width="75.5703125" style="15" bestFit="1" customWidth="1"/>
    <col min="13055" max="13055" width="50.85546875" style="15" customWidth="1"/>
    <col min="13056" max="13056" width="75" style="15" bestFit="1" customWidth="1"/>
    <col min="13057" max="13308" width="9.140625" style="15"/>
    <col min="13309" max="13309" width="36.42578125" style="15" customWidth="1"/>
    <col min="13310" max="13310" width="75.5703125" style="15" bestFit="1" customWidth="1"/>
    <col min="13311" max="13311" width="50.85546875" style="15" customWidth="1"/>
    <col min="13312" max="13312" width="75" style="15" bestFit="1" customWidth="1"/>
    <col min="13313" max="13564" width="9.140625" style="15"/>
    <col min="13565" max="13565" width="36.42578125" style="15" customWidth="1"/>
    <col min="13566" max="13566" width="75.5703125" style="15" bestFit="1" customWidth="1"/>
    <col min="13567" max="13567" width="50.85546875" style="15" customWidth="1"/>
    <col min="13568" max="13568" width="75" style="15" bestFit="1" customWidth="1"/>
    <col min="13569" max="13820" width="9.140625" style="15"/>
    <col min="13821" max="13821" width="36.42578125" style="15" customWidth="1"/>
    <col min="13822" max="13822" width="75.5703125" style="15" bestFit="1" customWidth="1"/>
    <col min="13823" max="13823" width="50.85546875" style="15" customWidth="1"/>
    <col min="13824" max="13824" width="75" style="15" bestFit="1" customWidth="1"/>
    <col min="13825" max="14076" width="9.140625" style="15"/>
    <col min="14077" max="14077" width="36.42578125" style="15" customWidth="1"/>
    <col min="14078" max="14078" width="75.5703125" style="15" bestFit="1" customWidth="1"/>
    <col min="14079" max="14079" width="50.85546875" style="15" customWidth="1"/>
    <col min="14080" max="14080" width="75" style="15" bestFit="1" customWidth="1"/>
    <col min="14081" max="14332" width="9.140625" style="15"/>
    <col min="14333" max="14333" width="36.42578125" style="15" customWidth="1"/>
    <col min="14334" max="14334" width="75.5703125" style="15" bestFit="1" customWidth="1"/>
    <col min="14335" max="14335" width="50.85546875" style="15" customWidth="1"/>
    <col min="14336" max="14336" width="75" style="15" bestFit="1" customWidth="1"/>
    <col min="14337" max="14588" width="9.140625" style="15"/>
    <col min="14589" max="14589" width="36.42578125" style="15" customWidth="1"/>
    <col min="14590" max="14590" width="75.5703125" style="15" bestFit="1" customWidth="1"/>
    <col min="14591" max="14591" width="50.85546875" style="15" customWidth="1"/>
    <col min="14592" max="14592" width="75" style="15" bestFit="1" customWidth="1"/>
    <col min="14593" max="14844" width="9.140625" style="15"/>
    <col min="14845" max="14845" width="36.42578125" style="15" customWidth="1"/>
    <col min="14846" max="14846" width="75.5703125" style="15" bestFit="1" customWidth="1"/>
    <col min="14847" max="14847" width="50.85546875" style="15" customWidth="1"/>
    <col min="14848" max="14848" width="75" style="15" bestFit="1" customWidth="1"/>
    <col min="14849" max="15100" width="9.140625" style="15"/>
    <col min="15101" max="15101" width="36.42578125" style="15" customWidth="1"/>
    <col min="15102" max="15102" width="75.5703125" style="15" bestFit="1" customWidth="1"/>
    <col min="15103" max="15103" width="50.85546875" style="15" customWidth="1"/>
    <col min="15104" max="15104" width="75" style="15" bestFit="1" customWidth="1"/>
    <col min="15105" max="15356" width="9.140625" style="15"/>
    <col min="15357" max="15357" width="36.42578125" style="15" customWidth="1"/>
    <col min="15358" max="15358" width="75.5703125" style="15" bestFit="1" customWidth="1"/>
    <col min="15359" max="15359" width="50.85546875" style="15" customWidth="1"/>
    <col min="15360" max="15360" width="75" style="15" bestFit="1" customWidth="1"/>
    <col min="15361" max="15612" width="9.140625" style="15"/>
    <col min="15613" max="15613" width="36.42578125" style="15" customWidth="1"/>
    <col min="15614" max="15614" width="75.5703125" style="15" bestFit="1" customWidth="1"/>
    <col min="15615" max="15615" width="50.85546875" style="15" customWidth="1"/>
    <col min="15616" max="15616" width="75" style="15" bestFit="1" customWidth="1"/>
    <col min="15617" max="15868" width="9.140625" style="15"/>
    <col min="15869" max="15869" width="36.42578125" style="15" customWidth="1"/>
    <col min="15870" max="15870" width="75.5703125" style="15" bestFit="1" customWidth="1"/>
    <col min="15871" max="15871" width="50.85546875" style="15" customWidth="1"/>
    <col min="15872" max="15872" width="75" style="15" bestFit="1" customWidth="1"/>
    <col min="15873" max="16124" width="9.140625" style="15"/>
    <col min="16125" max="16125" width="36.42578125" style="15" customWidth="1"/>
    <col min="16126" max="16126" width="75.5703125" style="15" bestFit="1" customWidth="1"/>
    <col min="16127" max="16127" width="50.85546875" style="15" customWidth="1"/>
    <col min="16128" max="16128" width="75" style="15" bestFit="1" customWidth="1"/>
    <col min="16129" max="16384" width="9.140625" style="15"/>
  </cols>
  <sheetData>
    <row r="1" spans="1:8" ht="21">
      <c r="A1" s="127" t="s">
        <v>15</v>
      </c>
      <c r="B1" s="127"/>
      <c r="C1" s="127"/>
      <c r="D1" s="127"/>
      <c r="E1" s="127"/>
    </row>
    <row r="2" spans="1:8" ht="36.75" customHeight="1">
      <c r="A2" s="60" t="s">
        <v>28</v>
      </c>
      <c r="B2" s="60" t="s">
        <v>29</v>
      </c>
      <c r="C2" s="60" t="s">
        <v>34</v>
      </c>
      <c r="D2" s="60" t="s">
        <v>36</v>
      </c>
      <c r="E2" s="60" t="s">
        <v>89</v>
      </c>
      <c r="F2" s="61"/>
      <c r="H2" s="15"/>
    </row>
    <row r="3" spans="1:8" ht="14.25" customHeight="1">
      <c r="A3" s="72" t="s">
        <v>56</v>
      </c>
      <c r="B3" s="72" t="s">
        <v>59</v>
      </c>
      <c r="C3" s="72" t="s">
        <v>62</v>
      </c>
      <c r="D3" s="72"/>
      <c r="E3" s="72"/>
      <c r="F3" s="61"/>
      <c r="H3" s="15"/>
    </row>
    <row r="4" spans="1:8">
      <c r="A4" s="72" t="s">
        <v>57</v>
      </c>
      <c r="B4" s="72" t="s">
        <v>60</v>
      </c>
      <c r="C4" s="72" t="s">
        <v>62</v>
      </c>
      <c r="D4" s="72"/>
      <c r="E4" s="72"/>
      <c r="F4" s="61"/>
      <c r="H4" s="15"/>
    </row>
    <row r="5" spans="1:8">
      <c r="A5" s="72" t="s">
        <v>58</v>
      </c>
      <c r="B5" s="72" t="s">
        <v>61</v>
      </c>
      <c r="C5" s="72" t="s">
        <v>62</v>
      </c>
      <c r="D5" s="72"/>
      <c r="E5" s="72"/>
      <c r="F5" s="61"/>
      <c r="H5" s="15"/>
    </row>
    <row r="6" spans="1:8">
      <c r="A6" s="72" t="s">
        <v>103</v>
      </c>
      <c r="B6" s="72" t="s">
        <v>61</v>
      </c>
      <c r="C6" s="72" t="s">
        <v>102</v>
      </c>
      <c r="D6" s="72"/>
      <c r="E6" s="72"/>
      <c r="F6" s="61"/>
      <c r="H6" s="15"/>
    </row>
    <row r="7" spans="1:8" ht="15.75">
      <c r="A7" s="72" t="s">
        <v>63</v>
      </c>
      <c r="B7" s="72" t="s">
        <v>64</v>
      </c>
      <c r="C7" s="72" t="s">
        <v>66</v>
      </c>
      <c r="D7" s="72"/>
      <c r="E7" s="73"/>
      <c r="F7" s="61"/>
      <c r="H7" s="15"/>
    </row>
    <row r="8" spans="1:8" ht="15.75">
      <c r="A8" s="72" t="s">
        <v>63</v>
      </c>
      <c r="B8" s="72" t="s">
        <v>21</v>
      </c>
      <c r="C8" s="72" t="s">
        <v>66</v>
      </c>
      <c r="D8" s="72"/>
      <c r="E8" s="73"/>
      <c r="F8" s="61"/>
      <c r="H8" s="15"/>
    </row>
    <row r="9" spans="1:8" ht="15.75">
      <c r="A9" s="72" t="s">
        <v>63</v>
      </c>
      <c r="B9" s="72" t="s">
        <v>65</v>
      </c>
      <c r="C9" s="72" t="s">
        <v>66</v>
      </c>
      <c r="D9" s="72"/>
      <c r="E9" s="73"/>
      <c r="F9" s="61"/>
      <c r="H9" s="15"/>
    </row>
    <row r="10" spans="1:8" ht="15.75">
      <c r="A10" s="72" t="s">
        <v>63</v>
      </c>
      <c r="B10" s="72" t="s">
        <v>64</v>
      </c>
      <c r="C10" s="72" t="s">
        <v>67</v>
      </c>
      <c r="D10" s="72"/>
      <c r="E10" s="73"/>
      <c r="F10" s="61"/>
      <c r="H10" s="15"/>
    </row>
    <row r="11" spans="1:8" ht="15.75">
      <c r="A11" s="72" t="s">
        <v>63</v>
      </c>
      <c r="B11" s="72" t="s">
        <v>21</v>
      </c>
      <c r="C11" s="72" t="s">
        <v>67</v>
      </c>
      <c r="D11" s="72"/>
      <c r="E11" s="73"/>
      <c r="F11" s="61"/>
      <c r="H11" s="15"/>
    </row>
    <row r="12" spans="1:8" ht="15.75">
      <c r="A12" s="72" t="s">
        <v>63</v>
      </c>
      <c r="B12" s="72" t="s">
        <v>65</v>
      </c>
      <c r="C12" s="72" t="s">
        <v>67</v>
      </c>
      <c r="D12" s="72"/>
      <c r="E12" s="73"/>
      <c r="F12" s="61"/>
      <c r="H12" s="15"/>
    </row>
    <row r="13" spans="1:8" ht="15.75">
      <c r="A13" s="76" t="s">
        <v>74</v>
      </c>
      <c r="B13" s="77" t="s">
        <v>68</v>
      </c>
      <c r="C13" s="74"/>
      <c r="D13" s="78"/>
      <c r="E13" s="78"/>
      <c r="F13" s="61"/>
      <c r="H13" s="15"/>
    </row>
    <row r="14" spans="1:8" ht="15.75">
      <c r="A14" s="76" t="s">
        <v>75</v>
      </c>
      <c r="B14" s="77" t="s">
        <v>69</v>
      </c>
      <c r="C14" s="74"/>
      <c r="D14" s="78"/>
      <c r="E14" s="78"/>
      <c r="F14" s="61"/>
      <c r="H14" s="15"/>
    </row>
    <row r="15" spans="1:8" ht="15.75">
      <c r="A15" s="76" t="s">
        <v>73</v>
      </c>
      <c r="B15" s="79" t="s">
        <v>70</v>
      </c>
      <c r="C15" s="74"/>
      <c r="D15" s="78"/>
      <c r="E15" s="78"/>
      <c r="F15" s="61"/>
      <c r="H15" s="15"/>
    </row>
    <row r="16" spans="1:8" ht="15.75">
      <c r="A16" s="76" t="s">
        <v>72</v>
      </c>
      <c r="B16" s="79" t="s">
        <v>71</v>
      </c>
      <c r="C16" s="74"/>
      <c r="D16" s="78"/>
      <c r="E16" s="78"/>
      <c r="F16" s="61"/>
      <c r="H16" s="15"/>
    </row>
    <row r="17" spans="1:8" ht="90">
      <c r="A17" s="74" t="s">
        <v>76</v>
      </c>
      <c r="B17" s="74"/>
      <c r="C17" s="74"/>
      <c r="D17" s="80" t="s">
        <v>112</v>
      </c>
      <c r="E17" s="75"/>
      <c r="F17" s="61"/>
      <c r="H17" s="15"/>
    </row>
    <row r="18" spans="1:8" ht="60">
      <c r="A18" s="74" t="s">
        <v>77</v>
      </c>
      <c r="B18" s="74"/>
      <c r="C18" s="74"/>
      <c r="D18" s="80" t="s">
        <v>113</v>
      </c>
      <c r="E18" s="75"/>
      <c r="F18" s="61"/>
      <c r="H18" s="15"/>
    </row>
    <row r="19" spans="1:8" ht="75">
      <c r="A19" s="81" t="s">
        <v>81</v>
      </c>
      <c r="B19" s="74"/>
      <c r="C19" s="81" t="s">
        <v>84</v>
      </c>
      <c r="D19" s="80" t="s">
        <v>78</v>
      </c>
      <c r="E19" s="81"/>
      <c r="F19" s="61"/>
      <c r="H19" s="15"/>
    </row>
    <row r="20" spans="1:8" ht="45">
      <c r="A20" s="81" t="s">
        <v>82</v>
      </c>
      <c r="B20" s="74"/>
      <c r="C20" s="81" t="s">
        <v>85</v>
      </c>
      <c r="D20" s="80" t="s">
        <v>79</v>
      </c>
      <c r="E20" s="81"/>
      <c r="F20" s="61"/>
      <c r="H20" s="15"/>
    </row>
    <row r="21" spans="1:8" ht="120">
      <c r="A21" s="81" t="s">
        <v>83</v>
      </c>
      <c r="B21" s="74"/>
      <c r="C21" s="81" t="s">
        <v>86</v>
      </c>
      <c r="D21" s="80" t="s">
        <v>80</v>
      </c>
      <c r="E21" s="81"/>
      <c r="F21" s="61"/>
      <c r="H21" s="15"/>
    </row>
    <row r="22" spans="1:8" ht="285">
      <c r="A22" s="74" t="s">
        <v>87</v>
      </c>
      <c r="B22" s="74"/>
      <c r="C22" s="74"/>
      <c r="D22" s="80" t="s">
        <v>114</v>
      </c>
      <c r="E22" s="78"/>
      <c r="F22" s="61"/>
      <c r="H22" s="15"/>
    </row>
    <row r="23" spans="1:8">
      <c r="A23" s="74" t="s">
        <v>99</v>
      </c>
      <c r="B23" s="74"/>
      <c r="C23" s="74"/>
      <c r="D23" s="80"/>
      <c r="E23" s="78"/>
      <c r="H23" s="61"/>
    </row>
    <row r="24" spans="1:8">
      <c r="A24" s="74" t="s">
        <v>100</v>
      </c>
      <c r="B24" s="74"/>
      <c r="C24" s="74"/>
      <c r="D24" s="80"/>
      <c r="E24" s="78"/>
      <c r="H24" s="61"/>
    </row>
    <row r="25" spans="1:8">
      <c r="A25" s="74" t="s">
        <v>101</v>
      </c>
      <c r="B25" s="74"/>
      <c r="C25" s="74">
        <v>206487762</v>
      </c>
      <c r="D25" s="80"/>
      <c r="E25" s="78"/>
      <c r="H25" s="61"/>
    </row>
    <row r="26" spans="1:8" ht="30">
      <c r="A26" s="74" t="s">
        <v>105</v>
      </c>
      <c r="B26" s="100" t="s">
        <v>104</v>
      </c>
      <c r="H26" s="61"/>
    </row>
    <row r="27" spans="1:8">
      <c r="H27" s="61"/>
    </row>
    <row r="28" spans="1:8">
      <c r="H28" s="61"/>
    </row>
  </sheetData>
  <mergeCells count="1">
    <mergeCell ref="A1:E1"/>
  </mergeCells>
  <dataValidations count="1">
    <dataValidation type="list" allowBlank="1" showInputMessage="1" showErrorMessage="1" sqref="F18:F22 H23:H28">
      <formula1>"Open, In Progress, Closed"</formula1>
    </dataValidation>
  </dataValidations>
  <hyperlinks>
    <hyperlink ref="B16" r:id="rId1"/>
    <hyperlink ref="B15" r:id="rId2"/>
    <hyperlink ref="B14" r:id="rId3"/>
    <hyperlink ref="B13" r:id="rId4"/>
    <hyperlink ref="B26" r:id="rId5"/>
  </hyperlinks>
  <pageMargins left="0.7" right="0.7" top="0.75" bottom="0.75" header="0.3" footer="0.5"/>
  <pageSetup orientation="portrait" r:id="rId6"/>
  <headerFooter>
    <oddFooter>&amp;C&amp;"Candara,Bold"&amp;11 NBCUniversal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election activeCell="C16" sqref="C16"/>
    </sheetView>
  </sheetViews>
  <sheetFormatPr defaultColWidth="18.140625" defaultRowHeight="15"/>
  <cols>
    <col min="1" max="1" width="27.28515625" customWidth="1"/>
    <col min="3" max="3" width="39.140625" customWidth="1"/>
    <col min="4" max="4" width="22.28515625" style="92" bestFit="1" customWidth="1"/>
    <col min="7" max="7" width="18.140625" style="21"/>
  </cols>
  <sheetData>
    <row r="1" spans="1:5">
      <c r="A1" s="10" t="s">
        <v>7</v>
      </c>
      <c r="B1" s="10" t="s">
        <v>53</v>
      </c>
      <c r="C1" s="10" t="s">
        <v>23</v>
      </c>
      <c r="D1" s="91" t="s">
        <v>11</v>
      </c>
      <c r="E1" s="20" t="s">
        <v>6</v>
      </c>
    </row>
    <row r="2" spans="1:5">
      <c r="A2" s="93" t="s">
        <v>94</v>
      </c>
      <c r="B2" s="70" t="s">
        <v>93</v>
      </c>
      <c r="C2" s="95" t="s">
        <v>96</v>
      </c>
      <c r="D2" s="94" t="s">
        <v>95</v>
      </c>
      <c r="E2" s="89" t="s">
        <v>12</v>
      </c>
    </row>
    <row r="3" spans="1:5">
      <c r="A3" s="89" t="s">
        <v>106</v>
      </c>
      <c r="B3" s="70" t="s">
        <v>93</v>
      </c>
      <c r="C3" s="71" t="s">
        <v>110</v>
      </c>
      <c r="D3" s="90" t="s">
        <v>109</v>
      </c>
      <c r="E3" s="89" t="s">
        <v>12</v>
      </c>
    </row>
    <row r="4" spans="1:5">
      <c r="A4" s="70" t="s">
        <v>107</v>
      </c>
      <c r="B4" s="70" t="s">
        <v>93</v>
      </c>
      <c r="C4" s="71" t="s">
        <v>111</v>
      </c>
      <c r="D4" s="90" t="s">
        <v>125</v>
      </c>
      <c r="E4" s="89" t="s">
        <v>12</v>
      </c>
    </row>
    <row r="5" spans="1:5">
      <c r="A5" s="97"/>
      <c r="B5" s="97"/>
      <c r="C5" s="97"/>
      <c r="D5" s="98" t="s">
        <v>22</v>
      </c>
      <c r="E5" s="99">
        <f>(COUNTIF(Table14[Status],"Closed")/COUNTA(Table14[Status]))</f>
        <v>1</v>
      </c>
    </row>
    <row r="7" spans="1:5">
      <c r="A7" t="s">
        <v>97</v>
      </c>
    </row>
  </sheetData>
  <conditionalFormatting sqref="E2:E4">
    <cfRule type="cellIs" dxfId="0" priority="1" operator="equal">
      <formula>"Closed"</formula>
    </cfRule>
  </conditionalFormatting>
  <dataValidations count="1">
    <dataValidation type="list" allowBlank="1" showInputMessage="1" showErrorMessage="1" sqref="E2:E4">
      <formula1>"Open, In Progress, Closed"</formula1>
    </dataValidation>
  </dataValidations>
  <hyperlinks>
    <hyperlink ref="C2" r:id="rId1"/>
    <hyperlink ref="C3" r:id="rId2"/>
    <hyperlink ref="C4" r:id="rId3"/>
  </hyperlinks>
  <pageMargins left="0.7" right="0.7" top="0.75" bottom="0.75" header="0.3" footer="0.5"/>
  <pageSetup orientation="portrait" r:id="rId4"/>
  <headerFooter>
    <oddFooter>&amp;C&amp;"Candara,Bold"&amp;11 NBCUniversal Internal</oddFooter>
  </headerFooter>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1"/>
  <sheetViews>
    <sheetView showGridLines="0" workbookViewId="0">
      <selection activeCell="A12" sqref="A12"/>
    </sheetView>
  </sheetViews>
  <sheetFormatPr defaultRowHeight="15"/>
  <cols>
    <col min="1" max="1" width="73.5703125" customWidth="1"/>
  </cols>
  <sheetData>
    <row r="1" spans="1:1">
      <c r="A1" s="108" t="s">
        <v>128</v>
      </c>
    </row>
    <row r="2" spans="1:1" ht="30">
      <c r="A2" s="107" t="s">
        <v>124</v>
      </c>
    </row>
    <row r="3" spans="1:1">
      <c r="A3" s="108" t="s">
        <v>126</v>
      </c>
    </row>
    <row r="4" spans="1:1" ht="30">
      <c r="A4" s="106" t="s">
        <v>121</v>
      </c>
    </row>
    <row r="5" spans="1:1">
      <c r="A5" s="108" t="s">
        <v>127</v>
      </c>
    </row>
    <row r="6" spans="1:1" ht="30">
      <c r="A6" s="106" t="s">
        <v>122</v>
      </c>
    </row>
    <row r="62" spans="1:1">
      <c r="A62" s="28"/>
    </row>
    <row r="63" spans="1:1">
      <c r="A63" s="28"/>
    </row>
    <row r="64" spans="1:1">
      <c r="A64" s="28"/>
    </row>
    <row r="65" spans="1:1">
      <c r="A65" s="28"/>
    </row>
    <row r="66" spans="1:1">
      <c r="A66" s="28"/>
    </row>
    <row r="67" spans="1:1">
      <c r="A67" s="28"/>
    </row>
    <row r="68" spans="1:1">
      <c r="A68" s="28"/>
    </row>
    <row r="69" spans="1:1">
      <c r="A69" s="28"/>
    </row>
    <row r="70" spans="1:1">
      <c r="A70" s="28"/>
    </row>
    <row r="71" spans="1:1">
      <c r="A71" s="28"/>
    </row>
    <row r="72" spans="1:1">
      <c r="A72" s="28"/>
    </row>
    <row r="73" spans="1:1">
      <c r="A73" s="28"/>
    </row>
    <row r="74" spans="1:1">
      <c r="A74" s="28"/>
    </row>
    <row r="75" spans="1:1">
      <c r="A75" s="28"/>
    </row>
    <row r="76" spans="1:1">
      <c r="A76" s="28"/>
    </row>
    <row r="77" spans="1:1">
      <c r="A77" s="28"/>
    </row>
    <row r="78" spans="1:1">
      <c r="A78" s="28"/>
    </row>
    <row r="79" spans="1:1">
      <c r="A79" s="28"/>
    </row>
    <row r="80" spans="1:1">
      <c r="A80" s="28"/>
    </row>
    <row r="81" spans="1:1">
      <c r="A81" s="28"/>
    </row>
    <row r="82" spans="1:1">
      <c r="A82" s="28"/>
    </row>
    <row r="83" spans="1:1">
      <c r="A83" s="28"/>
    </row>
    <row r="84" spans="1:1">
      <c r="A84" s="28"/>
    </row>
    <row r="85" spans="1:1">
      <c r="A85" s="28"/>
    </row>
    <row r="86" spans="1:1">
      <c r="A86" s="28"/>
    </row>
    <row r="87" spans="1:1">
      <c r="A87" s="28"/>
    </row>
    <row r="88" spans="1:1">
      <c r="A88" s="28"/>
    </row>
    <row r="89" spans="1:1">
      <c r="A89" s="28"/>
    </row>
    <row r="90" spans="1:1">
      <c r="A90" s="28"/>
    </row>
    <row r="91" spans="1:1">
      <c r="A91" s="28"/>
    </row>
    <row r="92" spans="1:1">
      <c r="A92" s="28"/>
    </row>
    <row r="93" spans="1:1">
      <c r="A93" s="28"/>
    </row>
    <row r="94" spans="1:1">
      <c r="A94" s="28"/>
    </row>
    <row r="95" spans="1:1">
      <c r="A95" s="28"/>
    </row>
    <row r="96" spans="1:1">
      <c r="A96" s="28"/>
    </row>
    <row r="97" spans="1:1">
      <c r="A97" s="28"/>
    </row>
    <row r="98" spans="1:1">
      <c r="A98" s="28"/>
    </row>
    <row r="99" spans="1:1">
      <c r="A99" s="28"/>
    </row>
    <row r="100" spans="1:1">
      <c r="A100" s="28"/>
    </row>
    <row r="101" spans="1:1">
      <c r="A101" s="28"/>
    </row>
    <row r="102" spans="1:1">
      <c r="A102" s="28"/>
    </row>
    <row r="103" spans="1:1">
      <c r="A103" s="28"/>
    </row>
    <row r="104" spans="1:1">
      <c r="A104" s="28"/>
    </row>
    <row r="105" spans="1:1">
      <c r="A105" s="28"/>
    </row>
    <row r="106" spans="1:1">
      <c r="A106" s="28"/>
    </row>
    <row r="107" spans="1:1">
      <c r="A107" s="28"/>
    </row>
    <row r="108" spans="1:1">
      <c r="A108" s="28"/>
    </row>
    <row r="109" spans="1:1">
      <c r="A109" s="28"/>
    </row>
    <row r="110" spans="1:1">
      <c r="A110" s="28"/>
    </row>
    <row r="111" spans="1:1">
      <c r="A111" s="28"/>
    </row>
    <row r="112" spans="1:1">
      <c r="A112" s="28"/>
    </row>
    <row r="113" spans="1:1">
      <c r="A113" s="28"/>
    </row>
    <row r="114" spans="1:1">
      <c r="A114" s="28"/>
    </row>
    <row r="115" spans="1:1">
      <c r="A115" s="28"/>
    </row>
    <row r="116" spans="1:1">
      <c r="A116" s="28"/>
    </row>
    <row r="117" spans="1:1">
      <c r="A117" s="28"/>
    </row>
    <row r="118" spans="1:1">
      <c r="A118" s="28"/>
    </row>
    <row r="119" spans="1:1">
      <c r="A119" s="28"/>
    </row>
    <row r="120" spans="1:1">
      <c r="A120" s="28"/>
    </row>
    <row r="121" spans="1:1">
      <c r="A121" s="28"/>
    </row>
  </sheetData>
  <hyperlinks>
    <hyperlink ref="A4" r:id="rId1"/>
    <hyperlink ref="A6" r:id="rId2"/>
    <hyperlink ref="A2" r:id="rId3"/>
  </hyperlinks>
  <pageMargins left="0.7" right="0.7" top="0.75" bottom="0.75" header="0.3" footer="0.5"/>
  <pageSetup orientation="portrait" r:id="rId4"/>
  <headerFooter>
    <oddFooter>&amp;C&amp;"Candara,Bold"&amp;11 NBCUniversal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3A950502F764947991BA96F954A83A7" ma:contentTypeVersion="9" ma:contentTypeDescription="Create a new document." ma:contentTypeScope="" ma:versionID="819858367394ffb9d2aa1cc154df731d">
  <xsd:schema xmlns:xsd="http://www.w3.org/2001/XMLSchema" xmlns:xs="http://www.w3.org/2001/XMLSchema" xmlns:p="http://schemas.microsoft.com/office/2006/metadata/properties" xmlns:ns2="f58b7ccd-fd13-48af-a046-4d3fdab16dde" xmlns:ns3="89d68bad-61c9-4191-9fe6-393bb6f6d82e" targetNamespace="http://schemas.microsoft.com/office/2006/metadata/properties" ma:root="true" ma:fieldsID="4a93a356ff7439066c2aee303f148db4" ns2:_="" ns3:_="">
    <xsd:import namespace="f58b7ccd-fd13-48af-a046-4d3fdab16dde"/>
    <xsd:import namespace="89d68bad-61c9-4191-9fe6-393bb6f6d82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b7ccd-fd13-48af-a046-4d3fdab16d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d68bad-61c9-4191-9fe6-393bb6f6d82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B2A850-6EB8-4288-B9C7-E85BA46A7994}">
  <ds:schemaRefs>
    <ds:schemaRef ds:uri="http://schemas.microsoft.com/sharepoint/v3/contenttype/forms"/>
  </ds:schemaRefs>
</ds:datastoreItem>
</file>

<file path=customXml/itemProps2.xml><?xml version="1.0" encoding="utf-8"?>
<ds:datastoreItem xmlns:ds="http://schemas.openxmlformats.org/officeDocument/2006/customXml" ds:itemID="{A35B5E4C-0B1E-4DDA-AF36-745634C3B61F}">
  <ds:schemaRefs>
    <ds:schemaRef ds:uri="http://schemas.microsoft.com/office/2006/documentManagement/types"/>
    <ds:schemaRef ds:uri="f58b7ccd-fd13-48af-a046-4d3fdab16dde"/>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89d68bad-61c9-4191-9fe6-393bb6f6d82e"/>
    <ds:schemaRef ds:uri="http://www.w3.org/XML/1998/namespace"/>
  </ds:schemaRefs>
</ds:datastoreItem>
</file>

<file path=customXml/itemProps3.xml><?xml version="1.0" encoding="utf-8"?>
<ds:datastoreItem xmlns:ds="http://schemas.openxmlformats.org/officeDocument/2006/customXml" ds:itemID="{2B2336A3-C2F5-47B4-95C8-60CAD4275E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b7ccd-fd13-48af-a046-4d3fdab16dde"/>
    <ds:schemaRef ds:uri="89d68bad-61c9-4191-9fe6-393bb6f6d8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1. KT Plan</vt:lpstr>
      <vt:lpstr>2.Access Required</vt:lpstr>
      <vt:lpstr>3.Inventory </vt:lpstr>
      <vt:lpstr>4. Architecture</vt:lpstr>
      <vt:lpstr>5.Server Credentials</vt:lpstr>
      <vt:lpstr>6.Contacts</vt:lpstr>
      <vt:lpstr>Documentation</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Vinay Vajandar</dc:creator>
  <cp:lastModifiedBy>Rajasekhar Boppasamudram</cp:lastModifiedBy>
  <dcterms:created xsi:type="dcterms:W3CDTF">2015-05-27T05:20:22Z</dcterms:created>
  <dcterms:modified xsi:type="dcterms:W3CDTF">2019-06-11T03:12:27Z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0x01010033A950502F764947991BA96F954A83A7</vt:lpwstr>
  </property>
</Properties>
</file>