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570" tabRatio="961" activeTab="4"/>
  </bookViews>
  <sheets>
    <sheet name="Index" sheetId="6" r:id="rId1"/>
    <sheet name="Change Request &amp; Contact Info" sheetId="12" state="hidden" r:id="rId2"/>
    <sheet name="Environment Details" sheetId="8" state="hidden" r:id="rId3"/>
    <sheet name="Teradata Migration Steps" sheetId="4" state="hidden" r:id="rId4"/>
    <sheet name="TERADATA Test Plan" sheetId="25" r:id="rId5"/>
    <sheet name="TC1" sheetId="26" r:id="rId6"/>
    <sheet name="TC2" sheetId="27" r:id="rId7"/>
    <sheet name="TC3" sheetId="28" r:id="rId8"/>
  </sheets>
  <definedNames>
    <definedName name="_xlnm._FilterDatabase" localSheetId="3" hidden="1">'Teradata Migration Steps'!$A$5:$N$32</definedName>
    <definedName name="_Toc285205136" localSheetId="0">#REF!</definedName>
    <definedName name="_Toc286832227" localSheetId="2">'Environment Details'!#REF!</definedName>
    <definedName name="_Toc320544599" localSheetId="1">'Change Request &amp; Contact Info'!#REF!</definedName>
    <definedName name="_Toc321330871" localSheetId="1">'Change Request &amp; Contact Info'!#REF!</definedName>
    <definedName name="_Toc321330873" localSheetId="1">'Change Request &amp; Contact Info'!#REF!</definedName>
    <definedName name="_Toc321330875" localSheetId="2">'Environment Details'!#REF!</definedName>
    <definedName name="_Toc321330876" localSheetId="2">'Environment Details'!#REF!</definedName>
    <definedName name="_Toc346624269" localSheetId="2">'Environment Details'!#REF!</definedName>
    <definedName name="_Toc357713812" localSheetId="1">'Change Request &amp; Contact Info'!#REF!</definedName>
    <definedName name="_Toc357713815" localSheetId="2">'Environment Details'!#REF!</definedName>
    <definedName name="_Toc357713820" localSheetId="1">'Change Request &amp; Contact Info'!#REF!</definedName>
    <definedName name="_Toc368666484" localSheetId="2">'Environment Details'!#REF!</definedName>
  </definedNames>
  <calcPr calcId="145621"/>
</workbook>
</file>

<file path=xl/calcChain.xml><?xml version="1.0" encoding="utf-8"?>
<calcChain xmlns="http://schemas.openxmlformats.org/spreadsheetml/2006/main">
  <c r="E36" i="4" l="1"/>
  <c r="F36" i="4" s="1"/>
  <c r="F35" i="4"/>
  <c r="F34" i="4"/>
  <c r="F28" i="4"/>
  <c r="E29" i="4" s="1"/>
  <c r="A8" i="4"/>
  <c r="F27" i="4"/>
  <c r="F11" i="4"/>
  <c r="F9" i="4"/>
  <c r="E10" i="4" s="1"/>
  <c r="F10" i="4" s="1"/>
  <c r="C14" i="4"/>
  <c r="F8" i="4"/>
  <c r="F16" i="4" l="1"/>
  <c r="E17" i="4" s="1"/>
  <c r="F17" i="4" l="1"/>
  <c r="E19" i="4" s="1"/>
  <c r="E20" i="4" s="1"/>
  <c r="F20" i="4" s="1"/>
  <c r="E18" i="4"/>
  <c r="F18" i="4" s="1"/>
  <c r="C30" i="4" l="1"/>
  <c r="A9" i="4" l="1"/>
  <c r="F19" i="4"/>
  <c r="E21" i="4" s="1"/>
  <c r="F21" i="4" s="1"/>
  <c r="E22" i="4" s="1"/>
  <c r="F22" i="4" s="1"/>
  <c r="E23" i="4" s="1"/>
  <c r="F23" i="4" s="1"/>
  <c r="E24" i="4" s="1"/>
  <c r="F24" i="4" s="1"/>
  <c r="E25" i="4" s="1"/>
  <c r="F25" i="4" s="1"/>
  <c r="E26" i="4" s="1"/>
  <c r="F26" i="4" s="1"/>
  <c r="F29" i="4" s="1"/>
  <c r="E32" i="4" s="1"/>
  <c r="E33" i="4" s="1"/>
  <c r="F33" i="4" s="1"/>
  <c r="E3" i="4"/>
  <c r="B3" i="4"/>
  <c r="F32" i="4" l="1"/>
  <c r="A10" i="4"/>
  <c r="A11" i="4" s="1"/>
  <c r="A12" i="4" s="1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2" i="4" s="1"/>
  <c r="A33" i="4" s="1"/>
  <c r="A34" i="4" s="1"/>
  <c r="A35" i="4" s="1"/>
  <c r="A36" i="4" s="1"/>
</calcChain>
</file>

<file path=xl/sharedStrings.xml><?xml version="1.0" encoding="utf-8"?>
<sst xmlns="http://schemas.openxmlformats.org/spreadsheetml/2006/main" count="371" uniqueCount="244">
  <si>
    <t>Start Time</t>
  </si>
  <si>
    <t>End Time</t>
  </si>
  <si>
    <t>Task</t>
  </si>
  <si>
    <t>Notes</t>
  </si>
  <si>
    <t>Duration in Minutes</t>
  </si>
  <si>
    <t>Description</t>
  </si>
  <si>
    <t>Name</t>
  </si>
  <si>
    <t>SSO</t>
  </si>
  <si>
    <t>Team</t>
  </si>
  <si>
    <t>Deployment Steps</t>
  </si>
  <si>
    <t>Index</t>
  </si>
  <si>
    <t>#</t>
  </si>
  <si>
    <t>Application Name</t>
  </si>
  <si>
    <t>Change Request #</t>
  </si>
  <si>
    <t>Parallel Tasks</t>
  </si>
  <si>
    <t>CTASK #</t>
  </si>
  <si>
    <t>Paul Thomas</t>
  </si>
  <si>
    <t>Status</t>
  </si>
  <si>
    <t>Work Phone</t>
  </si>
  <si>
    <t xml:space="preserve">Vaikunth Gopalakrishnan </t>
  </si>
  <si>
    <t>212-887-5940</t>
  </si>
  <si>
    <t>201-207-7468</t>
  </si>
  <si>
    <t>Weightage</t>
  </si>
  <si>
    <t>In Progress</t>
  </si>
  <si>
    <t>Not Started</t>
  </si>
  <si>
    <t>Complete</t>
  </si>
  <si>
    <t>Conference Bridge Number (Direct Dial)</t>
  </si>
  <si>
    <t>Conference Bridge Number (Toll Free)</t>
  </si>
  <si>
    <t>Change Request &amp; Contact Info</t>
  </si>
  <si>
    <t>Environment</t>
  </si>
  <si>
    <t>Production</t>
  </si>
  <si>
    <t>PRE-DEPLOYMENT STEPS</t>
  </si>
  <si>
    <t>DEPLOYMENT STEPS</t>
  </si>
  <si>
    <t>BO</t>
  </si>
  <si>
    <t xml:space="preserve">Level </t>
  </si>
  <si>
    <t>Lead Name</t>
  </si>
  <si>
    <t>Onsite</t>
  </si>
  <si>
    <t>Availability</t>
  </si>
  <si>
    <t>Mandatory</t>
  </si>
  <si>
    <t>CTASK</t>
  </si>
  <si>
    <t>100.114.111.8</t>
  </si>
  <si>
    <t>100.114.111.9</t>
  </si>
  <si>
    <t>100.114.111.10</t>
  </si>
  <si>
    <t>100.114.111.11</t>
  </si>
  <si>
    <t>100.114.111.22</t>
  </si>
  <si>
    <t>Web Servers (TheCenter) - No Change</t>
  </si>
  <si>
    <t>3.156.19.229</t>
  </si>
  <si>
    <t>3.156.19.230</t>
  </si>
  <si>
    <t>100.114.110.212</t>
  </si>
  <si>
    <t>Paul.Thomas@nbcuni.com</t>
  </si>
  <si>
    <t>917-270-7908</t>
  </si>
  <si>
    <t>NA</t>
  </si>
  <si>
    <t>GO OR NO GO AFTER BUSINESS TESTING</t>
  </si>
  <si>
    <t>Tynelle Spooner</t>
  </si>
  <si>
    <t>Escalation List</t>
  </si>
  <si>
    <t xml:space="preserve">USUSHWSWP222LA </t>
  </si>
  <si>
    <t>USUSHWSWP222LB</t>
  </si>
  <si>
    <t>Not CorpSys - Applicable</t>
  </si>
  <si>
    <t>CorpSys Tableau</t>
  </si>
  <si>
    <t>BTG Tableau</t>
  </si>
  <si>
    <t>Change Management Bridge (BO) Details</t>
  </si>
  <si>
    <t>SOP Scope</t>
  </si>
  <si>
    <t>Teams</t>
  </si>
  <si>
    <t>Business</t>
  </si>
  <si>
    <t>Tableau &amp; ETL Supporting</t>
  </si>
  <si>
    <t>Function</t>
  </si>
  <si>
    <t>theCenter Node 1</t>
  </si>
  <si>
    <t>URL</t>
  </si>
  <si>
    <t>theCenter Node 2</t>
  </si>
  <si>
    <t>theCenter VIP</t>
  </si>
  <si>
    <t>Hostname</t>
  </si>
  <si>
    <t>IP Address</t>
  </si>
  <si>
    <t>http://corpsystableauprod.inbcu.com/</t>
  </si>
  <si>
    <t>http://thecenter1.inbcu.com/</t>
  </si>
  <si>
    <t>http://thecenter2.inbcu.com/</t>
  </si>
  <si>
    <t>http://thecenter.inbcu.com/</t>
  </si>
  <si>
    <t>212-887-5932</t>
  </si>
  <si>
    <t>212-664-6108</t>
  </si>
  <si>
    <t>201-248-4408</t>
  </si>
  <si>
    <t>Rituraj Kumar</t>
  </si>
  <si>
    <t xml:space="preserve">Arshadh Ariff </t>
  </si>
  <si>
    <t>212-887-0607</t>
  </si>
  <si>
    <t>732-491-6072</t>
  </si>
  <si>
    <t>212-413-5726</t>
  </si>
  <si>
    <t>551-225-4534</t>
  </si>
  <si>
    <t>Muruganandham Premkumar</t>
  </si>
  <si>
    <t>Front End Developer (Offshore)</t>
  </si>
  <si>
    <t>044-47444444*2874</t>
  </si>
  <si>
    <t>Team Name</t>
  </si>
  <si>
    <t>Lead Location</t>
  </si>
  <si>
    <t xml:space="preserve">Email </t>
  </si>
  <si>
    <t xml:space="preserve">Business </t>
  </si>
  <si>
    <t>Tableau Developer (Onsite)</t>
  </si>
  <si>
    <t>ETL Developer (Onsite)</t>
  </si>
  <si>
    <t>Test Data</t>
  </si>
  <si>
    <t>SNo</t>
  </si>
  <si>
    <t>Test Case</t>
  </si>
  <si>
    <t>Total Duration</t>
  </si>
  <si>
    <t>Testing Steps</t>
  </si>
  <si>
    <t>Expected Results</t>
  </si>
  <si>
    <t>DB Instance Name</t>
  </si>
  <si>
    <t>Hostname / Function</t>
  </si>
  <si>
    <t>USHAPWP00788 / Primary</t>
  </si>
  <si>
    <t>USHAPWP00789 / Worker</t>
  </si>
  <si>
    <t>USHAPWP00790 / Worker</t>
  </si>
  <si>
    <t>USHAPWP00791 / Worker</t>
  </si>
  <si>
    <t>USHAPWP00820 / Worker</t>
  </si>
  <si>
    <t>BTG Tableau / ETL</t>
  </si>
  <si>
    <t>Business Application Testing</t>
  </si>
  <si>
    <t>Business team signoff</t>
  </si>
  <si>
    <t>Send notifications to the users that O&amp;TS Dashboard is back online</t>
  </si>
  <si>
    <t>POST DEPLOYMENT STEPS</t>
  </si>
  <si>
    <t>Task Owner [Team(s)]</t>
  </si>
  <si>
    <t>Actual Results</t>
  </si>
  <si>
    <t>Test Results</t>
  </si>
  <si>
    <t>Infrastructure</t>
  </si>
  <si>
    <t>Deployment Change Request</t>
  </si>
  <si>
    <t>Mobile Phone</t>
  </si>
  <si>
    <t>CTASK Owner</t>
  </si>
  <si>
    <t>BTG Tableau / ETL Teams</t>
  </si>
  <si>
    <t>Environment Testing &amp; Verification</t>
  </si>
  <si>
    <t>Take Tableau Inventory (count of Folders, Workbooks, Data Sources, Users, Groups)</t>
  </si>
  <si>
    <t>Teradata Team</t>
  </si>
  <si>
    <t>Get the recent Tableau Inventory count and compare with inventory taken earlier</t>
  </si>
  <si>
    <t>Verify that theCenter is online and working fine
http://thecenter1.inbcu.com/
http://thecenter2.inbcu.com/
http://thecenter.inbcu.com/</t>
  </si>
  <si>
    <t>Ensure CorpSys - Application and components are out of M360 maintenance.</t>
  </si>
  <si>
    <t xml:space="preserve"> BTG Tableau</t>
  </si>
  <si>
    <t>theCenter &amp; Tableau URLs - No Change</t>
  </si>
  <si>
    <t>Valampuri Nakiran</t>
  </si>
  <si>
    <t>201-735-6607</t>
  </si>
  <si>
    <t>201-554-9159</t>
  </si>
  <si>
    <t>BTG Tableau/ETL</t>
  </si>
  <si>
    <t>818-371-1192</t>
  </si>
  <si>
    <t>Sardar Ahmed</t>
  </si>
  <si>
    <t>Application Testing Support for Teradata Upgrade - SOP</t>
  </si>
  <si>
    <t>Get the recent Record count and compare with ETL tables Inventory taken earlier</t>
  </si>
  <si>
    <t>Perform ETL Testing as per ETL Test Plan</t>
  </si>
  <si>
    <t xml:space="preserve">Release ETL jobs in Control-m </t>
  </si>
  <si>
    <t>Load Stats comparison(NBCU6 vs NBCU12)</t>
  </si>
  <si>
    <t>Sardar.Ahmed@nbcuni.com</t>
  </si>
  <si>
    <t>Deployment Start Date &amp; Time (EST)</t>
  </si>
  <si>
    <t>Deployment End Date &amp;  Time (EST)</t>
  </si>
  <si>
    <t>CHG0124285</t>
  </si>
  <si>
    <t xml:space="preserve">CorpSys </t>
  </si>
  <si>
    <t>Steven Koller</t>
  </si>
  <si>
    <t>Mike Burgwald</t>
  </si>
  <si>
    <t>Tableau Servers- No Change</t>
  </si>
  <si>
    <t>New NBCU12 shut down and turned over to Teradata for final target system prep</t>
  </si>
  <si>
    <t>Old NBCU6 to new NBCU12 NPARC data copy begins</t>
  </si>
  <si>
    <t>Old NBCU6 migration Start Time/ System Shut Down      </t>
  </si>
  <si>
    <t>New NBCU12 Object migration, statistics recollection &amp; DBA system test complete</t>
  </si>
  <si>
    <t>  1/6/18 3:30 AM</t>
  </si>
  <si>
    <t>  1/6/18 3:30 PM</t>
  </si>
  <si>
    <t xml:space="preserve"> 1/4/18 10:00 PM</t>
  </si>
  <si>
    <t xml:space="preserve"> 1/4/18 7:00 PM</t>
  </si>
  <si>
    <t xml:space="preserve"> 1/6/18 12:00 AM</t>
  </si>
  <si>
    <t xml:space="preserve"> 1/7/18 8:00 AM</t>
  </si>
  <si>
    <t>BTG ETL</t>
  </si>
  <si>
    <t>BTG Tableau &amp; ETL signoff</t>
  </si>
  <si>
    <t>GO OR NO GO AFTER TABLEAU &amp; ETL TESTING</t>
  </si>
  <si>
    <t>Monitor the daily &amp; weekly ETL loads on 1/8/18</t>
  </si>
  <si>
    <t>Monitor the daily Tableau extract refreshes  on 1/8/18</t>
  </si>
  <si>
    <t>Receive Notification from Teradata Team for application testing</t>
  </si>
  <si>
    <t>New TDPRODLA system released to stakeholders</t>
  </si>
  <si>
    <t>Revanth Nemdhari</t>
  </si>
  <si>
    <t>Mike Haladjian</t>
  </si>
  <si>
    <t>818-777-4231</t>
  </si>
  <si>
    <t>818-777-6485</t>
  </si>
  <si>
    <t>818-632-2134</t>
  </si>
  <si>
    <t>818-777-6810</t>
  </si>
  <si>
    <t>818-232-1233</t>
  </si>
  <si>
    <t>212-664-6093</t>
  </si>
  <si>
    <t>704-705-0775</t>
  </si>
  <si>
    <t>818-777-3550</t>
  </si>
  <si>
    <t>818-383-2523</t>
  </si>
  <si>
    <t>Put theCenter application into maintenance in M360</t>
  </si>
  <si>
    <t>O&amp;T Dashboard</t>
  </si>
  <si>
    <t>Perform Tableau Testing as per Tableau Test Plan</t>
  </si>
  <si>
    <t>Go–No Go Decision from Teradata Team</t>
  </si>
  <si>
    <t>Put ETL jobs on Hold in Control-M</t>
  </si>
  <si>
    <t>ETL tables inventory (Record Count in NBCU6) &amp; Load Stats (Last Run in NBCU6)</t>
  </si>
  <si>
    <t>Teradata Database</t>
  </si>
  <si>
    <t>Old Configuration</t>
  </si>
  <si>
    <t>New Configuration</t>
  </si>
  <si>
    <t xml:space="preserve">212-413-5247 </t>
  </si>
  <si>
    <t>877-622-4588</t>
  </si>
  <si>
    <t>Pass</t>
  </si>
  <si>
    <t>Ritu to remove at 10:40 EST</t>
  </si>
  <si>
    <t>Reset at 1:30 PM EST</t>
  </si>
  <si>
    <t>Offshore team to perform</t>
  </si>
  <si>
    <t>Teradata Production Servers</t>
  </si>
  <si>
    <r>
      <t xml:space="preserve">USHDBLP00202 </t>
    </r>
    <r>
      <rPr>
        <u/>
        <sz val="10"/>
        <color rgb="FF0000FF"/>
        <rFont val="Segoe UI"/>
        <family val="2"/>
      </rPr>
      <t>100.114.220.136</t>
    </r>
  </si>
  <si>
    <r>
      <t xml:space="preserve">USHDBLP00203 </t>
    </r>
    <r>
      <rPr>
        <u/>
        <sz val="10"/>
        <color rgb="FF0000FF"/>
        <rFont val="Segoe UI"/>
        <family val="2"/>
      </rPr>
      <t>100.114.220.137</t>
    </r>
  </si>
  <si>
    <r>
      <t xml:space="preserve">USHDBLP00204 </t>
    </r>
    <r>
      <rPr>
        <u/>
        <sz val="10"/>
        <color rgb="FF0000FF"/>
        <rFont val="Segoe UI"/>
        <family val="2"/>
      </rPr>
      <t>100.114.220.138</t>
    </r>
  </si>
  <si>
    <r>
      <t xml:space="preserve">USHDBLP00205 </t>
    </r>
    <r>
      <rPr>
        <u/>
        <sz val="10"/>
        <color rgb="FF0000FF"/>
        <rFont val="Segoe UI"/>
        <family val="2"/>
      </rPr>
      <t>100.114.220.139</t>
    </r>
  </si>
  <si>
    <r>
      <t xml:space="preserve">USHDBLP00206 </t>
    </r>
    <r>
      <rPr>
        <u/>
        <sz val="10"/>
        <color rgb="FF0000FF"/>
        <rFont val="Segoe UI"/>
        <family val="2"/>
      </rPr>
      <t>100.114.220.140</t>
    </r>
  </si>
  <si>
    <r>
      <t xml:space="preserve">USHDBLP00207 </t>
    </r>
    <r>
      <rPr>
        <u/>
        <sz val="10"/>
        <color rgb="FF0000FF"/>
        <rFont val="Segoe UI"/>
        <family val="2"/>
      </rPr>
      <t>100.114.220.141</t>
    </r>
  </si>
  <si>
    <r>
      <t xml:space="preserve">USHDBLP00208 </t>
    </r>
    <r>
      <rPr>
        <u/>
        <sz val="10"/>
        <color rgb="FF0000FF"/>
        <rFont val="Segoe UI"/>
        <family val="2"/>
      </rPr>
      <t>100.114.220.142</t>
    </r>
  </si>
  <si>
    <r>
      <t xml:space="preserve">USHDBLP00209 </t>
    </r>
    <r>
      <rPr>
        <u/>
        <sz val="10"/>
        <color rgb="FF0000FF"/>
        <rFont val="Segoe UI"/>
        <family val="2"/>
      </rPr>
      <t>100.114.220.143</t>
    </r>
  </si>
  <si>
    <r>
      <t xml:space="preserve">USHDBLP00210 </t>
    </r>
    <r>
      <rPr>
        <u/>
        <sz val="10"/>
        <color rgb="FF0000FF"/>
        <rFont val="Segoe UI"/>
        <family val="2"/>
      </rPr>
      <t>100.114.220.144</t>
    </r>
  </si>
  <si>
    <r>
      <t xml:space="preserve">USHDBLP00211 </t>
    </r>
    <r>
      <rPr>
        <u/>
        <sz val="10"/>
        <color rgb="FF0000FF"/>
        <rFont val="Segoe UI"/>
        <family val="2"/>
      </rPr>
      <t>100.114.220.145</t>
    </r>
  </si>
  <si>
    <r>
      <t xml:space="preserve">USHDBLP00212 </t>
    </r>
    <r>
      <rPr>
        <u/>
        <sz val="10"/>
        <color rgb="FF0000FF"/>
        <rFont val="Segoe UI"/>
        <family val="2"/>
      </rPr>
      <t>100.114.220.146</t>
    </r>
  </si>
  <si>
    <r>
      <t xml:space="preserve">USHDBLP00213 </t>
    </r>
    <r>
      <rPr>
        <u/>
        <sz val="10"/>
        <color rgb="FF0000FF"/>
        <rFont val="Segoe UI"/>
        <family val="2"/>
      </rPr>
      <t>100.114.220.147</t>
    </r>
  </si>
  <si>
    <r>
      <t xml:space="preserve">USHDBLP00214 </t>
    </r>
    <r>
      <rPr>
        <u/>
        <sz val="10"/>
        <color rgb="FF0000FF"/>
        <rFont val="Segoe UI"/>
        <family val="2"/>
      </rPr>
      <t>100.114.220.148</t>
    </r>
  </si>
  <si>
    <r>
      <t xml:space="preserve">USHDBLP00215 </t>
    </r>
    <r>
      <rPr>
        <u/>
        <sz val="10"/>
        <color rgb="FF0000FF"/>
        <rFont val="Segoe UI"/>
        <family val="2"/>
      </rPr>
      <t>100.114.220.149</t>
    </r>
  </si>
  <si>
    <r>
      <t xml:space="preserve">USHDBLP00216 </t>
    </r>
    <r>
      <rPr>
        <u/>
        <sz val="10"/>
        <color rgb="FF0000FF"/>
        <rFont val="Segoe UI"/>
        <family val="2"/>
      </rPr>
      <t>100.114.220.150</t>
    </r>
  </si>
  <si>
    <r>
      <t xml:space="preserve">USHDBLP00217 </t>
    </r>
    <r>
      <rPr>
        <u/>
        <sz val="10"/>
        <color rgb="FF0000FF"/>
        <rFont val="Segoe UI"/>
        <family val="2"/>
      </rPr>
      <t>100.114.220.151</t>
    </r>
  </si>
  <si>
    <r>
      <t xml:space="preserve">USHDBLP00218 </t>
    </r>
    <r>
      <rPr>
        <u/>
        <sz val="10"/>
        <color rgb="FF0000FF"/>
        <rFont val="Segoe UI"/>
        <family val="2"/>
      </rPr>
      <t>100.114.220.152</t>
    </r>
  </si>
  <si>
    <r>
      <t xml:space="preserve">USHDBLP00219 </t>
    </r>
    <r>
      <rPr>
        <u/>
        <sz val="10"/>
        <color rgb="FF0000FF"/>
        <rFont val="Segoe UI"/>
        <family val="2"/>
      </rPr>
      <t>100.114.220.153</t>
    </r>
  </si>
  <si>
    <r>
      <t xml:space="preserve">USHDBLP00220 </t>
    </r>
    <r>
      <rPr>
        <u/>
        <sz val="10"/>
        <color rgb="FF0000FF"/>
        <rFont val="Segoe UI"/>
        <family val="2"/>
      </rPr>
      <t>100.114.220.154</t>
    </r>
  </si>
  <si>
    <r>
      <t xml:space="preserve">USHDBLP00221 </t>
    </r>
    <r>
      <rPr>
        <u/>
        <sz val="10"/>
        <color rgb="FF0000FF"/>
        <rFont val="Segoe UI"/>
        <family val="2"/>
      </rPr>
      <t>100.114.220.155</t>
    </r>
  </si>
  <si>
    <r>
      <t xml:space="preserve">USHDBLP00222 </t>
    </r>
    <r>
      <rPr>
        <u/>
        <sz val="10"/>
        <color rgb="FF0000FF"/>
        <rFont val="Segoe UI"/>
        <family val="2"/>
      </rPr>
      <t>100.114.220.156</t>
    </r>
  </si>
  <si>
    <t>TDPRODLA.tfayd.com</t>
  </si>
  <si>
    <t>Multiple - see below</t>
  </si>
  <si>
    <t>Run ETL data load and capture test results</t>
  </si>
  <si>
    <t>ID.1</t>
  </si>
  <si>
    <t>ID.2</t>
  </si>
  <si>
    <t>ID.3</t>
  </si>
  <si>
    <t>Loading the Data into Teradata tables</t>
  </si>
  <si>
    <t>Screenshots and Notes</t>
  </si>
  <si>
    <t xml:space="preserve">Try to connect to TERADATA TDDEV </t>
  </si>
  <si>
    <t xml:space="preserve">
Database : TDDEV
SCHEMA : OTSDW_VM,GMODW_VM and STORM_VM
</t>
  </si>
  <si>
    <t>Should be able to connect to all the databases</t>
  </si>
  <si>
    <t>Able to connect to all the databases</t>
  </si>
  <si>
    <t>Connecting toTERADATA DEV environment</t>
  </si>
  <si>
    <t>Viewing Data</t>
  </si>
  <si>
    <t>Should see data in OTSDW_VM,GMODW_VM and STORM_VM</t>
  </si>
  <si>
    <t>SCHEMA : OTSDW_VM,GMODW_VM and STORM_VM</t>
  </si>
  <si>
    <t>Should see the data</t>
  </si>
  <si>
    <t>We are able to see the data</t>
  </si>
  <si>
    <t>Run any OT workflow</t>
  </si>
  <si>
    <t>Workflow should complete successfully</t>
  </si>
  <si>
    <t>Workflow completed successfully</t>
  </si>
  <si>
    <t>TERADATA DEV Testing</t>
  </si>
  <si>
    <t>TERADATA Test Plan</t>
  </si>
  <si>
    <t>TC1</t>
  </si>
  <si>
    <t>TC2</t>
  </si>
  <si>
    <t>TC3</t>
  </si>
  <si>
    <t>OTS</t>
  </si>
  <si>
    <t>GMO</t>
  </si>
  <si>
    <t>STORM</t>
  </si>
  <si>
    <t>OTS WORKFLOW</t>
  </si>
  <si>
    <t>05/10/2019 06:00PM EST</t>
  </si>
  <si>
    <t>05/12/2019 05:00PM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</si>
</sst>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[$-409]h:mm\ AM/PM;@"/>
    <numFmt numFmtId="166" formatCode="[$-409]d\-mmm\-yy;@"/>
    <numFmt numFmtId="167" formatCode="[$-409]m/d/yy\ h:mm\ AM/PM;@"/>
    <numFmt numFmtId="168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40009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Arial"/>
      <family val="2"/>
    </font>
    <font>
      <u/>
      <sz val="10.5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1A1A1A"/>
      <name val="Segoe UI"/>
      <family val="2"/>
    </font>
    <font>
      <u/>
      <sz val="10"/>
      <color rgb="FF0000FF"/>
      <name val="Segoe UI"/>
      <family val="2"/>
    </font>
    <font>
      <sz val="10.5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0" borderId="0"/>
    <xf numFmtId="0" fontId="21" fillId="0" borderId="0"/>
  </cellStyleXfs>
  <cellXfs count="2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0" fillId="2" borderId="0" xfId="0" applyFill="1" applyBorder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7" fillId="2" borderId="0" xfId="0" applyFont="1" applyFill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167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0" fillId="2" borderId="0" xfId="0" applyFill="1" applyBorder="1"/>
    <xf numFmtId="0" fontId="5" fillId="2" borderId="0" xfId="0" applyFont="1" applyFill="1"/>
    <xf numFmtId="0" fontId="5" fillId="0" borderId="9" xfId="0" applyFont="1" applyBorder="1" applyAlignment="1">
      <alignment horizontal="center" vertic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6" borderId="11" xfId="0" applyNumberFormat="1" applyFont="1" applyFill="1" applyBorder="1" applyAlignment="1">
      <alignment horizontal="center" vertical="center" wrapText="1"/>
    </xf>
    <xf numFmtId="167" fontId="8" fillId="6" borderId="11" xfId="0" applyNumberFormat="1" applyFont="1" applyFill="1" applyBorder="1" applyAlignment="1">
      <alignment horizontal="center" vertical="center"/>
    </xf>
    <xf numFmtId="165" fontId="8" fillId="6" borderId="11" xfId="0" applyNumberFormat="1" applyFont="1" applyFill="1" applyBorder="1" applyAlignment="1">
      <alignment horizontal="center" vertical="center" wrapText="1"/>
    </xf>
    <xf numFmtId="2" fontId="8" fillId="6" borderId="1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7" fontId="5" fillId="4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 wrapText="1"/>
    </xf>
    <xf numFmtId="2" fontId="5" fillId="4" borderId="8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167" fontId="5" fillId="4" borderId="15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0" xfId="0" applyFont="1" applyFill="1" applyAlignment="1"/>
    <xf numFmtId="0" fontId="10" fillId="5" borderId="2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/>
    </xf>
    <xf numFmtId="166" fontId="2" fillId="2" borderId="31" xfId="1" applyNumberForma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2" borderId="19" xfId="0" applyFont="1" applyFill="1" applyBorder="1" applyAlignment="1">
      <alignment horizontal="center" vertical="top"/>
    </xf>
    <xf numFmtId="168" fontId="0" fillId="2" borderId="20" xfId="0" applyNumberFormat="1" applyFont="1" applyFill="1" applyBorder="1" applyAlignment="1">
      <alignment horizontal="center"/>
    </xf>
    <xf numFmtId="167" fontId="5" fillId="2" borderId="20" xfId="0" applyNumberFormat="1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9" xfId="0" applyFont="1" applyFill="1" applyBorder="1"/>
    <xf numFmtId="0" fontId="3" fillId="2" borderId="13" xfId="0" applyFont="1" applyFill="1" applyBorder="1" applyAlignment="1">
      <alignment vertical="center" wrapText="1"/>
    </xf>
    <xf numFmtId="0" fontId="1" fillId="6" borderId="33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1" fillId="6" borderId="35" xfId="0" applyFont="1" applyFill="1" applyBorder="1" applyAlignment="1">
      <alignment horizontal="left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left" vertical="center" wrapText="1"/>
    </xf>
    <xf numFmtId="0" fontId="22" fillId="0" borderId="20" xfId="1" applyFont="1" applyFill="1" applyBorder="1" applyAlignment="1">
      <alignment horizontal="left" vertical="center" wrapText="1"/>
    </xf>
    <xf numFmtId="0" fontId="2" fillId="0" borderId="20" xfId="1" applyFill="1" applyBorder="1" applyAlignment="1">
      <alignment horizontal="left" vertical="center" wrapText="1"/>
    </xf>
    <xf numFmtId="0" fontId="2" fillId="0" borderId="14" xfId="1" applyFill="1" applyBorder="1" applyAlignment="1">
      <alignment horizontal="left"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0" xfId="0"/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2" fillId="0" borderId="13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left" vertical="center"/>
    </xf>
    <xf numFmtId="0" fontId="23" fillId="4" borderId="38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left" vertical="center" wrapText="1"/>
    </xf>
    <xf numFmtId="0" fontId="26" fillId="6" borderId="1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12" fillId="0" borderId="7" xfId="0" quotePrefix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left" vertical="center" wrapText="1"/>
    </xf>
    <xf numFmtId="0" fontId="11" fillId="6" borderId="21" xfId="0" applyFont="1" applyFill="1" applyBorder="1" applyAlignment="1">
      <alignment horizontal="left" vertical="center" wrapText="1"/>
    </xf>
    <xf numFmtId="0" fontId="14" fillId="9" borderId="14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7" fontId="5" fillId="4" borderId="8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67" fontId="5" fillId="4" borderId="1" xfId="0" applyNumberFormat="1" applyFont="1" applyFill="1" applyBorder="1" applyAlignment="1">
      <alignment horizontal="center" vertical="center" wrapText="1"/>
    </xf>
    <xf numFmtId="2" fontId="5" fillId="4" borderId="8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9" fillId="6" borderId="22" xfId="0" applyFont="1" applyFill="1" applyBorder="1" applyAlignment="1">
      <alignment horizontal="left" vertical="center"/>
    </xf>
    <xf numFmtId="0" fontId="27" fillId="0" borderId="1" xfId="0" applyFont="1" applyBorder="1" applyAlignment="1">
      <alignment vertical="center"/>
    </xf>
    <xf numFmtId="0" fontId="27" fillId="0" borderId="1" xfId="0" applyFont="1" applyBorder="1"/>
    <xf numFmtId="0" fontId="29" fillId="0" borderId="1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2" fillId="0" borderId="0" xfId="1"/>
    <xf numFmtId="0" fontId="2" fillId="0" borderId="1" xfId="1" applyBorder="1" applyAlignment="1">
      <alignment horizontal="center" vertical="center"/>
    </xf>
    <xf numFmtId="0" fontId="3" fillId="0" borderId="0" xfId="0" applyFont="1"/>
    <xf numFmtId="0" fontId="2" fillId="2" borderId="12" xfId="1" applyFill="1" applyBorder="1" applyAlignment="1">
      <alignment horizontal="left"/>
    </xf>
    <xf numFmtId="0" fontId="2" fillId="2" borderId="31" xfId="1" applyFill="1" applyBorder="1" applyAlignment="1">
      <alignment horizontal="left"/>
    </xf>
    <xf numFmtId="0" fontId="1" fillId="6" borderId="18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left"/>
    </xf>
    <xf numFmtId="0" fontId="18" fillId="2" borderId="20" xfId="1" applyFont="1" applyFill="1" applyBorder="1" applyAlignment="1">
      <alignment horizontal="left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left" vertical="center" wrapText="1"/>
    </xf>
    <xf numFmtId="0" fontId="16" fillId="7" borderId="7" xfId="0" applyFont="1" applyFill="1" applyBorder="1" applyAlignment="1">
      <alignment horizontal="left" vertical="center" wrapText="1"/>
    </xf>
    <xf numFmtId="0" fontId="16" fillId="7" borderId="20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3" fillId="3" borderId="26" xfId="0" quotePrefix="1" applyFont="1" applyFill="1" applyBorder="1" applyAlignment="1">
      <alignment horizontal="center" vertical="center" wrapText="1"/>
    </xf>
    <xf numFmtId="0" fontId="23" fillId="3" borderId="27" xfId="0" quotePrefix="1" applyFont="1" applyFill="1" applyBorder="1" applyAlignment="1">
      <alignment horizontal="center" vertical="center" wrapText="1"/>
    </xf>
    <xf numFmtId="0" fontId="23" fillId="3" borderId="29" xfId="0" quotePrefix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3" fillId="3" borderId="25" xfId="0" quotePrefix="1" applyFont="1" applyFill="1" applyBorder="1" applyAlignment="1">
      <alignment horizontal="center" vertical="center" wrapText="1"/>
    </xf>
    <xf numFmtId="0" fontId="23" fillId="3" borderId="17" xfId="0" quotePrefix="1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0" xfId="0" applyFont="1" applyFill="1" applyBorder="1" applyAlignment="1">
      <alignment horizontal="center" vertical="center" wrapText="1"/>
    </xf>
    <xf numFmtId="0" fontId="23" fillId="4" borderId="28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 3" xfId="3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645960</xdr:colOff>
      <xdr:row>3</xdr:row>
      <xdr:rowOff>160460</xdr:rowOff>
    </xdr:to>
    <xdr:pic>
      <xdr:nvPicPr>
        <xdr:cNvPr id="2743" name="Picture 3" descr="C:\Users\206413859\AppData\Local\Microsoft\Windows\Temporary Internet Files\Content.IE5\2GL2271Y\MC900442122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9CA3E46-5695-4736-99F1-E86E3E84F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619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563880</xdr:colOff>
      <xdr:row>2</xdr:row>
      <xdr:rowOff>0</xdr:rowOff>
    </xdr:from>
    <xdr:to>
      <xdr:col>12</xdr:col>
      <xdr:colOff>558391</xdr:colOff>
      <xdr:row>4</xdr:row>
      <xdr:rowOff>157097</xdr:rowOff>
    </xdr:to>
    <xdr:pic>
      <xdr:nvPicPr>
        <xdr:cNvPr id="3765" name="Picture 2" descr="C:\Users\206413859\AppData\Local\Microsoft\Windows\Temporary Internet Files\Content.IE5\2GL2271Y\MC900442122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36727A93-FFFA-4EB5-B971-38A686A01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905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0</xdr:row>
      <xdr:rowOff>76200</xdr:rowOff>
    </xdr:from>
    <xdr:to>
      <xdr:col>15</xdr:col>
      <xdr:colOff>142873</xdr:colOff>
      <xdr:row>2</xdr:row>
      <xdr:rowOff>154517</xdr:rowOff>
    </xdr:to>
    <xdr:pic>
      <xdr:nvPicPr>
        <xdr:cNvPr id="4747" name="Picture 2" descr="C:\Users\206413859\AppData\Local\Microsoft\Windows\Temporary Internet Files\Content.IE5\2GL2271Y\MC900442122[1].pn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531190-9B51-42D1-A570-9288B8AB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20950" y="76200"/>
          <a:ext cx="609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152400</xdr:rowOff>
    </xdr:from>
    <xdr:to>
      <xdr:col>9</xdr:col>
      <xdr:colOff>237436</xdr:colOff>
      <xdr:row>24</xdr:row>
      <xdr:rowOff>66162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533400"/>
          <a:ext cx="5514286" cy="41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3</xdr:row>
      <xdr:rowOff>9525</xdr:rowOff>
    </xdr:from>
    <xdr:to>
      <xdr:col>20</xdr:col>
      <xdr:colOff>8835</xdr:colOff>
      <xdr:row>24</xdr:row>
      <xdr:rowOff>151882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7025" y="581025"/>
          <a:ext cx="5523810" cy="41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14</xdr:col>
      <xdr:colOff>504136</xdr:colOff>
      <xdr:row>52</xdr:row>
      <xdr:rowOff>142356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5895975"/>
          <a:ext cx="5514286" cy="4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5</xdr:row>
      <xdr:rowOff>114300</xdr:rowOff>
    </xdr:from>
    <xdr:to>
      <xdr:col>16</xdr:col>
      <xdr:colOff>46576</xdr:colOff>
      <xdr:row>16</xdr:row>
      <xdr:rowOff>123562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066800"/>
          <a:ext cx="8400001" cy="21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104775</xdr:rowOff>
    </xdr:from>
    <xdr:to>
      <xdr:col>13</xdr:col>
      <xdr:colOff>304153</xdr:colOff>
      <xdr:row>31</xdr:row>
      <xdr:rowOff>95013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4105275"/>
          <a:ext cx="5180953" cy="1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38</xdr:row>
      <xdr:rowOff>9525</xdr:rowOff>
    </xdr:from>
    <xdr:to>
      <xdr:col>14</xdr:col>
      <xdr:colOff>218346</xdr:colOff>
      <xdr:row>50</xdr:row>
      <xdr:rowOff>114001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4650" y="7248525"/>
          <a:ext cx="5838096" cy="2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6</xdr:row>
      <xdr:rowOff>152400</xdr:rowOff>
    </xdr:from>
    <xdr:to>
      <xdr:col>15</xdr:col>
      <xdr:colOff>246742</xdr:colOff>
      <xdr:row>20</xdr:row>
      <xdr:rowOff>142543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1295400"/>
          <a:ext cx="7266667" cy="2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rdar.Ahmed@nbcuni.com" TargetMode="External"/><Relationship Id="rId1" Type="http://schemas.openxmlformats.org/officeDocument/2006/relationships/hyperlink" Target="mailto:Paul.Thomas@nbcuni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hecenter2.inbcu.com/" TargetMode="External"/><Relationship Id="rId2" Type="http://schemas.openxmlformats.org/officeDocument/2006/relationships/hyperlink" Target="http://thecenter1.inbcu.com/" TargetMode="External"/><Relationship Id="rId1" Type="http://schemas.openxmlformats.org/officeDocument/2006/relationships/hyperlink" Target="http://corpsystableauprod.inbcu.com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thecenter.inbcu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12"/>
  <sheetViews>
    <sheetView zoomScale="120" zoomScaleNormal="120" workbookViewId="0">
      <selection activeCell="F6" sqref="F6"/>
    </sheetView>
  </sheetViews>
  <sheetFormatPr defaultColWidth="9.140625" defaultRowHeight="15" x14ac:dyDescent="0.25"/>
  <cols>
    <col min="1" max="5" width="7.85546875" style="4" customWidth="1"/>
    <col min="6" max="6" width="34.42578125" style="4" bestFit="1" customWidth="1"/>
    <col min="7" max="7" width="41.28515625" style="4" bestFit="1" customWidth="1"/>
    <col min="8" max="8" width="9.28515625" style="4" customWidth="1"/>
    <col min="9" max="9" width="9.140625" style="4"/>
    <col min="10" max="10" width="3" style="4" customWidth="1"/>
    <col min="11" max="16384" width="9.140625" style="4"/>
  </cols>
  <sheetData>
    <row r="1" spans="1:12" thickBot="1" x14ac:dyDescent="0.35">
      <c r="A1" s="3"/>
      <c r="B1" s="3"/>
      <c r="C1" s="3"/>
      <c r="D1" s="3"/>
      <c r="E1" s="3"/>
    </row>
    <row r="2" spans="1:12" thickBot="1" x14ac:dyDescent="0.35">
      <c r="A2" s="3"/>
      <c r="B2" s="3"/>
      <c r="C2" s="3"/>
      <c r="D2" s="3"/>
      <c r="E2" s="3"/>
      <c r="F2" s="70"/>
      <c r="G2" s="71"/>
      <c r="H2" s="22"/>
    </row>
    <row r="3" spans="1:12" ht="14.45" x14ac:dyDescent="0.3">
      <c r="A3" s="3"/>
      <c r="B3" s="3"/>
      <c r="C3" s="3"/>
      <c r="D3" s="3"/>
      <c r="E3" s="3"/>
      <c r="F3" s="67" t="s">
        <v>12</v>
      </c>
      <c r="G3" s="64" t="s">
        <v>176</v>
      </c>
      <c r="H3" s="22"/>
    </row>
    <row r="4" spans="1:12" ht="14.45" x14ac:dyDescent="0.3">
      <c r="A4" s="3"/>
      <c r="B4" s="3"/>
      <c r="C4" s="3"/>
      <c r="D4" s="3"/>
      <c r="E4" s="3"/>
      <c r="F4" s="68" t="s">
        <v>61</v>
      </c>
      <c r="G4" s="65" t="s">
        <v>233</v>
      </c>
      <c r="H4" s="22"/>
    </row>
    <row r="5" spans="1:12" ht="14.45" x14ac:dyDescent="0.3">
      <c r="A5" s="3"/>
      <c r="B5" s="3"/>
      <c r="C5" s="3"/>
      <c r="D5" s="3"/>
      <c r="E5" s="3"/>
      <c r="F5" s="68" t="s">
        <v>140</v>
      </c>
      <c r="G5" s="66" t="s">
        <v>242</v>
      </c>
    </row>
    <row r="6" spans="1:12" thickBot="1" x14ac:dyDescent="0.35">
      <c r="A6" s="3"/>
      <c r="B6" s="3"/>
      <c r="C6" s="3"/>
      <c r="D6" s="3"/>
      <c r="E6" s="3"/>
      <c r="F6" s="69" t="s">
        <v>141</v>
      </c>
      <c r="G6" s="66" t="s">
        <v>243</v>
      </c>
    </row>
    <row r="8" spans="1:12" thickBot="1" x14ac:dyDescent="0.35"/>
    <row r="9" spans="1:12" ht="14.45" x14ac:dyDescent="0.3">
      <c r="E9" s="179" t="s">
        <v>134</v>
      </c>
      <c r="F9" s="180"/>
      <c r="G9" s="181"/>
    </row>
    <row r="10" spans="1:12" ht="14.45" x14ac:dyDescent="0.3">
      <c r="E10" s="62" t="s">
        <v>11</v>
      </c>
      <c r="F10" s="182" t="s">
        <v>10</v>
      </c>
      <c r="G10" s="183"/>
    </row>
    <row r="11" spans="1:12" x14ac:dyDescent="0.25">
      <c r="E11" s="63">
        <v>1</v>
      </c>
      <c r="F11" s="184" t="s">
        <v>28</v>
      </c>
      <c r="G11" s="185"/>
      <c r="I11" s="22"/>
      <c r="J11" s="22"/>
      <c r="K11" s="22"/>
      <c r="L11" s="22"/>
    </row>
    <row r="12" spans="1:12" x14ac:dyDescent="0.25">
      <c r="E12" s="63">
        <v>2</v>
      </c>
      <c r="F12" s="177" t="s">
        <v>234</v>
      </c>
      <c r="G12" s="178"/>
    </row>
  </sheetData>
  <mergeCells count="4">
    <mergeCell ref="F12:G12"/>
    <mergeCell ref="E9:G9"/>
    <mergeCell ref="F10:G10"/>
    <mergeCell ref="F11:G11"/>
  </mergeCells>
  <hyperlinks>
    <hyperlink ref="F11" location="'RFC Contact Info'!A1" display="'RFC Contact Info'!A1"/>
    <hyperlink ref="F11:G11" location="'Change Request &amp; Contact Info'!A1" display="Change Request &amp; Contact Info"/>
    <hyperlink ref="F12" location="'RFC Contact Info'!A1" display="'RFC Contact Info'!A1"/>
    <hyperlink ref="F12:G12" location="'ETL Test Plan'!A1" display="ETL Test Plan"/>
  </hyperlinks>
  <pageMargins left="0.7" right="0.7" top="0.75" bottom="0.75" header="0.3" footer="0.5"/>
  <pageSetup paperSize="9" scale="84" fitToHeight="0" orientation="landscape" r:id="rId1"/>
  <headerFooter>
    <oddFooter>&amp;C&amp;"Candara,Bold"&amp;11 Capgemini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B1:N36"/>
  <sheetViews>
    <sheetView zoomScaleNormal="100" workbookViewId="0">
      <selection activeCell="B4" sqref="B4"/>
    </sheetView>
  </sheetViews>
  <sheetFormatPr defaultColWidth="9.140625" defaultRowHeight="12.75" x14ac:dyDescent="0.2"/>
  <cols>
    <col min="1" max="1" width="9.140625" style="5"/>
    <col min="2" max="2" width="35.85546875" style="6" bestFit="1" customWidth="1"/>
    <col min="3" max="3" width="15.42578125" style="6" bestFit="1" customWidth="1"/>
    <col min="4" max="4" width="25.7109375" style="7" bestFit="1" customWidth="1"/>
    <col min="5" max="5" width="18.85546875" style="7" bestFit="1" customWidth="1"/>
    <col min="6" max="6" width="24.28515625" style="5" customWidth="1"/>
    <col min="7" max="7" width="37.140625" style="5" customWidth="1"/>
    <col min="8" max="8" width="21.5703125" style="5" customWidth="1"/>
    <col min="9" max="16384" width="9.140625" style="5"/>
  </cols>
  <sheetData>
    <row r="1" spans="2:14" ht="14.45" thickBot="1" x14ac:dyDescent="0.35">
      <c r="F1" s="23"/>
    </row>
    <row r="2" spans="2:14" ht="18" customHeight="1" thickBot="1" x14ac:dyDescent="0.35">
      <c r="B2" s="186" t="s">
        <v>116</v>
      </c>
      <c r="C2" s="187"/>
      <c r="D2" s="187"/>
      <c r="E2" s="187"/>
      <c r="F2" s="188"/>
      <c r="G2" s="23"/>
    </row>
    <row r="3" spans="2:14" ht="18" customHeight="1" x14ac:dyDescent="0.3">
      <c r="B3" s="123" t="s">
        <v>13</v>
      </c>
      <c r="C3" s="73" t="s">
        <v>15</v>
      </c>
      <c r="D3" s="124" t="s">
        <v>8</v>
      </c>
      <c r="E3" s="125" t="s">
        <v>5</v>
      </c>
      <c r="F3" s="125" t="s">
        <v>118</v>
      </c>
    </row>
    <row r="4" spans="2:14" s="23" customFormat="1" ht="27.6" x14ac:dyDescent="0.3">
      <c r="B4" s="118" t="s">
        <v>142</v>
      </c>
      <c r="C4" s="114" t="s">
        <v>51</v>
      </c>
      <c r="D4" s="14" t="s">
        <v>107</v>
      </c>
      <c r="E4" s="14" t="s">
        <v>120</v>
      </c>
      <c r="F4" s="14" t="s">
        <v>119</v>
      </c>
    </row>
    <row r="5" spans="2:14" s="23" customFormat="1" ht="13.9" customHeight="1" thickBot="1" x14ac:dyDescent="0.35">
      <c r="D5" s="15"/>
    </row>
    <row r="6" spans="2:14" ht="14.45" customHeight="1" x14ac:dyDescent="0.3">
      <c r="B6" s="192" t="s">
        <v>60</v>
      </c>
      <c r="C6" s="193"/>
      <c r="D6" s="194"/>
      <c r="E6" s="23"/>
      <c r="F6" s="23"/>
    </row>
    <row r="7" spans="2:14" ht="13.9" x14ac:dyDescent="0.3">
      <c r="B7" s="52" t="s">
        <v>26</v>
      </c>
      <c r="C7" s="196" t="s">
        <v>184</v>
      </c>
      <c r="D7" s="197"/>
      <c r="E7" s="23"/>
      <c r="F7" s="23"/>
    </row>
    <row r="8" spans="2:14" s="23" customFormat="1" ht="13.9" x14ac:dyDescent="0.3">
      <c r="B8" s="52" t="s">
        <v>27</v>
      </c>
      <c r="C8" s="196" t="s">
        <v>185</v>
      </c>
      <c r="D8" s="197"/>
    </row>
    <row r="9" spans="2:14" ht="15.75" customHeight="1" thickBot="1" x14ac:dyDescent="0.35">
      <c r="B9" s="53" t="s">
        <v>33</v>
      </c>
      <c r="C9" s="198">
        <v>30</v>
      </c>
      <c r="D9" s="199"/>
      <c r="E9" s="23"/>
      <c r="F9" s="23"/>
    </row>
    <row r="10" spans="2:14" ht="15" thickBot="1" x14ac:dyDescent="0.35">
      <c r="B10" s="8"/>
      <c r="C10" s="1"/>
      <c r="D10" s="2"/>
      <c r="E10" s="10"/>
      <c r="F10" s="1"/>
    </row>
    <row r="11" spans="2:14" ht="18" x14ac:dyDescent="0.3">
      <c r="B11" s="192" t="s">
        <v>62</v>
      </c>
      <c r="C11" s="193"/>
      <c r="D11" s="193"/>
      <c r="E11" s="193"/>
      <c r="F11" s="193"/>
      <c r="G11" s="194"/>
    </row>
    <row r="12" spans="2:14" ht="14.45" x14ac:dyDescent="0.3">
      <c r="B12" s="72" t="s">
        <v>6</v>
      </c>
      <c r="C12" s="73" t="s">
        <v>7</v>
      </c>
      <c r="D12" s="73" t="s">
        <v>8</v>
      </c>
      <c r="E12" s="73" t="s">
        <v>18</v>
      </c>
      <c r="F12" s="74" t="s">
        <v>117</v>
      </c>
      <c r="G12" s="74" t="s">
        <v>37</v>
      </c>
    </row>
    <row r="13" spans="2:14" s="23" customFormat="1" ht="15.6" x14ac:dyDescent="0.3">
      <c r="B13" s="189" t="s">
        <v>59</v>
      </c>
      <c r="C13" s="195"/>
      <c r="D13" s="195"/>
      <c r="E13" s="195"/>
      <c r="F13" s="195"/>
      <c r="G13" s="191"/>
    </row>
    <row r="14" spans="2:14" ht="13.9" x14ac:dyDescent="0.3">
      <c r="B14" s="83" t="s">
        <v>16</v>
      </c>
      <c r="C14" s="78">
        <v>206088647</v>
      </c>
      <c r="D14" s="78" t="s">
        <v>59</v>
      </c>
      <c r="E14" s="79" t="s">
        <v>76</v>
      </c>
      <c r="F14" s="9" t="s">
        <v>50</v>
      </c>
      <c r="G14" s="82" t="s">
        <v>38</v>
      </c>
      <c r="H14" s="23"/>
      <c r="I14" s="23"/>
      <c r="J14" s="23"/>
      <c r="K14" s="23"/>
      <c r="L14" s="23"/>
      <c r="M14" s="23"/>
      <c r="N14" s="23"/>
    </row>
    <row r="15" spans="2:14" s="23" customFormat="1" ht="13.9" x14ac:dyDescent="0.3">
      <c r="B15" s="81" t="s">
        <v>19</v>
      </c>
      <c r="C15" s="76">
        <v>502155736</v>
      </c>
      <c r="D15" s="77" t="s">
        <v>59</v>
      </c>
      <c r="E15" s="76" t="s">
        <v>20</v>
      </c>
      <c r="F15" s="9" t="s">
        <v>21</v>
      </c>
      <c r="G15" s="82" t="s">
        <v>38</v>
      </c>
    </row>
    <row r="16" spans="2:14" s="23" customFormat="1" ht="15.6" x14ac:dyDescent="0.3">
      <c r="B16" s="107" t="s">
        <v>63</v>
      </c>
      <c r="C16" s="75"/>
      <c r="D16" s="75"/>
      <c r="E16" s="75"/>
      <c r="F16" s="75"/>
      <c r="G16" s="80"/>
    </row>
    <row r="17" spans="2:7" s="23" customFormat="1" ht="13.9" x14ac:dyDescent="0.3">
      <c r="B17" s="81" t="s">
        <v>53</v>
      </c>
      <c r="C17" s="76">
        <v>204035224</v>
      </c>
      <c r="D17" s="77" t="s">
        <v>91</v>
      </c>
      <c r="E17" s="76" t="s">
        <v>77</v>
      </c>
      <c r="F17" s="76" t="s">
        <v>78</v>
      </c>
      <c r="G17" s="51" t="s">
        <v>38</v>
      </c>
    </row>
    <row r="18" spans="2:7" s="23" customFormat="1" ht="15.6" x14ac:dyDescent="0.3">
      <c r="B18" s="189" t="s">
        <v>64</v>
      </c>
      <c r="C18" s="190"/>
      <c r="D18" s="190"/>
      <c r="E18" s="190"/>
      <c r="F18" s="190"/>
      <c r="G18" s="191"/>
    </row>
    <row r="19" spans="2:7" s="23" customFormat="1" ht="13.9" x14ac:dyDescent="0.3">
      <c r="B19" s="93" t="s">
        <v>79</v>
      </c>
      <c r="C19" s="78">
        <v>206475458</v>
      </c>
      <c r="D19" s="78" t="s">
        <v>92</v>
      </c>
      <c r="E19" s="79" t="s">
        <v>81</v>
      </c>
      <c r="F19" s="9" t="s">
        <v>82</v>
      </c>
      <c r="G19" s="95" t="s">
        <v>38</v>
      </c>
    </row>
    <row r="20" spans="2:7" s="23" customFormat="1" ht="13.9" x14ac:dyDescent="0.3">
      <c r="B20" s="94" t="s">
        <v>80</v>
      </c>
      <c r="C20" s="78">
        <v>206495668</v>
      </c>
      <c r="D20" s="78" t="s">
        <v>92</v>
      </c>
      <c r="E20" s="79" t="s">
        <v>83</v>
      </c>
      <c r="F20" s="9" t="s">
        <v>84</v>
      </c>
      <c r="G20" s="95" t="s">
        <v>38</v>
      </c>
    </row>
    <row r="21" spans="2:7" s="23" customFormat="1" ht="13.9" x14ac:dyDescent="0.3">
      <c r="B21" s="119" t="s">
        <v>128</v>
      </c>
      <c r="C21" s="120">
        <v>206478889</v>
      </c>
      <c r="D21" s="120" t="s">
        <v>93</v>
      </c>
      <c r="E21" s="121" t="s">
        <v>129</v>
      </c>
      <c r="F21" s="122" t="s">
        <v>130</v>
      </c>
      <c r="G21" s="95" t="s">
        <v>38</v>
      </c>
    </row>
    <row r="22" spans="2:7" s="23" customFormat="1" ht="14.45" thickBot="1" x14ac:dyDescent="0.35">
      <c r="B22" s="99" t="s">
        <v>85</v>
      </c>
      <c r="C22" s="100">
        <v>206441978</v>
      </c>
      <c r="D22" s="100" t="s">
        <v>86</v>
      </c>
      <c r="E22" s="101" t="s">
        <v>87</v>
      </c>
      <c r="F22" s="102">
        <v>919962969534</v>
      </c>
      <c r="G22" s="103" t="s">
        <v>38</v>
      </c>
    </row>
    <row r="23" spans="2:7" s="23" customFormat="1" ht="15.6" x14ac:dyDescent="0.3">
      <c r="B23" s="189" t="s">
        <v>115</v>
      </c>
      <c r="C23" s="190"/>
      <c r="D23" s="190"/>
      <c r="E23" s="190"/>
      <c r="F23" s="190"/>
      <c r="G23" s="191"/>
    </row>
    <row r="24" spans="2:7" s="23" customFormat="1" ht="13.9" x14ac:dyDescent="0.3">
      <c r="B24" s="93" t="s">
        <v>133</v>
      </c>
      <c r="C24" s="78">
        <v>206451841</v>
      </c>
      <c r="D24" s="78" t="s">
        <v>122</v>
      </c>
      <c r="E24" s="79" t="s">
        <v>166</v>
      </c>
      <c r="F24" s="9" t="s">
        <v>132</v>
      </c>
      <c r="G24" s="95" t="s">
        <v>38</v>
      </c>
    </row>
    <row r="25" spans="2:7" s="23" customFormat="1" ht="13.9" x14ac:dyDescent="0.3">
      <c r="B25" s="93" t="s">
        <v>144</v>
      </c>
      <c r="C25" s="120">
        <v>206060143</v>
      </c>
      <c r="D25" s="78" t="s">
        <v>122</v>
      </c>
      <c r="E25" s="121" t="s">
        <v>167</v>
      </c>
      <c r="F25" s="122" t="s">
        <v>168</v>
      </c>
      <c r="G25" s="95" t="s">
        <v>38</v>
      </c>
    </row>
    <row r="26" spans="2:7" s="23" customFormat="1" ht="13.9" x14ac:dyDescent="0.3">
      <c r="B26" s="93" t="s">
        <v>145</v>
      </c>
      <c r="C26" s="120">
        <v>206457108</v>
      </c>
      <c r="D26" s="78" t="s">
        <v>122</v>
      </c>
      <c r="E26" s="121" t="s">
        <v>169</v>
      </c>
      <c r="F26" s="122" t="s">
        <v>170</v>
      </c>
      <c r="G26" s="95" t="s">
        <v>38</v>
      </c>
    </row>
    <row r="27" spans="2:7" s="23" customFormat="1" ht="15.6" x14ac:dyDescent="0.3">
      <c r="B27" s="189" t="s">
        <v>143</v>
      </c>
      <c r="C27" s="190"/>
      <c r="D27" s="190"/>
      <c r="E27" s="190"/>
      <c r="F27" s="190"/>
      <c r="G27" s="191"/>
    </row>
    <row r="28" spans="2:7" s="23" customFormat="1" ht="13.9" x14ac:dyDescent="0.3">
      <c r="B28" s="93" t="s">
        <v>164</v>
      </c>
      <c r="C28" s="78">
        <v>206529966</v>
      </c>
      <c r="D28" s="78" t="s">
        <v>58</v>
      </c>
      <c r="E28" s="79" t="s">
        <v>171</v>
      </c>
      <c r="F28" s="9" t="s">
        <v>172</v>
      </c>
      <c r="G28" s="95" t="s">
        <v>38</v>
      </c>
    </row>
    <row r="29" spans="2:7" s="23" customFormat="1" ht="13.9" x14ac:dyDescent="0.3">
      <c r="B29" s="93" t="s">
        <v>165</v>
      </c>
      <c r="C29" s="78">
        <v>206047644</v>
      </c>
      <c r="D29" s="78" t="s">
        <v>58</v>
      </c>
      <c r="E29" s="79" t="s">
        <v>173</v>
      </c>
      <c r="F29" s="9" t="s">
        <v>174</v>
      </c>
      <c r="G29" s="95" t="s">
        <v>38</v>
      </c>
    </row>
    <row r="30" spans="2:7" ht="13.5" thickBot="1" x14ac:dyDescent="0.25"/>
    <row r="31" spans="2:7" s="23" customFormat="1" ht="18.75" x14ac:dyDescent="0.2">
      <c r="B31" s="192" t="s">
        <v>54</v>
      </c>
      <c r="C31" s="193"/>
      <c r="D31" s="193"/>
      <c r="E31" s="193"/>
      <c r="F31" s="193"/>
      <c r="G31" s="194"/>
    </row>
    <row r="32" spans="2:7" s="23" customFormat="1" ht="15.75" thickBot="1" x14ac:dyDescent="0.25">
      <c r="B32" s="40" t="s">
        <v>34</v>
      </c>
      <c r="C32" s="41" t="s">
        <v>88</v>
      </c>
      <c r="D32" s="41" t="s">
        <v>89</v>
      </c>
      <c r="E32" s="41" t="s">
        <v>35</v>
      </c>
      <c r="F32" s="41" t="s">
        <v>117</v>
      </c>
      <c r="G32" s="109" t="s">
        <v>90</v>
      </c>
    </row>
    <row r="33" spans="2:7" ht="15" x14ac:dyDescent="0.2">
      <c r="B33" s="24">
        <v>1</v>
      </c>
      <c r="C33" s="9" t="s">
        <v>131</v>
      </c>
      <c r="D33" s="9" t="s">
        <v>36</v>
      </c>
      <c r="E33" s="60" t="s">
        <v>16</v>
      </c>
      <c r="F33" s="9" t="s">
        <v>50</v>
      </c>
      <c r="G33" s="61" t="s">
        <v>49</v>
      </c>
    </row>
    <row r="34" spans="2:7" ht="15" x14ac:dyDescent="0.2">
      <c r="B34" s="24">
        <v>2</v>
      </c>
      <c r="C34" s="9" t="s">
        <v>122</v>
      </c>
      <c r="D34" s="9" t="s">
        <v>36</v>
      </c>
      <c r="E34" s="60" t="s">
        <v>133</v>
      </c>
      <c r="F34" s="9" t="s">
        <v>132</v>
      </c>
      <c r="G34" s="61" t="s">
        <v>139</v>
      </c>
    </row>
    <row r="35" spans="2:7" s="23" customFormat="1" ht="13.5" customHeight="1" x14ac:dyDescent="0.2">
      <c r="B35" s="6"/>
      <c r="C35" s="6"/>
      <c r="D35" s="7"/>
      <c r="E35" s="7"/>
      <c r="F35" s="5"/>
      <c r="G35" s="5"/>
    </row>
    <row r="36" spans="2:7" s="23" customFormat="1" x14ac:dyDescent="0.2">
      <c r="B36" s="6"/>
      <c r="C36" s="6"/>
      <c r="D36" s="7"/>
      <c r="E36" s="7"/>
      <c r="F36" s="5"/>
      <c r="G36" s="5"/>
    </row>
  </sheetData>
  <mergeCells count="11">
    <mergeCell ref="B2:F2"/>
    <mergeCell ref="B23:G23"/>
    <mergeCell ref="B31:G31"/>
    <mergeCell ref="B13:G13"/>
    <mergeCell ref="B18:G18"/>
    <mergeCell ref="C7:D7"/>
    <mergeCell ref="C8:D8"/>
    <mergeCell ref="C9:D9"/>
    <mergeCell ref="B11:G11"/>
    <mergeCell ref="B6:D6"/>
    <mergeCell ref="B27:G27"/>
  </mergeCells>
  <hyperlinks>
    <hyperlink ref="G33" r:id="rId1"/>
    <hyperlink ref="G34" r:id="rId2"/>
  </hyperlinks>
  <pageMargins left="0.7" right="0.7" top="0.75" bottom="0.75" header="0.3" footer="0.5"/>
  <pageSetup orientation="landscape" r:id="rId3"/>
  <headerFooter>
    <oddFooter>&amp;CCapgemini Internal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30"/>
  <sheetViews>
    <sheetView zoomScaleNormal="100" workbookViewId="0">
      <selection activeCell="H10" sqref="H10"/>
    </sheetView>
  </sheetViews>
  <sheetFormatPr defaultColWidth="9.140625" defaultRowHeight="12.75" x14ac:dyDescent="0.2"/>
  <cols>
    <col min="1" max="1" width="6.7109375" style="5" customWidth="1"/>
    <col min="2" max="2" width="12" style="5" bestFit="1" customWidth="1"/>
    <col min="3" max="3" width="27.28515625" style="5" customWidth="1"/>
    <col min="4" max="4" width="16.7109375" style="23" customWidth="1"/>
    <col min="5" max="5" width="27.85546875" style="5" bestFit="1" customWidth="1"/>
    <col min="6" max="6" width="36.85546875" style="5" customWidth="1"/>
    <col min="7" max="7" width="26" style="23" customWidth="1"/>
    <col min="8" max="8" width="28.140625" style="5" bestFit="1" customWidth="1"/>
    <col min="9" max="9" width="11.5703125" style="5" customWidth="1"/>
    <col min="10" max="16384" width="9.140625" style="5"/>
  </cols>
  <sheetData>
    <row r="1" spans="1:14" s="23" customFormat="1" ht="13.9" x14ac:dyDescent="0.3"/>
    <row r="2" spans="1:14" s="23" customFormat="1" ht="21.6" thickBot="1" x14ac:dyDescent="0.35">
      <c r="B2" s="208" t="s">
        <v>182</v>
      </c>
      <c r="C2" s="208"/>
      <c r="D2" s="208"/>
      <c r="F2" s="208" t="s">
        <v>183</v>
      </c>
      <c r="G2" s="208"/>
      <c r="H2" s="208"/>
    </row>
    <row r="3" spans="1:14" s="23" customFormat="1" ht="18.75" customHeight="1" x14ac:dyDescent="0.3">
      <c r="B3" s="169" t="s">
        <v>181</v>
      </c>
      <c r="C3" s="115"/>
      <c r="D3" s="116"/>
      <c r="F3" s="169" t="s">
        <v>181</v>
      </c>
      <c r="G3" s="115"/>
      <c r="H3" s="116"/>
      <c r="L3" s="5"/>
      <c r="M3" s="5"/>
      <c r="N3" s="5"/>
    </row>
    <row r="4" spans="1:14" s="23" customFormat="1" ht="18.75" customHeight="1" x14ac:dyDescent="0.3">
      <c r="B4" s="84" t="s">
        <v>29</v>
      </c>
      <c r="C4" s="37" t="s">
        <v>100</v>
      </c>
      <c r="D4" s="85" t="s">
        <v>71</v>
      </c>
      <c r="F4" s="84" t="s">
        <v>29</v>
      </c>
      <c r="G4" s="37" t="s">
        <v>100</v>
      </c>
      <c r="H4" s="85" t="s">
        <v>71</v>
      </c>
    </row>
    <row r="5" spans="1:14" s="23" customFormat="1" ht="18.75" customHeight="1" thickBot="1" x14ac:dyDescent="0.35">
      <c r="B5" s="117" t="s">
        <v>30</v>
      </c>
      <c r="C5" s="87" t="s">
        <v>212</v>
      </c>
      <c r="D5" s="172" t="s">
        <v>48</v>
      </c>
      <c r="F5" s="117" t="s">
        <v>30</v>
      </c>
      <c r="G5" s="87" t="s">
        <v>212</v>
      </c>
      <c r="H5" s="126" t="s">
        <v>213</v>
      </c>
    </row>
    <row r="6" spans="1:14" ht="13.9" x14ac:dyDescent="0.3">
      <c r="E6" s="23"/>
      <c r="F6" s="23"/>
      <c r="H6" s="23"/>
      <c r="I6" s="23"/>
      <c r="L6" s="23"/>
      <c r="M6" s="23"/>
      <c r="N6" s="23"/>
    </row>
    <row r="7" spans="1:14" s="23" customFormat="1" ht="21" customHeight="1" x14ac:dyDescent="0.3"/>
    <row r="8" spans="1:14" s="23" customFormat="1" ht="3.75" customHeight="1" thickBot="1" x14ac:dyDescent="0.35"/>
    <row r="9" spans="1:14" s="23" customFormat="1" ht="14.45" x14ac:dyDescent="0.3">
      <c r="D9" s="202" t="s">
        <v>146</v>
      </c>
      <c r="E9" s="203"/>
      <c r="F9" s="204"/>
      <c r="H9" s="169" t="s">
        <v>190</v>
      </c>
    </row>
    <row r="10" spans="1:14" s="23" customFormat="1" ht="15" x14ac:dyDescent="0.3">
      <c r="D10" s="84" t="s">
        <v>29</v>
      </c>
      <c r="E10" s="37" t="s">
        <v>101</v>
      </c>
      <c r="F10" s="85" t="s">
        <v>71</v>
      </c>
      <c r="H10" s="170" t="s">
        <v>191</v>
      </c>
    </row>
    <row r="11" spans="1:14" s="23" customFormat="1" ht="14.25" x14ac:dyDescent="0.2">
      <c r="D11" s="205" t="s">
        <v>30</v>
      </c>
      <c r="E11" s="38" t="s">
        <v>102</v>
      </c>
      <c r="F11" s="86" t="s">
        <v>40</v>
      </c>
      <c r="H11" s="170" t="s">
        <v>192</v>
      </c>
    </row>
    <row r="12" spans="1:14" s="23" customFormat="1" ht="14.25" x14ac:dyDescent="0.2">
      <c r="D12" s="206"/>
      <c r="E12" s="38" t="s">
        <v>103</v>
      </c>
      <c r="F12" s="86" t="s">
        <v>41</v>
      </c>
      <c r="H12" s="170" t="s">
        <v>193</v>
      </c>
      <c r="L12" s="54"/>
    </row>
    <row r="13" spans="1:14" s="23" customFormat="1" ht="14.25" x14ac:dyDescent="0.2">
      <c r="D13" s="206"/>
      <c r="E13" s="38" t="s">
        <v>104</v>
      </c>
      <c r="F13" s="86" t="s">
        <v>42</v>
      </c>
      <c r="H13" s="170" t="s">
        <v>194</v>
      </c>
      <c r="L13" s="54"/>
    </row>
    <row r="14" spans="1:14" ht="14.25" x14ac:dyDescent="0.2">
      <c r="A14" s="23"/>
      <c r="B14" s="23"/>
      <c r="D14" s="206"/>
      <c r="E14" s="38" t="s">
        <v>105</v>
      </c>
      <c r="F14" s="86" t="s">
        <v>43</v>
      </c>
      <c r="G14" s="5"/>
      <c r="H14" s="170" t="s">
        <v>195</v>
      </c>
      <c r="I14" s="23"/>
    </row>
    <row r="15" spans="1:14" ht="15" thickBot="1" x14ac:dyDescent="0.25">
      <c r="A15" s="23"/>
      <c r="B15" s="23"/>
      <c r="D15" s="207"/>
      <c r="E15" s="87" t="s">
        <v>106</v>
      </c>
      <c r="F15" s="88" t="s">
        <v>44</v>
      </c>
      <c r="G15" s="5"/>
      <c r="H15" s="170" t="s">
        <v>196</v>
      </c>
      <c r="I15" s="23"/>
    </row>
    <row r="16" spans="1:14" ht="18.75" customHeight="1" thickBot="1" x14ac:dyDescent="0.35">
      <c r="F16" s="23"/>
      <c r="H16" s="170" t="s">
        <v>197</v>
      </c>
    </row>
    <row r="17" spans="4:8" s="23" customFormat="1" ht="18.75" customHeight="1" x14ac:dyDescent="0.3">
      <c r="D17" s="202" t="s">
        <v>45</v>
      </c>
      <c r="E17" s="203"/>
      <c r="F17" s="204"/>
      <c r="H17" s="170" t="s">
        <v>198</v>
      </c>
    </row>
    <row r="18" spans="4:8" s="23" customFormat="1" ht="18.75" customHeight="1" x14ac:dyDescent="0.3">
      <c r="D18" s="84" t="s">
        <v>29</v>
      </c>
      <c r="E18" s="37" t="s">
        <v>70</v>
      </c>
      <c r="F18" s="85" t="s">
        <v>71</v>
      </c>
      <c r="H18" s="170" t="s">
        <v>199</v>
      </c>
    </row>
    <row r="19" spans="4:8" s="23" customFormat="1" ht="18.75" customHeight="1" x14ac:dyDescent="0.2">
      <c r="D19" s="200" t="s">
        <v>30</v>
      </c>
      <c r="E19" s="38" t="s">
        <v>55</v>
      </c>
      <c r="F19" s="86" t="s">
        <v>46</v>
      </c>
      <c r="H19" s="170" t="s">
        <v>200</v>
      </c>
    </row>
    <row r="20" spans="4:8" s="23" customFormat="1" ht="18.75" customHeight="1" thickBot="1" x14ac:dyDescent="0.25">
      <c r="D20" s="201"/>
      <c r="E20" s="87" t="s">
        <v>56</v>
      </c>
      <c r="F20" s="88" t="s">
        <v>47</v>
      </c>
      <c r="H20" s="170" t="s">
        <v>201</v>
      </c>
    </row>
    <row r="21" spans="4:8" s="23" customFormat="1" ht="18.75" customHeight="1" thickBot="1" x14ac:dyDescent="0.35">
      <c r="H21" s="170" t="s">
        <v>202</v>
      </c>
    </row>
    <row r="22" spans="4:8" ht="15" x14ac:dyDescent="0.3">
      <c r="D22" s="202" t="s">
        <v>127</v>
      </c>
      <c r="E22" s="203"/>
      <c r="F22" s="204"/>
      <c r="H22" s="170" t="s">
        <v>203</v>
      </c>
    </row>
    <row r="23" spans="4:8" ht="15" x14ac:dyDescent="0.3">
      <c r="D23" s="84" t="s">
        <v>29</v>
      </c>
      <c r="E23" s="37" t="s">
        <v>65</v>
      </c>
      <c r="F23" s="89" t="s">
        <v>67</v>
      </c>
      <c r="H23" s="170" t="s">
        <v>204</v>
      </c>
    </row>
    <row r="24" spans="4:8" ht="14.25" x14ac:dyDescent="0.2">
      <c r="D24" s="200" t="s">
        <v>30</v>
      </c>
      <c r="E24" s="38" t="s">
        <v>58</v>
      </c>
      <c r="F24" s="90" t="s">
        <v>72</v>
      </c>
      <c r="H24" s="170" t="s">
        <v>205</v>
      </c>
    </row>
    <row r="25" spans="4:8" ht="15" x14ac:dyDescent="0.2">
      <c r="D25" s="200"/>
      <c r="E25" s="38" t="s">
        <v>66</v>
      </c>
      <c r="F25" s="91" t="s">
        <v>73</v>
      </c>
      <c r="H25" s="170" t="s">
        <v>206</v>
      </c>
    </row>
    <row r="26" spans="4:8" ht="15" x14ac:dyDescent="0.2">
      <c r="D26" s="200"/>
      <c r="E26" s="38" t="s">
        <v>68</v>
      </c>
      <c r="F26" s="91" t="s">
        <v>74</v>
      </c>
      <c r="H26" s="170" t="s">
        <v>207</v>
      </c>
    </row>
    <row r="27" spans="4:8" ht="15.75" thickBot="1" x14ac:dyDescent="0.25">
      <c r="D27" s="201"/>
      <c r="E27" s="87" t="s">
        <v>69</v>
      </c>
      <c r="F27" s="92" t="s">
        <v>75</v>
      </c>
      <c r="H27" s="170" t="s">
        <v>208</v>
      </c>
    </row>
    <row r="28" spans="4:8" ht="14.25" x14ac:dyDescent="0.2">
      <c r="H28" s="170" t="s">
        <v>209</v>
      </c>
    </row>
    <row r="29" spans="4:8" ht="14.25" x14ac:dyDescent="0.2">
      <c r="H29" s="170" t="s">
        <v>210</v>
      </c>
    </row>
    <row r="30" spans="4:8" ht="14.25" x14ac:dyDescent="0.25">
      <c r="H30" s="171" t="s">
        <v>211</v>
      </c>
    </row>
  </sheetData>
  <mergeCells count="8">
    <mergeCell ref="D24:D27"/>
    <mergeCell ref="D19:D20"/>
    <mergeCell ref="D9:F9"/>
    <mergeCell ref="D11:D15"/>
    <mergeCell ref="F2:H2"/>
    <mergeCell ref="D17:F17"/>
    <mergeCell ref="B2:D2"/>
    <mergeCell ref="D22:F22"/>
  </mergeCells>
  <hyperlinks>
    <hyperlink ref="F24" r:id="rId1"/>
    <hyperlink ref="F25" r:id="rId2"/>
    <hyperlink ref="F26" r:id="rId3"/>
    <hyperlink ref="F27" r:id="rId4"/>
  </hyperlinks>
  <pageMargins left="0.7" right="0.7" top="0.75" bottom="0.75" header="0.3" footer="0.5"/>
  <pageSetup orientation="landscape" r:id="rId5"/>
  <headerFooter>
    <oddFooter>&amp;CCapgemini Internal</oddFooter>
  </headerFooter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BT63"/>
  <sheetViews>
    <sheetView zoomScaleNormal="100" workbookViewId="0">
      <pane ySplit="5" topLeftCell="A18" activePane="bottomLeft" state="frozen"/>
      <selection pane="bottomLeft" activeCell="J35" sqref="J35"/>
    </sheetView>
  </sheetViews>
  <sheetFormatPr defaultColWidth="9.140625" defaultRowHeight="28.5" customHeight="1" x14ac:dyDescent="0.25"/>
  <cols>
    <col min="1" max="1" width="8.7109375" style="46" bestFit="1" customWidth="1"/>
    <col min="2" max="2" width="67.28515625" style="46" customWidth="1"/>
    <col min="3" max="3" width="9.7109375" style="46" bestFit="1" customWidth="1"/>
    <col min="4" max="4" width="18.5703125" style="46" customWidth="1"/>
    <col min="5" max="5" width="19.7109375" style="49" customWidth="1"/>
    <col min="6" max="6" width="18.140625" style="49" customWidth="1"/>
    <col min="7" max="7" width="22.28515625" style="57" bestFit="1" customWidth="1"/>
    <col min="8" max="8" width="17.85546875" style="57" bestFit="1" customWidth="1"/>
    <col min="9" max="9" width="14.28515625" style="48" hidden="1" customWidth="1"/>
    <col min="10" max="10" width="10.42578125" style="46" bestFit="1" customWidth="1"/>
    <col min="11" max="11" width="12.5703125" style="46" customWidth="1"/>
    <col min="12" max="12" width="9.140625" style="46" hidden="1" customWidth="1"/>
    <col min="13" max="13" width="2.85546875" style="46" hidden="1" customWidth="1"/>
    <col min="14" max="14" width="9.140625" style="46" hidden="1" customWidth="1"/>
    <col min="15" max="16384" width="9.140625" style="98"/>
  </cols>
  <sheetData>
    <row r="1" spans="1:14" s="46" customFormat="1" ht="28.5" customHeight="1" x14ac:dyDescent="0.3">
      <c r="A1" s="213" t="s">
        <v>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4" s="46" customFormat="1" ht="13.5" customHeight="1" x14ac:dyDescent="0.3">
      <c r="A2" s="20"/>
      <c r="B2" s="18"/>
      <c r="C2" s="18"/>
      <c r="D2" s="18"/>
      <c r="E2" s="47"/>
      <c r="F2" s="47"/>
      <c r="G2" s="55"/>
      <c r="H2" s="55"/>
      <c r="I2" s="47"/>
      <c r="J2" s="47"/>
      <c r="K2" s="47"/>
    </row>
    <row r="3" spans="1:14" s="46" customFormat="1" ht="17.25" customHeight="1" x14ac:dyDescent="0.3">
      <c r="A3" s="21"/>
      <c r="B3" s="19" t="str">
        <f>CONCATENATE("OVERALL PROGRESS : ",ROUND(SUMIFS(I8:I32,J8:J32,"Complete")+SUMIFS(I8:I32,J8:J32,"In Progress")/2,2),"%")</f>
        <v>OVERALL PROGRESS : 81.4%</v>
      </c>
      <c r="C3" s="19"/>
      <c r="D3" s="19"/>
      <c r="E3" s="212">
        <f>SUMIFS(I8:I32,J8:J32,"Complete")+SUMIFS(I8:I32,J8:J32,"In Progress")/2</f>
        <v>81.400000000000034</v>
      </c>
      <c r="F3" s="212"/>
      <c r="G3" s="212"/>
      <c r="H3" s="212"/>
      <c r="I3" s="19"/>
      <c r="J3" s="19"/>
      <c r="K3" s="19"/>
    </row>
    <row r="4" spans="1:14" s="46" customFormat="1" ht="19.5" customHeight="1" thickBot="1" x14ac:dyDescent="0.35">
      <c r="A4" s="21"/>
      <c r="B4" s="19"/>
      <c r="C4" s="19"/>
      <c r="D4" s="19"/>
      <c r="E4" s="19"/>
      <c r="F4" s="19"/>
      <c r="G4" s="56"/>
      <c r="H4" s="56"/>
      <c r="I4" s="19"/>
      <c r="J4" s="19"/>
      <c r="K4" s="19"/>
    </row>
    <row r="5" spans="1:14" ht="42.75" customHeight="1" thickBot="1" x14ac:dyDescent="0.35">
      <c r="A5" s="25" t="s">
        <v>95</v>
      </c>
      <c r="B5" s="26" t="s">
        <v>2</v>
      </c>
      <c r="C5" s="26" t="s">
        <v>4</v>
      </c>
      <c r="D5" s="26" t="s">
        <v>39</v>
      </c>
      <c r="E5" s="27" t="s">
        <v>0</v>
      </c>
      <c r="F5" s="27" t="s">
        <v>1</v>
      </c>
      <c r="G5" s="28" t="s">
        <v>112</v>
      </c>
      <c r="H5" s="28" t="s">
        <v>3</v>
      </c>
      <c r="I5" s="29" t="s">
        <v>22</v>
      </c>
      <c r="J5" s="28" t="s">
        <v>17</v>
      </c>
      <c r="K5" s="28" t="s">
        <v>14</v>
      </c>
    </row>
    <row r="6" spans="1:14" s="111" customFormat="1" ht="28.5" customHeight="1" thickBot="1" x14ac:dyDescent="0.35">
      <c r="A6" s="214" t="s">
        <v>31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110"/>
      <c r="M6" s="110"/>
      <c r="N6" s="110"/>
    </row>
    <row r="7" spans="1:14" ht="28.5" customHeight="1" x14ac:dyDescent="0.3">
      <c r="A7" s="11">
        <v>1</v>
      </c>
      <c r="B7" s="13" t="s">
        <v>147</v>
      </c>
      <c r="C7" s="50">
        <v>180</v>
      </c>
      <c r="D7" s="50" t="s">
        <v>51</v>
      </c>
      <c r="E7" s="34" t="s">
        <v>154</v>
      </c>
      <c r="F7" s="34" t="s">
        <v>153</v>
      </c>
      <c r="G7" s="30" t="s">
        <v>122</v>
      </c>
      <c r="H7" s="33"/>
      <c r="I7" s="50">
        <v>3.7</v>
      </c>
      <c r="J7" s="35" t="s">
        <v>25</v>
      </c>
      <c r="K7" s="50"/>
    </row>
    <row r="8" spans="1:14" ht="28.5" customHeight="1" x14ac:dyDescent="0.3">
      <c r="A8" s="11">
        <f>A7+1</f>
        <v>2</v>
      </c>
      <c r="B8" s="13" t="s">
        <v>175</v>
      </c>
      <c r="C8" s="11">
        <v>15</v>
      </c>
      <c r="D8" s="50" t="s">
        <v>51</v>
      </c>
      <c r="E8" s="34">
        <v>43105.625</v>
      </c>
      <c r="F8" s="16">
        <f t="shared" ref="F8:F9" si="0">E8+TIME(0,C8,0)</f>
        <v>43105.635416666664</v>
      </c>
      <c r="G8" s="30" t="s">
        <v>59</v>
      </c>
      <c r="H8" s="33"/>
      <c r="I8" s="164">
        <v>3.7</v>
      </c>
      <c r="J8" s="35" t="s">
        <v>25</v>
      </c>
      <c r="K8" s="127"/>
    </row>
    <row r="9" spans="1:14" ht="28.5" customHeight="1" x14ac:dyDescent="0.3">
      <c r="A9" s="11">
        <f t="shared" ref="A9:A14" si="1">A8+1</f>
        <v>3</v>
      </c>
      <c r="B9" s="13" t="s">
        <v>179</v>
      </c>
      <c r="C9" s="11">
        <v>15</v>
      </c>
      <c r="D9" s="50" t="s">
        <v>51</v>
      </c>
      <c r="E9" s="34">
        <v>43105.625</v>
      </c>
      <c r="F9" s="16">
        <f t="shared" si="0"/>
        <v>43105.635416666664</v>
      </c>
      <c r="G9" s="30" t="s">
        <v>157</v>
      </c>
      <c r="H9" s="33"/>
      <c r="I9" s="164">
        <v>3.7</v>
      </c>
      <c r="J9" s="162" t="s">
        <v>25</v>
      </c>
      <c r="K9" s="127"/>
    </row>
    <row r="10" spans="1:14" ht="28.5" customHeight="1" x14ac:dyDescent="0.3">
      <c r="A10" s="148">
        <f t="shared" si="1"/>
        <v>4</v>
      </c>
      <c r="B10" s="13" t="s">
        <v>121</v>
      </c>
      <c r="C10" s="50">
        <v>15</v>
      </c>
      <c r="D10" s="50" t="s">
        <v>51</v>
      </c>
      <c r="E10" s="34">
        <f>F9</f>
        <v>43105.635416666664</v>
      </c>
      <c r="F10" s="16">
        <f t="shared" ref="F10" si="2">E10+TIME(0,C10,0)</f>
        <v>43105.645833333328</v>
      </c>
      <c r="G10" s="30" t="s">
        <v>59</v>
      </c>
      <c r="H10" s="33"/>
      <c r="I10" s="164">
        <v>3.7</v>
      </c>
      <c r="J10" s="162" t="s">
        <v>25</v>
      </c>
      <c r="K10" s="127"/>
    </row>
    <row r="11" spans="1:14" ht="28.5" customHeight="1" x14ac:dyDescent="0.3">
      <c r="A11" s="148">
        <f t="shared" si="1"/>
        <v>5</v>
      </c>
      <c r="B11" s="130" t="s">
        <v>180</v>
      </c>
      <c r="C11" s="128">
        <v>45</v>
      </c>
      <c r="D11" s="134" t="s">
        <v>51</v>
      </c>
      <c r="E11" s="133">
        <v>43105.635416666664</v>
      </c>
      <c r="F11" s="131">
        <f t="shared" ref="F11" si="3">E11+TIME(0,C11,0)</f>
        <v>43105.666666666664</v>
      </c>
      <c r="G11" s="132" t="s">
        <v>157</v>
      </c>
      <c r="H11" s="33"/>
      <c r="I11" s="164">
        <v>3.7</v>
      </c>
      <c r="J11" s="162" t="s">
        <v>25</v>
      </c>
      <c r="K11" s="127"/>
    </row>
    <row r="12" spans="1:14" ht="28.5" customHeight="1" x14ac:dyDescent="0.25">
      <c r="A12" s="148">
        <f t="shared" si="1"/>
        <v>6</v>
      </c>
      <c r="B12" s="13" t="s">
        <v>149</v>
      </c>
      <c r="C12" s="50">
        <v>210</v>
      </c>
      <c r="D12" s="50" t="s">
        <v>51</v>
      </c>
      <c r="E12" s="34" t="s">
        <v>155</v>
      </c>
      <c r="F12" s="34" t="s">
        <v>151</v>
      </c>
      <c r="G12" s="30" t="s">
        <v>122</v>
      </c>
      <c r="H12" s="33"/>
      <c r="I12" s="164">
        <v>3.7</v>
      </c>
      <c r="J12" s="162" t="s">
        <v>25</v>
      </c>
      <c r="K12" s="127"/>
    </row>
    <row r="13" spans="1:14" ht="28.5" customHeight="1" x14ac:dyDescent="0.25">
      <c r="A13" s="148">
        <f t="shared" si="1"/>
        <v>7</v>
      </c>
      <c r="B13" s="13" t="s">
        <v>148</v>
      </c>
      <c r="C13" s="50">
        <v>720</v>
      </c>
      <c r="D13" s="50" t="s">
        <v>51</v>
      </c>
      <c r="E13" s="34" t="s">
        <v>151</v>
      </c>
      <c r="F13" s="34" t="s">
        <v>152</v>
      </c>
      <c r="G13" s="30" t="s">
        <v>122</v>
      </c>
      <c r="H13" s="33"/>
      <c r="I13" s="164">
        <v>3.7</v>
      </c>
      <c r="J13" s="162" t="s">
        <v>25</v>
      </c>
      <c r="K13" s="127"/>
    </row>
    <row r="14" spans="1:14" ht="28.5" customHeight="1" thickBot="1" x14ac:dyDescent="0.3">
      <c r="A14" s="148">
        <f t="shared" si="1"/>
        <v>8</v>
      </c>
      <c r="B14" s="13" t="s">
        <v>150</v>
      </c>
      <c r="C14" s="50">
        <f>16.5*60</f>
        <v>990</v>
      </c>
      <c r="D14" s="50" t="s">
        <v>51</v>
      </c>
      <c r="E14" s="34" t="s">
        <v>152</v>
      </c>
      <c r="F14" s="34" t="s">
        <v>156</v>
      </c>
      <c r="G14" s="30" t="s">
        <v>122</v>
      </c>
      <c r="H14" s="33"/>
      <c r="I14" s="164">
        <v>3.7</v>
      </c>
      <c r="J14" s="162" t="s">
        <v>25</v>
      </c>
      <c r="K14" s="127"/>
    </row>
    <row r="15" spans="1:14" s="111" customFormat="1" ht="28.5" customHeight="1" thickBot="1" x14ac:dyDescent="0.35">
      <c r="A15" s="214" t="s">
        <v>32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110"/>
      <c r="M15" s="110"/>
      <c r="N15" s="110"/>
    </row>
    <row r="16" spans="1:14" ht="28.5" customHeight="1" x14ac:dyDescent="0.3">
      <c r="A16" s="155">
        <f>A14+1</f>
        <v>9</v>
      </c>
      <c r="B16" s="42" t="s">
        <v>162</v>
      </c>
      <c r="C16" s="43">
        <v>5</v>
      </c>
      <c r="D16" s="164" t="s">
        <v>51</v>
      </c>
      <c r="E16" s="44">
        <v>43107.364583333336</v>
      </c>
      <c r="F16" s="44">
        <f t="shared" ref="F16:F20" si="4">E16+TIME(0,C16,0)</f>
        <v>43107.368055555555</v>
      </c>
      <c r="G16" s="33" t="s">
        <v>122</v>
      </c>
      <c r="H16" s="39"/>
      <c r="I16" s="164">
        <v>3.7</v>
      </c>
      <c r="J16" s="39" t="s">
        <v>25</v>
      </c>
      <c r="K16" s="50"/>
    </row>
    <row r="17" spans="1:14" ht="14.45" x14ac:dyDescent="0.3">
      <c r="A17" s="155">
        <f>A16+1</f>
        <v>10</v>
      </c>
      <c r="B17" s="13" t="s">
        <v>123</v>
      </c>
      <c r="C17" s="30">
        <v>30</v>
      </c>
      <c r="D17" s="164" t="s">
        <v>51</v>
      </c>
      <c r="E17" s="16">
        <f t="shared" ref="E17:E26" si="5">F16</f>
        <v>43107.368055555555</v>
      </c>
      <c r="F17" s="16">
        <f>E17+TIME(0,C17,0)</f>
        <v>43107.388888888891</v>
      </c>
      <c r="G17" s="33" t="s">
        <v>59</v>
      </c>
      <c r="H17" s="12"/>
      <c r="I17" s="164">
        <v>3.7</v>
      </c>
      <c r="J17" s="12" t="s">
        <v>25</v>
      </c>
      <c r="K17" s="50"/>
    </row>
    <row r="18" spans="1:14" ht="14.45" x14ac:dyDescent="0.3">
      <c r="A18" s="155">
        <f t="shared" ref="A18:A29" si="6">A17+1</f>
        <v>11</v>
      </c>
      <c r="B18" s="135" t="s">
        <v>135</v>
      </c>
      <c r="C18" s="138">
        <v>30</v>
      </c>
      <c r="D18" s="164" t="s">
        <v>51</v>
      </c>
      <c r="E18" s="131">
        <f>E17</f>
        <v>43107.368055555555</v>
      </c>
      <c r="F18" s="141">
        <f>E18+TIME(0,C18,0)</f>
        <v>43107.388888888891</v>
      </c>
      <c r="G18" s="144" t="s">
        <v>157</v>
      </c>
      <c r="H18" s="129"/>
      <c r="I18" s="164">
        <v>3.7</v>
      </c>
      <c r="J18" s="162" t="s">
        <v>25</v>
      </c>
      <c r="K18" s="134"/>
    </row>
    <row r="19" spans="1:14" ht="21.75" customHeight="1" x14ac:dyDescent="0.3">
      <c r="A19" s="155">
        <f t="shared" si="6"/>
        <v>12</v>
      </c>
      <c r="B19" s="13" t="s">
        <v>177</v>
      </c>
      <c r="C19" s="30">
        <v>60</v>
      </c>
      <c r="D19" s="164" t="s">
        <v>51</v>
      </c>
      <c r="E19" s="16">
        <f>F17</f>
        <v>43107.388888888891</v>
      </c>
      <c r="F19" s="16">
        <f t="shared" si="4"/>
        <v>43107.430555555555</v>
      </c>
      <c r="G19" s="33" t="s">
        <v>59</v>
      </c>
      <c r="H19" s="12"/>
      <c r="I19" s="164">
        <v>3.7</v>
      </c>
      <c r="J19" s="12" t="s">
        <v>25</v>
      </c>
      <c r="K19" s="50"/>
    </row>
    <row r="20" spans="1:14" ht="48" customHeight="1" x14ac:dyDescent="0.3">
      <c r="A20" s="155">
        <f t="shared" si="6"/>
        <v>13</v>
      </c>
      <c r="B20" s="140" t="s">
        <v>136</v>
      </c>
      <c r="C20" s="138">
        <v>60</v>
      </c>
      <c r="D20" s="164" t="s">
        <v>51</v>
      </c>
      <c r="E20" s="137">
        <f>E19</f>
        <v>43107.388888888891</v>
      </c>
      <c r="F20" s="141">
        <f t="shared" si="4"/>
        <v>43107.430555555555</v>
      </c>
      <c r="G20" s="161" t="s">
        <v>157</v>
      </c>
      <c r="H20" s="136"/>
      <c r="I20" s="164">
        <v>3.7</v>
      </c>
      <c r="J20" s="162" t="s">
        <v>25</v>
      </c>
      <c r="K20" s="139"/>
    </row>
    <row r="21" spans="1:14" ht="66" customHeight="1" x14ac:dyDescent="0.3">
      <c r="A21" s="155">
        <f t="shared" si="6"/>
        <v>14</v>
      </c>
      <c r="B21" s="13" t="s">
        <v>124</v>
      </c>
      <c r="C21" s="30">
        <v>15</v>
      </c>
      <c r="D21" s="164" t="s">
        <v>51</v>
      </c>
      <c r="E21" s="16">
        <f>F19</f>
        <v>43107.430555555555</v>
      </c>
      <c r="F21" s="16">
        <f>E21+TIME(0,C21,0)</f>
        <v>43107.440972222219</v>
      </c>
      <c r="G21" s="33" t="s">
        <v>107</v>
      </c>
      <c r="H21" s="12"/>
      <c r="I21" s="164">
        <v>3.7</v>
      </c>
      <c r="J21" s="12" t="s">
        <v>25</v>
      </c>
      <c r="K21" s="12"/>
      <c r="L21" s="58"/>
      <c r="M21" s="58"/>
      <c r="N21" s="97"/>
    </row>
    <row r="22" spans="1:14" ht="19.5" customHeight="1" x14ac:dyDescent="0.3">
      <c r="A22" s="155">
        <f t="shared" si="6"/>
        <v>15</v>
      </c>
      <c r="B22" s="13" t="s">
        <v>158</v>
      </c>
      <c r="C22" s="30">
        <v>5</v>
      </c>
      <c r="D22" s="164" t="s">
        <v>51</v>
      </c>
      <c r="E22" s="16">
        <f t="shared" si="5"/>
        <v>43107.440972222219</v>
      </c>
      <c r="F22" s="16">
        <f>E22+TIME(0,C22,0)</f>
        <v>43107.444444444438</v>
      </c>
      <c r="G22" s="33" t="s">
        <v>59</v>
      </c>
      <c r="H22" s="12"/>
      <c r="I22" s="164">
        <v>3.7</v>
      </c>
      <c r="J22" s="12" t="s">
        <v>25</v>
      </c>
      <c r="K22" s="12"/>
      <c r="L22" s="58"/>
      <c r="M22" s="58"/>
      <c r="N22" s="97"/>
    </row>
    <row r="23" spans="1:14" ht="28.5" customHeight="1" x14ac:dyDescent="0.3">
      <c r="A23" s="155">
        <f t="shared" si="6"/>
        <v>16</v>
      </c>
      <c r="B23" s="59" t="s">
        <v>159</v>
      </c>
      <c r="C23" s="30">
        <v>5</v>
      </c>
      <c r="D23" s="164" t="s">
        <v>51</v>
      </c>
      <c r="E23" s="16">
        <f t="shared" si="5"/>
        <v>43107.444444444438</v>
      </c>
      <c r="F23" s="16">
        <f>E23+TIME(0,C23,0)</f>
        <v>43107.447916666657</v>
      </c>
      <c r="G23" s="33" t="s">
        <v>59</v>
      </c>
      <c r="H23" s="12"/>
      <c r="I23" s="164">
        <v>3.7</v>
      </c>
      <c r="J23" s="12" t="s">
        <v>25</v>
      </c>
      <c r="K23" s="12"/>
      <c r="L23" s="58"/>
      <c r="M23" s="58"/>
      <c r="N23" s="97"/>
    </row>
    <row r="24" spans="1:14" ht="28.5" customHeight="1" x14ac:dyDescent="0.3">
      <c r="A24" s="155">
        <f t="shared" si="6"/>
        <v>17</v>
      </c>
      <c r="B24" s="31" t="s">
        <v>108</v>
      </c>
      <c r="C24" s="32">
        <v>30</v>
      </c>
      <c r="D24" s="164" t="s">
        <v>51</v>
      </c>
      <c r="E24" s="16">
        <f t="shared" si="5"/>
        <v>43107.447916666657</v>
      </c>
      <c r="F24" s="16">
        <f t="shared" ref="F24:F29" si="7">E24+TIME(0,C24,0)</f>
        <v>43107.468749999993</v>
      </c>
      <c r="G24" s="30" t="s">
        <v>63</v>
      </c>
      <c r="H24" s="12"/>
      <c r="I24" s="164">
        <v>3.7</v>
      </c>
      <c r="J24" s="12" t="s">
        <v>25</v>
      </c>
      <c r="K24" s="12"/>
      <c r="L24" s="58"/>
      <c r="M24" s="58"/>
      <c r="N24" s="97"/>
    </row>
    <row r="25" spans="1:14" ht="28.5" customHeight="1" x14ac:dyDescent="0.3">
      <c r="A25" s="155">
        <f t="shared" si="6"/>
        <v>18</v>
      </c>
      <c r="B25" s="13" t="s">
        <v>109</v>
      </c>
      <c r="C25" s="30">
        <v>5</v>
      </c>
      <c r="D25" s="164" t="s">
        <v>51</v>
      </c>
      <c r="E25" s="16">
        <f t="shared" si="5"/>
        <v>43107.468749999993</v>
      </c>
      <c r="F25" s="16">
        <f t="shared" si="7"/>
        <v>43107.472222222212</v>
      </c>
      <c r="G25" s="30" t="s">
        <v>63</v>
      </c>
      <c r="H25" s="12"/>
      <c r="I25" s="164">
        <v>3.7</v>
      </c>
      <c r="J25" s="12" t="s">
        <v>25</v>
      </c>
      <c r="K25" s="12"/>
      <c r="L25" s="58"/>
      <c r="M25" s="58"/>
      <c r="N25" s="97"/>
    </row>
    <row r="26" spans="1:14" ht="28.5" customHeight="1" x14ac:dyDescent="0.3">
      <c r="A26" s="155">
        <f t="shared" si="6"/>
        <v>19</v>
      </c>
      <c r="B26" s="59" t="s">
        <v>52</v>
      </c>
      <c r="C26" s="30">
        <v>5</v>
      </c>
      <c r="D26" s="164" t="s">
        <v>51</v>
      </c>
      <c r="E26" s="16">
        <f t="shared" si="5"/>
        <v>43107.472222222212</v>
      </c>
      <c r="F26" s="16">
        <f t="shared" si="7"/>
        <v>43107.475694444431</v>
      </c>
      <c r="G26" s="30" t="s">
        <v>63</v>
      </c>
      <c r="H26" s="12"/>
      <c r="I26" s="164">
        <v>3.7</v>
      </c>
      <c r="J26" s="12" t="s">
        <v>25</v>
      </c>
      <c r="K26" s="12"/>
      <c r="L26" s="58"/>
      <c r="M26" s="58"/>
      <c r="N26" s="97"/>
    </row>
    <row r="27" spans="1:14" ht="28.5" customHeight="1" x14ac:dyDescent="0.25">
      <c r="A27" s="155">
        <f t="shared" si="6"/>
        <v>20</v>
      </c>
      <c r="B27" s="165" t="s">
        <v>178</v>
      </c>
      <c r="C27" s="160">
        <v>30</v>
      </c>
      <c r="D27" s="164" t="s">
        <v>51</v>
      </c>
      <c r="E27" s="158">
        <v>43107.541666666664</v>
      </c>
      <c r="F27" s="158">
        <f t="shared" ref="F27:F28" si="8">E27+TIME(0,C27,0)</f>
        <v>43107.5625</v>
      </c>
      <c r="G27" s="160" t="s">
        <v>122</v>
      </c>
      <c r="H27" s="156"/>
      <c r="I27" s="164">
        <v>3.7</v>
      </c>
      <c r="J27" s="162" t="s">
        <v>25</v>
      </c>
      <c r="K27" s="156"/>
      <c r="L27" s="98"/>
      <c r="M27" s="98"/>
      <c r="N27" s="98"/>
    </row>
    <row r="28" spans="1:14" ht="28.5" customHeight="1" x14ac:dyDescent="0.3">
      <c r="A28" s="155">
        <f t="shared" si="6"/>
        <v>21</v>
      </c>
      <c r="B28" s="157" t="s">
        <v>163</v>
      </c>
      <c r="C28" s="160">
        <v>5</v>
      </c>
      <c r="D28" s="164" t="s">
        <v>51</v>
      </c>
      <c r="E28" s="158">
        <v>43107.5625</v>
      </c>
      <c r="F28" s="158">
        <f t="shared" si="8"/>
        <v>43107.565972222219</v>
      </c>
      <c r="G28" s="160" t="s">
        <v>122</v>
      </c>
      <c r="H28" s="156"/>
      <c r="I28" s="164">
        <v>3.7</v>
      </c>
      <c r="J28" s="162" t="s">
        <v>25</v>
      </c>
      <c r="K28" s="156"/>
      <c r="L28" s="98"/>
      <c r="M28" s="98"/>
      <c r="N28" s="98"/>
    </row>
    <row r="29" spans="1:14" ht="28.5" customHeight="1" x14ac:dyDescent="0.3">
      <c r="A29" s="155">
        <f t="shared" si="6"/>
        <v>22</v>
      </c>
      <c r="B29" s="157" t="s">
        <v>110</v>
      </c>
      <c r="C29" s="160">
        <v>5</v>
      </c>
      <c r="D29" s="164" t="s">
        <v>51</v>
      </c>
      <c r="E29" s="158">
        <f>F28</f>
        <v>43107.565972222219</v>
      </c>
      <c r="F29" s="158">
        <f t="shared" si="7"/>
        <v>43107.569444444438</v>
      </c>
      <c r="G29" s="160" t="s">
        <v>59</v>
      </c>
      <c r="H29" s="156"/>
      <c r="I29" s="164">
        <v>3.7</v>
      </c>
      <c r="J29" s="156" t="s">
        <v>25</v>
      </c>
      <c r="K29" s="156"/>
    </row>
    <row r="30" spans="1:14" ht="16.149999999999999" thickBot="1" x14ac:dyDescent="0.35">
      <c r="A30" s="216" t="s">
        <v>97</v>
      </c>
      <c r="B30" s="217"/>
      <c r="C30" s="106">
        <f>SUM(C16:C29)</f>
        <v>290</v>
      </c>
      <c r="D30" s="216"/>
      <c r="E30" s="218"/>
      <c r="F30" s="218"/>
      <c r="G30" s="218"/>
      <c r="H30" s="218"/>
      <c r="I30" s="218"/>
      <c r="J30" s="218"/>
      <c r="K30" s="217"/>
    </row>
    <row r="31" spans="1:14" s="111" customFormat="1" ht="28.5" customHeight="1" thickBot="1" x14ac:dyDescent="0.35">
      <c r="A31" s="209" t="s">
        <v>111</v>
      </c>
      <c r="B31" s="210"/>
      <c r="C31" s="210"/>
      <c r="D31" s="210"/>
      <c r="E31" s="210"/>
      <c r="F31" s="210"/>
      <c r="G31" s="210"/>
      <c r="H31" s="210"/>
      <c r="I31" s="210"/>
      <c r="J31" s="210"/>
      <c r="K31" s="211"/>
      <c r="L31" s="110"/>
      <c r="M31" s="110"/>
      <c r="N31" s="110"/>
    </row>
    <row r="32" spans="1:14" ht="28.5" customHeight="1" x14ac:dyDescent="0.3">
      <c r="A32" s="45">
        <f>A29+1</f>
        <v>23</v>
      </c>
      <c r="B32" s="13" t="s">
        <v>125</v>
      </c>
      <c r="C32" s="30">
        <v>5</v>
      </c>
      <c r="D32" s="164" t="s">
        <v>51</v>
      </c>
      <c r="E32" s="17">
        <f>F29</f>
        <v>43107.569444444438</v>
      </c>
      <c r="F32" s="17">
        <f t="shared" ref="F32:F36" si="9">E32+TIME(0,C32,0)</f>
        <v>43107.572916666657</v>
      </c>
      <c r="G32" s="30" t="s">
        <v>126</v>
      </c>
      <c r="H32" s="157" t="s">
        <v>187</v>
      </c>
      <c r="I32" s="36">
        <v>3.7</v>
      </c>
      <c r="J32" s="35" t="s">
        <v>25</v>
      </c>
      <c r="K32" s="50"/>
    </row>
    <row r="33" spans="1:72" ht="28.5" customHeight="1" x14ac:dyDescent="0.25">
      <c r="A33" s="145">
        <f>A32+1</f>
        <v>24</v>
      </c>
      <c r="B33" s="147" t="s">
        <v>137</v>
      </c>
      <c r="C33" s="143">
        <v>5</v>
      </c>
      <c r="D33" s="164" t="s">
        <v>51</v>
      </c>
      <c r="E33" s="142">
        <f>E32</f>
        <v>43107.569444444438</v>
      </c>
      <c r="F33" s="159">
        <f t="shared" si="9"/>
        <v>43107.572916666657</v>
      </c>
      <c r="G33" s="143" t="s">
        <v>157</v>
      </c>
      <c r="H33" s="157" t="s">
        <v>188</v>
      </c>
      <c r="I33" s="151">
        <v>3.7</v>
      </c>
      <c r="J33" s="162" t="s">
        <v>25</v>
      </c>
      <c r="K33" s="146"/>
    </row>
    <row r="34" spans="1:72" ht="28.5" customHeight="1" x14ac:dyDescent="0.25">
      <c r="A34" s="152">
        <f t="shared" ref="A34:A36" si="10">A33+1</f>
        <v>25</v>
      </c>
      <c r="B34" s="149" t="s">
        <v>160</v>
      </c>
      <c r="C34" s="143">
        <v>360</v>
      </c>
      <c r="D34" s="164" t="s">
        <v>51</v>
      </c>
      <c r="E34" s="142">
        <v>43108</v>
      </c>
      <c r="F34" s="159">
        <f t="shared" si="9"/>
        <v>43108.25</v>
      </c>
      <c r="G34" s="160" t="s">
        <v>157</v>
      </c>
      <c r="H34" s="157" t="s">
        <v>189</v>
      </c>
      <c r="I34" s="151">
        <v>3.7</v>
      </c>
      <c r="J34" s="162" t="s">
        <v>25</v>
      </c>
      <c r="K34" s="146"/>
    </row>
    <row r="35" spans="1:72" ht="28.5" customHeight="1" x14ac:dyDescent="0.25">
      <c r="A35" s="163">
        <f t="shared" si="10"/>
        <v>26</v>
      </c>
      <c r="B35" s="154" t="s">
        <v>138</v>
      </c>
      <c r="C35" s="160">
        <v>30</v>
      </c>
      <c r="D35" s="164" t="s">
        <v>51</v>
      </c>
      <c r="E35" s="150">
        <v>43108.416666666664</v>
      </c>
      <c r="F35" s="159">
        <f t="shared" si="9"/>
        <v>43108.4375</v>
      </c>
      <c r="G35" s="160" t="s">
        <v>157</v>
      </c>
      <c r="H35" s="157" t="s">
        <v>189</v>
      </c>
      <c r="I35" s="151">
        <v>3.7</v>
      </c>
      <c r="J35" s="162" t="s">
        <v>25</v>
      </c>
      <c r="K35" s="153"/>
    </row>
    <row r="36" spans="1:72" s="113" customFormat="1" ht="28.5" customHeight="1" x14ac:dyDescent="0.25">
      <c r="A36" s="163">
        <f t="shared" si="10"/>
        <v>27</v>
      </c>
      <c r="B36" s="12" t="s">
        <v>161</v>
      </c>
      <c r="C36" s="160">
        <v>360</v>
      </c>
      <c r="D36" s="164" t="s">
        <v>51</v>
      </c>
      <c r="E36" s="17">
        <f>E34</f>
        <v>43108</v>
      </c>
      <c r="F36" s="159">
        <f t="shared" si="9"/>
        <v>43108.25</v>
      </c>
      <c r="G36" s="30" t="s">
        <v>126</v>
      </c>
      <c r="H36" s="13"/>
      <c r="I36" s="151">
        <v>3.7</v>
      </c>
      <c r="J36" s="12" t="s">
        <v>24</v>
      </c>
      <c r="K36" s="50"/>
      <c r="L36" s="112"/>
      <c r="M36" s="112"/>
      <c r="N36" s="112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</row>
    <row r="60" spans="5:9" ht="28.5" customHeight="1" x14ac:dyDescent="0.25">
      <c r="E60" s="46"/>
      <c r="F60" s="46"/>
    </row>
    <row r="61" spans="5:9" ht="28.5" customHeight="1" x14ac:dyDescent="0.25">
      <c r="E61" s="46"/>
      <c r="F61" s="46"/>
      <c r="I61" s="48" t="s">
        <v>23</v>
      </c>
    </row>
    <row r="62" spans="5:9" ht="28.5" customHeight="1" x14ac:dyDescent="0.25">
      <c r="E62" s="46"/>
      <c r="F62" s="46"/>
      <c r="I62" s="48" t="s">
        <v>25</v>
      </c>
    </row>
    <row r="63" spans="5:9" ht="28.5" customHeight="1" x14ac:dyDescent="0.25">
      <c r="E63" s="46"/>
      <c r="F63" s="46"/>
      <c r="I63" s="48" t="s">
        <v>57</v>
      </c>
    </row>
  </sheetData>
  <autoFilter ref="A5:N32"/>
  <mergeCells count="7">
    <mergeCell ref="A31:K31"/>
    <mergeCell ref="E3:H3"/>
    <mergeCell ref="A1:K1"/>
    <mergeCell ref="A6:K6"/>
    <mergeCell ref="A15:K15"/>
    <mergeCell ref="A30:B30"/>
    <mergeCell ref="D30:K30"/>
  </mergeCells>
  <conditionalFormatting sqref="E3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{2347E9EA-B663-402A-8254-B0B87BC7D828}</x14:id>
        </ext>
      </extLst>
    </cfRule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{427E3B9C-4B8A-4683-858F-2DBAA7C0471F}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{C26D65AC-45D1-45FB-8F05-C8B74FDE9556}</x14:id>
        </ext>
      </extLst>
    </cfRule>
  </conditionalFormatting>
  <conditionalFormatting sqref="E3:H3">
    <cfRule type="dataBar" priority="1">
      <dataBar showValue="0">
        <cfvo type="num" val="0"/>
        <cfvo type="num" val="100"/>
        <color rgb="FF00B050"/>
      </dataBar>
      <extLst>
        <ext xmlns:x14="http://schemas.microsoft.com/office/spreadsheetml/2009/9/main" uri="{B025F937-C7B1-47D3-B67F-A62EFF666E3E}">
          <x14:id>{EE44B561-F7BE-4AC9-ACFE-AF456AA33278}</x14:id>
        </ext>
      </extLst>
    </cfRule>
  </conditionalFormatting>
  <dataValidations count="1">
    <dataValidation type="list" allowBlank="1" showInputMessage="1" showErrorMessage="1" sqref="J16:J29 J7:J14 J32:J35">
      <formula1>$I$60:$I$63</formula1>
    </dataValidation>
  </dataValidations>
  <pageMargins left="0.25" right="0" top="0.25" bottom="0.25" header="0.3" footer="0.5"/>
  <pageSetup paperSize="9" scale="19" fitToHeight="0" orientation="landscape" r:id="rId1"/>
  <headerFooter>
    <oddFooter>&amp;CCapgemini Internal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7E9EA-B663-402A-8254-B0B87BC7D82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14:cfRule type="dataBar" id="{427E3B9C-4B8A-4683-858F-2DBAA7C0471F}">
            <x14:dataBar minLength="0" maxLength="100" negativeBarColorSameAsPositive="1" axisPosition="none">
              <x14:cfvo type="min"/>
              <x14:cfvo type="max"/>
            </x14:dataBar>
          </x14:cfRule>
          <x14:cfRule type="dataBar" id="{C26D65AC-45D1-45FB-8F05-C8B74FDE955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E3</xm:sqref>
        </x14:conditionalFormatting>
        <x14:conditionalFormatting xmlns:xm="http://schemas.microsoft.com/office/excel/2006/main">
          <x14:cfRule type="dataBar" id="{EE44B561-F7BE-4AC9-ACFE-AF456AA33278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E3:H3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9"/>
  <sheetViews>
    <sheetView showGridLines="0" tabSelected="1" topLeftCell="C1" workbookViewId="0">
      <selection activeCell="E12" sqref="E12"/>
    </sheetView>
  </sheetViews>
  <sheetFormatPr defaultColWidth="31.85546875" defaultRowHeight="15" x14ac:dyDescent="0.25"/>
  <cols>
    <col min="1" max="1" width="4.7109375" style="96" bestFit="1" customWidth="1"/>
    <col min="2" max="2" width="30.140625" style="96" bestFit="1" customWidth="1"/>
    <col min="3" max="3" width="31.85546875" style="96"/>
    <col min="4" max="4" width="30.28515625" style="96" bestFit="1" customWidth="1"/>
    <col min="5" max="5" width="31.42578125" style="96" bestFit="1" customWidth="1"/>
    <col min="6" max="6" width="29.28515625" style="96" bestFit="1" customWidth="1"/>
    <col min="7" max="7" width="10.7109375" style="96" bestFit="1" customWidth="1"/>
    <col min="8" max="8" width="51.5703125" style="96" customWidth="1"/>
    <col min="9" max="16384" width="31.85546875" style="96"/>
  </cols>
  <sheetData>
    <row r="1" spans="1:8" ht="14.45" x14ac:dyDescent="0.3">
      <c r="A1" s="104" t="s">
        <v>95</v>
      </c>
      <c r="B1" s="104" t="s">
        <v>96</v>
      </c>
      <c r="C1" s="105" t="s">
        <v>98</v>
      </c>
      <c r="D1" s="105" t="s">
        <v>94</v>
      </c>
      <c r="E1" s="108" t="s">
        <v>99</v>
      </c>
      <c r="F1" s="104" t="s">
        <v>113</v>
      </c>
      <c r="G1" s="104" t="s">
        <v>114</v>
      </c>
      <c r="H1" s="104" t="s">
        <v>219</v>
      </c>
    </row>
    <row r="2" spans="1:8" s="168" customFormat="1" ht="90" x14ac:dyDescent="0.25">
      <c r="A2" s="166" t="s">
        <v>215</v>
      </c>
      <c r="B2" s="167" t="s">
        <v>224</v>
      </c>
      <c r="C2" s="167" t="s">
        <v>220</v>
      </c>
      <c r="D2" s="167" t="s">
        <v>221</v>
      </c>
      <c r="E2" s="167" t="s">
        <v>222</v>
      </c>
      <c r="F2" s="167" t="s">
        <v>223</v>
      </c>
      <c r="G2" s="166" t="s">
        <v>186</v>
      </c>
      <c r="H2" s="175" t="s">
        <v>235</v>
      </c>
    </row>
    <row r="3" spans="1:8" s="168" customFormat="1" ht="60.75" customHeight="1" x14ac:dyDescent="0.25">
      <c r="A3" s="166" t="s">
        <v>216</v>
      </c>
      <c r="B3" s="167" t="s">
        <v>225</v>
      </c>
      <c r="C3" s="167" t="s">
        <v>226</v>
      </c>
      <c r="D3" s="167" t="s">
        <v>227</v>
      </c>
      <c r="E3" s="167" t="s">
        <v>228</v>
      </c>
      <c r="F3" s="167" t="s">
        <v>229</v>
      </c>
      <c r="G3" s="166" t="s">
        <v>186</v>
      </c>
      <c r="H3" s="175" t="s">
        <v>236</v>
      </c>
    </row>
    <row r="4" spans="1:8" s="168" customFormat="1" ht="55.5" customHeight="1" x14ac:dyDescent="0.25">
      <c r="A4" s="166" t="s">
        <v>217</v>
      </c>
      <c r="B4" s="173" t="s">
        <v>218</v>
      </c>
      <c r="C4" s="173" t="s">
        <v>214</v>
      </c>
      <c r="D4" s="173" t="s">
        <v>230</v>
      </c>
      <c r="E4" s="173" t="s">
        <v>231</v>
      </c>
      <c r="F4" s="173" t="s">
        <v>232</v>
      </c>
      <c r="G4" s="166" t="s">
        <v>186</v>
      </c>
      <c r="H4" s="175" t="s">
        <v>237</v>
      </c>
    </row>
    <row r="9" spans="1:8" x14ac:dyDescent="0.25">
      <c r="G9" s="174"/>
    </row>
  </sheetData>
  <hyperlinks>
    <hyperlink ref="H2" location="'TC1'!A1" display="TC1"/>
    <hyperlink ref="H3" location="'TC2'!A1" display="TC2"/>
    <hyperlink ref="H4" location="'TC3'!A1" display="TC3"/>
  </hyperlinks>
  <pageMargins left="0.7" right="0.7" top="0.75" bottom="0.75" header="0.3" footer="0.5"/>
  <pageSetup orientation="portrait" r:id="rId1"/>
  <headerFooter>
    <oddFooter>&amp;C&amp;"Candara,Bold"&amp;11 Capgemini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9"/>
  <sheetViews>
    <sheetView topLeftCell="A34" workbookViewId="0">
      <selection activeCell="C9" sqref="C9"/>
    </sheetView>
  </sheetViews>
  <sheetFormatPr defaultRowHeight="15" x14ac:dyDescent="0.25"/>
  <sheetData>
    <row r="2" spans="4:15" x14ac:dyDescent="0.25">
      <c r="D2" s="176" t="s">
        <v>238</v>
      </c>
      <c r="O2" s="176" t="s">
        <v>239</v>
      </c>
    </row>
    <row r="29" spans="11:11" x14ac:dyDescent="0.25">
      <c r="K29" s="176" t="s">
        <v>240</v>
      </c>
    </row>
  </sheetData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J36"/>
  <sheetViews>
    <sheetView topLeftCell="A28" workbookViewId="0">
      <selection activeCell="E41" sqref="E41"/>
    </sheetView>
  </sheetViews>
  <sheetFormatPr defaultRowHeight="15" x14ac:dyDescent="0.25"/>
  <sheetData>
    <row r="2" spans="10:10" x14ac:dyDescent="0.25">
      <c r="J2" t="s">
        <v>238</v>
      </c>
    </row>
    <row r="20" spans="10:10" x14ac:dyDescent="0.25">
      <c r="J20" t="s">
        <v>239</v>
      </c>
    </row>
    <row r="36" spans="10:10" x14ac:dyDescent="0.25">
      <c r="J36" t="s">
        <v>240</v>
      </c>
    </row>
  </sheetData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"/>
  <sheetViews>
    <sheetView workbookViewId="0">
      <selection activeCell="J4" sqref="J4"/>
    </sheetView>
  </sheetViews>
  <sheetFormatPr defaultRowHeight="15" x14ac:dyDescent="0.25"/>
  <cols>
    <col min="10" max="10" width="15.7109375" bestFit="1" customWidth="1"/>
  </cols>
  <sheetData>
    <row r="3" spans="10:10" x14ac:dyDescent="0.25">
      <c r="J3" t="s">
        <v>241</v>
      </c>
    </row>
  </sheetData>
  <pageMargins left="0.7" right="0.7" top="0.75" bottom="0.75" header="0.3" footer="0.5"/>
  <pageSetup orientation="portrait" r:id="rId1"/>
  <headerFooter>
    <oddFooter>&amp;C&amp;"Candara,Bold"&amp;11 Capgemini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d9a53c12d58d539e9eefb1c8dd9c67de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ff00fd03a33332b9ab7e3591055b8c3d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1CC1EC-BC12-4E85-8375-27648FEF8FE0}"/>
</file>

<file path=customXml/itemProps2.xml><?xml version="1.0" encoding="utf-8"?>
<ds:datastoreItem xmlns:ds="http://schemas.openxmlformats.org/officeDocument/2006/customXml" ds:itemID="{199492B2-A498-4A1E-BA8F-A2DE0DEF910E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89d68bad-61c9-4191-9fe6-393bb6f6d82e"/>
    <ds:schemaRef ds:uri="http://purl.org/dc/terms/"/>
    <ds:schemaRef ds:uri="f58b7ccd-fd13-48af-a046-4d3fdab16dde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BF04653-8F10-4342-8CE0-BE8A3F725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Change Request &amp; Contact Info</vt:lpstr>
      <vt:lpstr>Environment Details</vt:lpstr>
      <vt:lpstr>Teradata Migration Steps</vt:lpstr>
      <vt:lpstr>TERADATA Test Plan</vt:lpstr>
      <vt:lpstr>TC1</vt:lpstr>
      <vt:lpstr>TC2</vt:lpstr>
      <vt:lpstr>TC3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Mathankumar Ponnusamy;Robert.Antony@nbcuni.com</dc:creator>
  <cp:lastModifiedBy>Aswin Madhavan</cp:lastModifiedBy>
  <cp:lastPrinted>2016-06-28T15:44:32Z</cp:lastPrinted>
  <dcterms:created xsi:type="dcterms:W3CDTF">2013-10-04T04:45:04Z</dcterms:created>
  <dcterms:modified xsi:type="dcterms:W3CDTF">2019-05-13T07:10:11Z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