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jdeepa\Desktop\"/>
    </mc:Choice>
  </mc:AlternateContent>
  <xr:revisionPtr revIDLastSave="0" documentId="8_{8614EA39-64D9-43A9-B269-6E7C87537873}" xr6:coauthVersionLast="43" xr6:coauthVersionMax="43" xr10:uidLastSave="{00000000-0000-0000-0000-000000000000}"/>
  <bookViews>
    <workbookView xWindow="-120" yWindow="-120" windowWidth="20730" windowHeight="11160" xr2:uid="{00000000-000D-0000-FFFF-FFFF00000000}"/>
  </bookViews>
  <sheets>
    <sheet name="YA 2019" sheetId="1" r:id="rId1"/>
  </sheets>
  <definedNames>
    <definedName name="_A100000" localSheetId="0">'YA 2019'!$2215:$2227</definedName>
    <definedName name="_A100000">#REF!</definedName>
    <definedName name="_xlnm.Print_Area" localSheetId="0">'YA 2019'!$B$2:$I$62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8" i="1" l="1"/>
  <c r="C54" i="1"/>
  <c r="AB45" i="1"/>
  <c r="AD45" i="1" s="1"/>
  <c r="H48" i="1" s="1"/>
  <c r="H16" i="1"/>
  <c r="H27" i="1" s="1"/>
  <c r="AB31" i="1" s="1"/>
  <c r="AD31" i="1" s="1"/>
  <c r="H31" i="1" s="1"/>
  <c r="AB50" i="1" l="1"/>
  <c r="AD50" i="1" s="1"/>
  <c r="H50" i="1" s="1"/>
  <c r="AB51" i="1" s="1"/>
  <c r="AB52" i="1" l="1"/>
  <c r="AD52" i="1" s="1"/>
  <c r="AB53" i="1" l="1"/>
  <c r="AD53" i="1" s="1"/>
  <c r="H52" i="1" s="1"/>
  <c r="AB54" i="1" s="1"/>
  <c r="AC54" i="1" s="1"/>
  <c r="AD54" i="1" s="1"/>
  <c r="H54" i="1" l="1"/>
  <c r="K54" i="1" s="1"/>
  <c r="AB56" i="1" l="1"/>
  <c r="AD56" i="1" s="1"/>
  <c r="K58" i="1" l="1"/>
  <c r="H56" i="1"/>
  <c r="AB61" i="1" s="1"/>
  <c r="AD61" i="1" s="1"/>
  <c r="H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INLHCMB</author>
    <author>Wen LI (IRAS)</author>
  </authors>
  <commentList>
    <comment ref="H8" authorId="0" shapeId="0" xr:uid="{00000000-0006-0000-0000-000001000000}">
      <text>
        <r>
          <rPr>
            <b/>
            <u/>
            <sz val="9"/>
            <color indexed="81"/>
            <rFont val="Arial"/>
            <family val="2"/>
          </rPr>
          <t>Age as at 31.12.2012</t>
        </r>
        <r>
          <rPr>
            <b/>
            <sz val="9"/>
            <color indexed="81"/>
            <rFont val="Arial"/>
            <family val="2"/>
          </rPr>
          <t xml:space="preserve">
</t>
        </r>
        <r>
          <rPr>
            <sz val="9"/>
            <color indexed="81"/>
            <rFont val="Arial"/>
            <family val="2"/>
          </rPr>
          <t>"No"   - Age &lt; 60 yrs old
"Yes" - Age &gt;= 60 yrs old</t>
        </r>
      </text>
    </comment>
    <comment ref="H12" authorId="0" shapeId="0" xr:uid="{00000000-0006-0000-0000-000002000000}">
      <text>
        <r>
          <rPr>
            <b/>
            <u/>
            <sz val="9"/>
            <color indexed="81"/>
            <rFont val="Arial"/>
            <family val="2"/>
          </rPr>
          <t xml:space="preserve">Employment income
</t>
        </r>
        <r>
          <rPr>
            <sz val="9"/>
            <color indexed="81"/>
            <rFont val="Arial"/>
            <family val="2"/>
          </rPr>
          <t>Enter your gross employment income for the previous year (including any bonuses, fixed allowances and any benefits in kind).
DO NOT deduct CPF paid when you key in this figure.</t>
        </r>
      </text>
    </comment>
    <comment ref="H14" authorId="0" shapeId="0" xr:uid="{00000000-0006-0000-0000-000003000000}">
      <text>
        <r>
          <rPr>
            <b/>
            <u/>
            <sz val="9"/>
            <color indexed="81"/>
            <rFont val="Arial"/>
            <family val="2"/>
          </rPr>
          <t>Employment expenses</t>
        </r>
        <r>
          <rPr>
            <sz val="9"/>
            <color indexed="81"/>
            <rFont val="Arial"/>
            <family val="2"/>
          </rPr>
          <t xml:space="preserve">
Enter your allowable employment expenses.
Click "Employment expenses" for details.</t>
        </r>
      </text>
    </comment>
    <comment ref="H18" authorId="0" shapeId="0" xr:uid="{00000000-0006-0000-0000-000004000000}">
      <text>
        <r>
          <rPr>
            <b/>
            <u/>
            <sz val="9"/>
            <color indexed="81"/>
            <rFont val="Arial"/>
            <family val="2"/>
          </rPr>
          <t xml:space="preserve">Trade, Business, Profession or Vocation
</t>
        </r>
        <r>
          <rPr>
            <sz val="9"/>
            <color indexed="81"/>
            <rFont val="Arial"/>
            <family val="2"/>
          </rPr>
          <t>Enter your income from trade, business, profession or vocation in the previous year.
Click "Trade, Business, Profession or Vocation" for details.</t>
        </r>
      </text>
    </comment>
    <comment ref="H21" authorId="0" shapeId="0" xr:uid="{00000000-0006-0000-0000-000005000000}">
      <text>
        <r>
          <rPr>
            <b/>
            <u/>
            <sz val="9"/>
            <color indexed="81"/>
            <rFont val="Arial"/>
            <family val="2"/>
          </rPr>
          <t>Dividends</t>
        </r>
        <r>
          <rPr>
            <b/>
            <sz val="9"/>
            <color indexed="81"/>
            <rFont val="Arial"/>
            <family val="2"/>
          </rPr>
          <t xml:space="preserve">
</t>
        </r>
        <r>
          <rPr>
            <sz val="9"/>
            <color indexed="81"/>
            <rFont val="Arial"/>
            <family val="2"/>
          </rPr>
          <t>Enter your dividends received in the previous year.
Click "Dividends" for details.</t>
        </r>
      </text>
    </comment>
    <comment ref="H22" authorId="0" shapeId="0" xr:uid="{00000000-0006-0000-0000-000006000000}">
      <text>
        <r>
          <rPr>
            <b/>
            <u/>
            <sz val="9"/>
            <color indexed="81"/>
            <rFont val="Arial"/>
            <family val="2"/>
          </rPr>
          <t>Interest</t>
        </r>
        <r>
          <rPr>
            <b/>
            <sz val="9"/>
            <color indexed="81"/>
            <rFont val="Arial"/>
            <family val="2"/>
          </rPr>
          <t xml:space="preserve">
</t>
        </r>
        <r>
          <rPr>
            <sz val="9"/>
            <color indexed="81"/>
            <rFont val="Arial"/>
            <family val="2"/>
          </rPr>
          <t xml:space="preserve">Enter your interest income received in the previous year if it is NOT from </t>
        </r>
        <r>
          <rPr>
            <u/>
            <sz val="9"/>
            <color indexed="81"/>
            <rFont val="Arial"/>
            <family val="2"/>
          </rPr>
          <t>deposits with approved banks or licensed finance companies in Singapore.</t>
        </r>
        <r>
          <rPr>
            <sz val="9"/>
            <color indexed="81"/>
            <rFont val="Arial"/>
            <family val="2"/>
          </rPr>
          <t xml:space="preserve">
Click "Interest" for details.</t>
        </r>
      </text>
    </comment>
    <comment ref="H23" authorId="0" shapeId="0" xr:uid="{00000000-0006-0000-0000-000007000000}">
      <text>
        <r>
          <rPr>
            <b/>
            <u/>
            <sz val="9"/>
            <color indexed="81"/>
            <rFont val="Arial"/>
            <family val="2"/>
          </rPr>
          <t>Rent from Property</t>
        </r>
        <r>
          <rPr>
            <sz val="9"/>
            <color indexed="81"/>
            <rFont val="Arial"/>
            <family val="2"/>
          </rPr>
          <t xml:space="preserve">
Enter your net rent from property in the previous year.
Click "Rent from Property" for details.</t>
        </r>
      </text>
    </comment>
    <comment ref="H24" authorId="0" shapeId="0" xr:uid="{00000000-0006-0000-0000-000008000000}">
      <text>
        <r>
          <rPr>
            <b/>
            <u/>
            <sz val="9"/>
            <color indexed="81"/>
            <rFont val="Arial"/>
            <family val="2"/>
          </rPr>
          <t>Royalty, Charge, Estate/Trust Income</t>
        </r>
        <r>
          <rPr>
            <b/>
            <sz val="9"/>
            <color indexed="81"/>
            <rFont val="Arial"/>
            <family val="2"/>
          </rPr>
          <t xml:space="preserve">
</t>
        </r>
        <r>
          <rPr>
            <sz val="9"/>
            <color indexed="81"/>
            <rFont val="Arial"/>
            <family val="2"/>
          </rPr>
          <t>Enter your royalty, charge or estate/trust income received in the previous year.
Click "Royalty, Charge, Estate/Trust Income" for details.</t>
        </r>
      </text>
    </comment>
    <comment ref="H25" authorId="0" shapeId="0" xr:uid="{00000000-0006-0000-0000-000009000000}">
      <text>
        <r>
          <rPr>
            <b/>
            <u/>
            <sz val="9"/>
            <color indexed="81"/>
            <rFont val="Arial"/>
            <family val="2"/>
          </rPr>
          <t>Gains or Profits of an Income Nature</t>
        </r>
        <r>
          <rPr>
            <b/>
            <sz val="9"/>
            <color indexed="81"/>
            <rFont val="Arial"/>
            <family val="2"/>
          </rPr>
          <t xml:space="preserve">
</t>
        </r>
        <r>
          <rPr>
            <sz val="9"/>
            <color indexed="81"/>
            <rFont val="Arial"/>
            <family val="2"/>
          </rPr>
          <t>Enter your gains or profits of an income nature received in the previous year. These include any income which does not fall within any of the other classifications of income stated above.
Click “Gains or Profits of an Income Nature” for details.</t>
        </r>
      </text>
    </comment>
    <comment ref="H29" authorId="0" shapeId="0" xr:uid="{00000000-0006-0000-0000-00000A000000}">
      <text>
        <r>
          <rPr>
            <b/>
            <u/>
            <sz val="9"/>
            <color indexed="81"/>
            <rFont val="Arial"/>
            <family val="2"/>
          </rPr>
          <t>Approved Donations</t>
        </r>
        <r>
          <rPr>
            <sz val="9"/>
            <color indexed="81"/>
            <rFont val="Arial"/>
            <family val="2"/>
          </rPr>
          <t xml:space="preserve">
Enter the amount donated (2.5 times) to approved Institution of Public Character (IPC) in the previous year.
For example, if your donate $100 to an approved IPC, you will be given a $250 deduction.</t>
        </r>
      </text>
    </comment>
    <comment ref="H34" authorId="0" shapeId="0" xr:uid="{00000000-0006-0000-0000-00000B000000}">
      <text>
        <r>
          <rPr>
            <b/>
            <u/>
            <sz val="9"/>
            <color indexed="81"/>
            <rFont val="Arial"/>
            <family val="2"/>
          </rPr>
          <t>Earned income relief</t>
        </r>
        <r>
          <rPr>
            <b/>
            <sz val="9"/>
            <color indexed="81"/>
            <rFont val="Arial"/>
            <family val="2"/>
          </rPr>
          <t xml:space="preserve">
</t>
        </r>
        <r>
          <rPr>
            <sz val="9"/>
            <color indexed="81"/>
            <rFont val="Arial"/>
            <family val="2"/>
          </rPr>
          <t>Enter the lower of your earned income or the following values:
-$1,000 (if you are below 55)
-$6,000 (55 to 59)
-$8,000(60 and above)
For handicapped persons, the maximum earned income relief will be:
-$4,000 (if you are below 55)
-$10,000 (55 to 59)
-$12,000 (60 and above)</t>
        </r>
      </text>
    </comment>
    <comment ref="H35" authorId="0" shapeId="0" xr:uid="{00000000-0006-0000-0000-00000C000000}">
      <text>
        <r>
          <rPr>
            <b/>
            <u/>
            <sz val="9"/>
            <color indexed="81"/>
            <rFont val="Arial"/>
            <family val="2"/>
          </rPr>
          <t>Spouse/handicapped spouse relief</t>
        </r>
        <r>
          <rPr>
            <b/>
            <sz val="9"/>
            <color indexed="81"/>
            <rFont val="Arial"/>
            <family val="2"/>
          </rPr>
          <t xml:space="preserve">
</t>
        </r>
        <r>
          <rPr>
            <sz val="9"/>
            <color indexed="81"/>
            <rFont val="Arial"/>
            <family val="2"/>
          </rPr>
          <t>Enter $2,000 for spouse relief or $5,500 for handicapped spouse relief. You are only eligible for spouse relief if the income of your spouse in the previous year is not more than $4,000.</t>
        </r>
      </text>
    </comment>
    <comment ref="H36" authorId="0" shapeId="0" xr:uid="{00000000-0006-0000-0000-00000D000000}">
      <text>
        <r>
          <rPr>
            <b/>
            <u/>
            <sz val="9"/>
            <color indexed="81"/>
            <rFont val="Arial"/>
            <family val="2"/>
          </rPr>
          <t>Qualifying child relief (QCR)</t>
        </r>
        <r>
          <rPr>
            <b/>
            <sz val="9"/>
            <color indexed="81"/>
            <rFont val="Arial"/>
            <family val="2"/>
          </rPr>
          <t xml:space="preserve">
</t>
        </r>
        <r>
          <rPr>
            <sz val="9"/>
            <color indexed="81"/>
            <rFont val="Arial"/>
            <family val="2"/>
          </rPr>
          <t xml:space="preserve">Enter $4,000 per child.
</t>
        </r>
        <r>
          <rPr>
            <b/>
            <sz val="9"/>
            <color indexed="81"/>
            <rFont val="Arial"/>
            <family val="2"/>
          </rPr>
          <t xml:space="preserve">
</t>
        </r>
        <r>
          <rPr>
            <b/>
            <u/>
            <sz val="9"/>
            <color indexed="81"/>
            <rFont val="Arial"/>
            <family val="2"/>
          </rPr>
          <t>Handicapped child relief (HCR)</t>
        </r>
        <r>
          <rPr>
            <b/>
            <sz val="9"/>
            <color indexed="81"/>
            <rFont val="Arial"/>
            <family val="2"/>
          </rPr>
          <t xml:space="preserve">
</t>
        </r>
        <r>
          <rPr>
            <sz val="9"/>
            <color indexed="81"/>
            <rFont val="Arial"/>
            <family val="2"/>
          </rPr>
          <t>Enter $7,500 per handicapped child.</t>
        </r>
      </text>
    </comment>
    <comment ref="H37" authorId="0" shapeId="0" xr:uid="{00000000-0006-0000-0000-00000E000000}">
      <text>
        <r>
          <rPr>
            <b/>
            <u/>
            <sz val="9"/>
            <color indexed="81"/>
            <rFont val="Arial"/>
            <family val="2"/>
          </rPr>
          <t>Working mother’s child relief (WMCR)</t>
        </r>
        <r>
          <rPr>
            <b/>
            <sz val="9"/>
            <color indexed="81"/>
            <rFont val="Arial"/>
            <family val="2"/>
          </rPr>
          <t xml:space="preserve">
</t>
        </r>
        <r>
          <rPr>
            <sz val="9"/>
            <color indexed="81"/>
            <rFont val="Arial"/>
            <family val="2"/>
          </rPr>
          <t>Enter the amount-
1st child - 15% of mother’s earned income
2nd child - 20% of mother’s earned income
3rd and each subsequent child - 25% of mother’s earned income
Cumulative WMCR percentages are capped at 100% of mother’s earned income.
Note: The sum of all child reliefs claimable is subject to a cap of $50,000 for each child.</t>
        </r>
      </text>
    </comment>
    <comment ref="H38" authorId="0" shapeId="0" xr:uid="{00000000-0006-0000-0000-00000F000000}">
      <text>
        <r>
          <rPr>
            <b/>
            <u/>
            <sz val="9"/>
            <color indexed="81"/>
            <rFont val="Arial"/>
            <family val="2"/>
          </rPr>
          <t>Parent/handicapped parent relief</t>
        </r>
        <r>
          <rPr>
            <b/>
            <sz val="9"/>
            <color indexed="81"/>
            <rFont val="Arial"/>
            <family val="2"/>
          </rPr>
          <t xml:space="preserve">
</t>
        </r>
        <r>
          <rPr>
            <sz val="9"/>
            <color indexed="81"/>
            <rFont val="Arial"/>
            <family val="2"/>
          </rPr>
          <t xml:space="preserve">You can claim parent relief or handicapped parent relief for up to 2 dependants. The amount of relief for each dependant is as follows.
                         </t>
        </r>
        <r>
          <rPr>
            <u/>
            <sz val="9"/>
            <color indexed="81"/>
            <rFont val="Arial"/>
            <family val="2"/>
          </rPr>
          <t>Staying with you</t>
        </r>
        <r>
          <rPr>
            <sz val="9"/>
            <color indexed="81"/>
            <rFont val="Arial"/>
            <family val="2"/>
          </rPr>
          <t xml:space="preserve">    </t>
        </r>
        <r>
          <rPr>
            <u/>
            <sz val="9"/>
            <color indexed="81"/>
            <rFont val="Arial"/>
            <family val="2"/>
          </rPr>
          <t>NOT staying with you</t>
        </r>
        <r>
          <rPr>
            <sz val="9"/>
            <color indexed="81"/>
            <rFont val="Arial"/>
            <family val="2"/>
          </rPr>
          <t xml:space="preserve">
Parent relief            $9,000                        $5,500
Handicapped
parent relief            $14,000                      $10,000</t>
        </r>
      </text>
    </comment>
    <comment ref="H39" authorId="0" shapeId="0" xr:uid="{00000000-0006-0000-0000-000010000000}">
      <text>
        <r>
          <rPr>
            <b/>
            <u/>
            <sz val="9"/>
            <color indexed="81"/>
            <rFont val="Arial"/>
            <family val="2"/>
          </rPr>
          <t>Grandparent caregiver relief</t>
        </r>
        <r>
          <rPr>
            <b/>
            <sz val="9"/>
            <color indexed="81"/>
            <rFont val="Arial"/>
            <family val="2"/>
          </rPr>
          <t xml:space="preserve">
</t>
        </r>
        <r>
          <rPr>
            <sz val="9"/>
            <color indexed="81"/>
            <rFont val="Arial"/>
            <family val="2"/>
          </rPr>
          <t>Enter $3,000 if you are entitled to this relief.
Click "Grandparent caregiver relief" for details on qualifying conditions.</t>
        </r>
      </text>
    </comment>
    <comment ref="H40" authorId="0" shapeId="0" xr:uid="{00000000-0006-0000-0000-000011000000}">
      <text>
        <r>
          <rPr>
            <b/>
            <u/>
            <sz val="9"/>
            <color indexed="81"/>
            <rFont val="Arial"/>
            <family val="2"/>
          </rPr>
          <t>Handicapped brother/sister relief</t>
        </r>
        <r>
          <rPr>
            <b/>
            <sz val="9"/>
            <color indexed="81"/>
            <rFont val="Arial"/>
            <family val="2"/>
          </rPr>
          <t xml:space="preserve">
</t>
        </r>
        <r>
          <rPr>
            <sz val="9"/>
            <color indexed="81"/>
            <rFont val="Arial"/>
            <family val="2"/>
          </rPr>
          <t>Enter up to $5,500 for each of your or your spouse's brothers or sisters who are handicapped and whom you maintained.</t>
        </r>
      </text>
    </comment>
    <comment ref="H41" authorId="0" shapeId="0" xr:uid="{00000000-0006-0000-0000-000012000000}">
      <text>
        <r>
          <rPr>
            <b/>
            <u/>
            <sz val="9"/>
            <color indexed="81"/>
            <rFont val="Arial"/>
            <family val="2"/>
          </rPr>
          <t>CPF/provident fund relief</t>
        </r>
        <r>
          <rPr>
            <b/>
            <sz val="9"/>
            <color indexed="81"/>
            <rFont val="Arial"/>
            <family val="2"/>
          </rPr>
          <t xml:space="preserve">
</t>
        </r>
        <r>
          <rPr>
            <sz val="9"/>
            <color indexed="81"/>
            <rFont val="Arial"/>
            <family val="2"/>
          </rPr>
          <t>Enter the amount of allowable CPF contribution. CPF capping rules apply.
Click "CPF/provident fund relief" for details.</t>
        </r>
      </text>
    </comment>
    <comment ref="H42" authorId="0" shapeId="0" xr:uid="{00000000-0006-0000-0000-000013000000}">
      <text>
        <r>
          <rPr>
            <b/>
            <u/>
            <sz val="9"/>
            <color indexed="81"/>
            <rFont val="Arial"/>
            <family val="2"/>
          </rPr>
          <t>Life insurance relief</t>
        </r>
        <r>
          <rPr>
            <b/>
            <sz val="9"/>
            <color indexed="81"/>
            <rFont val="Arial"/>
            <family val="2"/>
          </rPr>
          <t xml:space="preserve">
</t>
        </r>
        <r>
          <rPr>
            <sz val="9"/>
            <color indexed="81"/>
            <rFont val="Arial"/>
            <family val="2"/>
          </rPr>
          <t>You are eligible to claim life insurance relief up to a maximum of $5,000 if you have zero CPF contribution. Otherwise, you may claim the difference between the cap of $5,000 and your CPF contribution.
For example,
CPF contribution: $3,000
Allowable life insurance relief:
$5,000 - $3,000 = $</t>
        </r>
        <r>
          <rPr>
            <b/>
            <sz val="9"/>
            <color indexed="81"/>
            <rFont val="Arial"/>
            <family val="2"/>
          </rPr>
          <t>2,000</t>
        </r>
      </text>
    </comment>
    <comment ref="H43" authorId="0" shapeId="0" xr:uid="{00000000-0006-0000-0000-000014000000}">
      <text>
        <r>
          <rPr>
            <b/>
            <u/>
            <sz val="9"/>
            <color indexed="81"/>
            <rFont val="Arial"/>
            <family val="2"/>
          </rPr>
          <t>Course fees relief</t>
        </r>
        <r>
          <rPr>
            <sz val="9"/>
            <color indexed="81"/>
            <rFont val="Arial"/>
            <family val="2"/>
          </rPr>
          <t xml:space="preserve">
Enter the mount of course fee incurred </t>
        </r>
        <r>
          <rPr>
            <b/>
            <sz val="9"/>
            <color indexed="81"/>
            <rFont val="Arial"/>
            <family val="2"/>
          </rPr>
          <t>up to a maximum</t>
        </r>
        <r>
          <rPr>
            <sz val="9"/>
            <color indexed="81"/>
            <rFont val="Arial"/>
            <family val="2"/>
          </rPr>
          <t xml:space="preserve"> </t>
        </r>
        <r>
          <rPr>
            <b/>
            <sz val="9"/>
            <color indexed="81"/>
            <rFont val="Arial"/>
            <family val="2"/>
          </rPr>
          <t xml:space="preserve">of </t>
        </r>
        <r>
          <rPr>
            <sz val="9"/>
            <color indexed="81"/>
            <rFont val="Arial"/>
            <family val="2"/>
          </rPr>
          <t>$5,500 in a year if you meet the qualifying conditions.</t>
        </r>
      </text>
    </comment>
    <comment ref="H44" authorId="0" shapeId="0" xr:uid="{00000000-0006-0000-0000-000015000000}">
      <text>
        <r>
          <rPr>
            <b/>
            <u/>
            <sz val="9"/>
            <color indexed="81"/>
            <rFont val="Arial"/>
            <family val="2"/>
          </rPr>
          <t>Foreign maid levy (FML) relief</t>
        </r>
        <r>
          <rPr>
            <b/>
            <sz val="9"/>
            <color indexed="81"/>
            <rFont val="Arial"/>
            <family val="2"/>
          </rPr>
          <t xml:space="preserve">
</t>
        </r>
        <r>
          <rPr>
            <sz val="9"/>
            <color indexed="81"/>
            <rFont val="Arial"/>
            <family val="2"/>
          </rPr>
          <t xml:space="preserve">Enter twice the total foreign domestic worker levy paid  paid in the previous year, subject to the following cap amount:
</t>
        </r>
        <r>
          <rPr>
            <u/>
            <sz val="9"/>
            <color indexed="81"/>
            <rFont val="Arial"/>
            <family val="2"/>
          </rPr>
          <t>Maximum Relief</t>
        </r>
        <r>
          <rPr>
            <sz val="9"/>
            <color indexed="81"/>
            <rFont val="Arial"/>
            <family val="2"/>
          </rPr>
          <t xml:space="preserve">
Concessionary FML 
($60 x 12 months x 2)                                                   $1,440
Without concessionary FML ($265 x 12 months x 2)                       $6,360</t>
        </r>
      </text>
    </comment>
    <comment ref="H45" authorId="0" shapeId="0" xr:uid="{00000000-0006-0000-0000-000016000000}">
      <text>
        <r>
          <rPr>
            <b/>
            <u/>
            <sz val="9"/>
            <color indexed="81"/>
            <rFont val="Arial"/>
            <family val="2"/>
          </rPr>
          <t>CPF cash top-up relief</t>
        </r>
        <r>
          <rPr>
            <sz val="9"/>
            <color indexed="81"/>
            <rFont val="Arial"/>
            <family val="2"/>
          </rPr>
          <t xml:space="preserve">
</t>
        </r>
        <r>
          <rPr>
            <u/>
            <sz val="9"/>
            <color indexed="81"/>
            <rFont val="Arial"/>
            <family val="2"/>
          </rPr>
          <t>CPF Top-ups</t>
        </r>
        <r>
          <rPr>
            <sz val="9"/>
            <color indexed="81"/>
            <rFont val="Arial"/>
            <family val="2"/>
          </rPr>
          <t xml:space="preserve">                                                                      </t>
        </r>
        <r>
          <rPr>
            <u/>
            <sz val="9"/>
            <color indexed="81"/>
            <rFont val="Arial"/>
            <family val="2"/>
          </rPr>
          <t>Maximum Relief</t>
        </r>
        <r>
          <rPr>
            <sz val="9"/>
            <color indexed="81"/>
            <rFont val="Arial"/>
            <family val="2"/>
          </rPr>
          <t xml:space="preserve">
Your own minimum sum                                                           $7,000
Immediate family members                                                        $7,000
(grandparents/parents, spouse or siblings) top-ups
Click "CPF cash top-up relief" for details.</t>
        </r>
      </text>
    </comment>
    <comment ref="H46" authorId="0" shapeId="0" xr:uid="{00000000-0006-0000-0000-000017000000}">
      <text>
        <r>
          <rPr>
            <b/>
            <u/>
            <sz val="9"/>
            <color indexed="81"/>
            <rFont val="Arial"/>
            <family val="2"/>
          </rPr>
          <t xml:space="preserve">SRS relief
</t>
        </r>
        <r>
          <rPr>
            <sz val="9"/>
            <color indexed="81"/>
            <rFont val="Arial"/>
            <family val="2"/>
          </rPr>
          <t>Enter the amount you / your emplyer have contributed in the previous year, subject to a cap of $15,300 for a Singaporean / Singapore Permanent Resident and $35,700 for a foreigner.</t>
        </r>
      </text>
    </comment>
    <comment ref="H47" authorId="0" shapeId="0" xr:uid="{00000000-0006-0000-0000-000018000000}">
      <text>
        <r>
          <rPr>
            <b/>
            <u/>
            <sz val="9"/>
            <color indexed="81"/>
            <rFont val="Arial"/>
            <family val="2"/>
          </rPr>
          <t>NSman relief</t>
        </r>
        <r>
          <rPr>
            <sz val="9"/>
            <color indexed="81"/>
            <rFont val="Arial"/>
            <family val="2"/>
          </rPr>
          <t xml:space="preserve">
For NSman (self) relief:
</t>
        </r>
        <r>
          <rPr>
            <u/>
            <sz val="9"/>
            <color indexed="81"/>
            <rFont val="Arial"/>
            <family val="2"/>
          </rPr>
          <t>Category of NSman</t>
        </r>
        <r>
          <rPr>
            <sz val="9"/>
            <color indexed="81"/>
            <rFont val="Arial"/>
            <family val="2"/>
          </rPr>
          <t xml:space="preserve">                                            </t>
        </r>
        <r>
          <rPr>
            <u/>
            <sz val="9"/>
            <color indexed="81"/>
            <rFont val="Arial"/>
            <family val="2"/>
          </rPr>
          <t>Non-KAH</t>
        </r>
        <r>
          <rPr>
            <sz val="9"/>
            <color indexed="81"/>
            <rFont val="Arial"/>
            <family val="2"/>
          </rPr>
          <t xml:space="preserve">        </t>
        </r>
        <r>
          <rPr>
            <u/>
            <sz val="9"/>
            <color indexed="81"/>
            <rFont val="Arial"/>
            <family val="2"/>
          </rPr>
          <t>KAH</t>
        </r>
        <r>
          <rPr>
            <b/>
            <sz val="9"/>
            <color indexed="81"/>
            <rFont val="Arial"/>
            <family val="2"/>
          </rPr>
          <t xml:space="preserve">
</t>
        </r>
        <r>
          <rPr>
            <sz val="9"/>
            <color indexed="81"/>
            <rFont val="Arial"/>
            <family val="2"/>
          </rPr>
          <t>No in-camp training in previous year                 $1,500           $3,500
Attended in-camp training in previous year       $3,000           $5,000
Enter $750 if your son(s)/your husband are NSmen.
Click "NSman (Self/wife/parent) relief" for details.</t>
        </r>
      </text>
    </comment>
    <comment ref="H48" authorId="1" shapeId="0" xr:uid="{00000000-0006-0000-0000-000019000000}">
      <text>
        <r>
          <rPr>
            <b/>
            <u/>
            <sz val="9"/>
            <color indexed="81"/>
            <rFont val="Tahoma"/>
            <family val="2"/>
          </rPr>
          <t>Personal Income Tax Relif Cap</t>
        </r>
        <r>
          <rPr>
            <b/>
            <sz val="9"/>
            <color indexed="81"/>
            <rFont val="Tahoma"/>
            <family val="2"/>
          </rPr>
          <t xml:space="preserve">
</t>
        </r>
        <r>
          <rPr>
            <sz val="9"/>
            <color indexed="81"/>
            <rFont val="Tahoma"/>
            <family val="2"/>
          </rPr>
          <t xml:space="preserve">From YA 2018, the total amount of personal reliefs an individual taxpayer can claim is subject to an overall relief cap of $80,000. 
Therefore, the Total Personal Reliefs shown here is the lower of the total reliefs entered or $80,000.   </t>
        </r>
      </text>
    </comment>
    <comment ref="H58" authorId="0" shapeId="0" xr:uid="{00000000-0006-0000-0000-00001A000000}">
      <text>
        <r>
          <rPr>
            <b/>
            <u/>
            <sz val="9"/>
            <color indexed="81"/>
            <rFont val="Arial"/>
            <family val="2"/>
          </rPr>
          <t>Parenthood Tax Rebate</t>
        </r>
        <r>
          <rPr>
            <sz val="9"/>
            <color indexed="81"/>
            <rFont val="Arial"/>
            <family val="2"/>
          </rPr>
          <t xml:space="preserve">
1st child - $5,000
2nd child - $10,000
3rd and each subsequent child - $20,000
If you have been granted PTR previously and there is balance in your PTR account, refer to the PTR statement on the balance available to offset against your tax payable.
Click “Parenthood Tax Rebate” for qualifying conditions.</t>
        </r>
      </text>
    </comment>
  </commentList>
</comments>
</file>

<file path=xl/sharedStrings.xml><?xml version="1.0" encoding="utf-8"?>
<sst xmlns="http://schemas.openxmlformats.org/spreadsheetml/2006/main" count="151" uniqueCount="69">
  <si>
    <t>Income Tax Calculator for Tax Resident Individuals</t>
  </si>
  <si>
    <t>YEAR OF ASSESSMENT 2019 (For the year ended 31 Dec 2018)</t>
  </si>
  <si>
    <r>
      <rPr>
        <b/>
        <sz val="11"/>
        <color indexed="60"/>
        <rFont val="Arial"/>
        <family val="2"/>
      </rPr>
      <t>What to do:</t>
    </r>
    <r>
      <rPr>
        <b/>
        <sz val="11"/>
        <color indexed="8"/>
        <rFont val="Arial"/>
        <family val="2"/>
      </rPr>
      <t xml:space="preserve"> Enter amount in the gray boxes, where applicable.
</t>
    </r>
    <r>
      <rPr>
        <b/>
        <sz val="11"/>
        <color indexed="60"/>
        <rFont val="Arial"/>
        <family val="2"/>
      </rPr>
      <t>Tips:</t>
    </r>
    <r>
      <rPr>
        <b/>
        <sz val="11"/>
        <color indexed="8"/>
        <rFont val="Arial"/>
        <family val="2"/>
      </rPr>
      <t xml:space="preserve"> For more information, move your mouse over the field or click on the field name.</t>
    </r>
  </si>
  <si>
    <t>Are you aged 60 years and above on 31.12.2012?</t>
  </si>
  <si>
    <t>No</t>
  </si>
  <si>
    <t>INCOME</t>
  </si>
  <si>
    <t>Employment income</t>
  </si>
  <si>
    <t>S$</t>
  </si>
  <si>
    <t>.00</t>
  </si>
  <si>
    <t>Less:</t>
  </si>
  <si>
    <t>Employment expenses</t>
  </si>
  <si>
    <t>NET EMPLOYMENT INCOME</t>
  </si>
  <si>
    <t>Trade, Business, Profession or Vocation</t>
  </si>
  <si>
    <t>Add: OTHER INCOME</t>
  </si>
  <si>
    <t>Dividends</t>
  </si>
  <si>
    <t>Interest</t>
  </si>
  <si>
    <t>Rent from Property</t>
  </si>
  <si>
    <t>Royalty, Charge, Estate/Trust Income</t>
  </si>
  <si>
    <t>Gains or Profits of an Income Nature</t>
  </si>
  <si>
    <t>TOTAL INCOME</t>
  </si>
  <si>
    <t>Approved Donations</t>
  </si>
  <si>
    <t>ASSESSABLE INCOME</t>
  </si>
  <si>
    <t>Less: PERSONAL RELIEFS</t>
  </si>
  <si>
    <t>Earned income relief</t>
  </si>
  <si>
    <t>Spouse/handicapped spouse relief</t>
  </si>
  <si>
    <t>Qualifying/handicapped child relief</t>
  </si>
  <si>
    <t>Working mother's child relief</t>
  </si>
  <si>
    <t>Parent/handicapped parent relief</t>
  </si>
  <si>
    <t>Grandparent caregiver relief</t>
  </si>
  <si>
    <t>Handicapped brother/sister relief</t>
  </si>
  <si>
    <t>CPF/provident Fund relief</t>
  </si>
  <si>
    <t>Life Insurance relief</t>
  </si>
  <si>
    <t>Course fees relief</t>
  </si>
  <si>
    <t>Foreign maid levy relief</t>
  </si>
  <si>
    <t>CPF cash top-up relief (self, dependant and Medisave account)</t>
  </si>
  <si>
    <t>Total Personal Reliefs</t>
  </si>
  <si>
    <t>Supplementary Retirement Scheme (SRS) relief</t>
  </si>
  <si>
    <t>NSman(Self/wife/parent) relief</t>
  </si>
  <si>
    <t>Tax Rebate Amount (Capped at)</t>
  </si>
  <si>
    <t>To make changes to the Tax Rebate amount</t>
  </si>
  <si>
    <t xml:space="preserve">Total Personal Reliefs (capped at $80,000) </t>
  </si>
  <si>
    <t>CHARGEABLE INCOME</t>
  </si>
  <si>
    <t>Tax Rate</t>
  </si>
  <si>
    <t>Tax Payable on Chargeable Income</t>
  </si>
  <si>
    <t>First</t>
  </si>
  <si>
    <t>Next</t>
  </si>
  <si>
    <t>Tax Payable/Repayable after rebate</t>
  </si>
  <si>
    <t>(To decide 30% or 50%)</t>
  </si>
  <si>
    <t xml:space="preserve">Tax Payable after Personal Income Tax Rebate </t>
  </si>
  <si>
    <t>Parenthood Tax Rebate</t>
  </si>
  <si>
    <t>PTR</t>
  </si>
  <si>
    <t xml:space="preserve">                                                   </t>
  </si>
  <si>
    <t>Maximum allowable is the amount of Tax Payable of</t>
  </si>
  <si>
    <t>NET TAX PAYABLE</t>
  </si>
  <si>
    <t>Net Tax Payable</t>
  </si>
  <si>
    <r>
      <t>RATES OF TAX FOR YEAR OF ASSESSMENT 2019</t>
    </r>
    <r>
      <rPr>
        <b/>
        <vertAlign val="superscript"/>
        <sz val="11"/>
        <color indexed="9"/>
        <rFont val="Arial"/>
        <family val="2"/>
      </rPr>
      <t>Note 1</t>
    </r>
  </si>
  <si>
    <r>
      <t>Your chargeable income is the amount remaining after deducting from your assessable income the personal reliefs to which you are entitled. From the Year of Assessment 2018, the total amount of reliefs you can claim is subject to an overall relief cap of $80,000</t>
    </r>
    <r>
      <rPr>
        <vertAlign val="superscript"/>
        <sz val="11"/>
        <rFont val="Arial"/>
        <family val="2"/>
      </rPr>
      <t>Note 2</t>
    </r>
    <r>
      <rPr>
        <sz val="11"/>
        <rFont val="Arial"/>
        <family val="2"/>
      </rPr>
      <t>. If you are a resident in Singapore, the rates of tax chargeable are as follows:</t>
    </r>
  </si>
  <si>
    <t>Chargeable 
Income</t>
  </si>
  <si>
    <t>Rate</t>
  </si>
  <si>
    <t>Gross Tax Payable</t>
  </si>
  <si>
    <t>$</t>
  </si>
  <si>
    <t>(%)</t>
  </si>
  <si>
    <t>On the first</t>
  </si>
  <si>
    <t>On the next</t>
  </si>
  <si>
    <t>Above</t>
  </si>
  <si>
    <t xml:space="preserve">Note 1: </t>
  </si>
  <si>
    <t>For the purpose of the tax calculator, it is assumed that the rates of tax for the Year of Assessment 2019 are the same as those for the Year of Assessment 2018.</t>
  </si>
  <si>
    <t xml:space="preserve">Note 2: </t>
  </si>
  <si>
    <t>For the purpose of the tax calculator for the Year of Assessment 2019, it is assumed that there are no changes to the qualifying conditions and amounts of the deductions (reliefs, donations) from the Year of Assessment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</si>
</sst>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0" x14ac:knownFonts="1">
    <font>
      <sz val="11"/>
      <color theme="1"/>
      <name val="Latha"/>
      <family val="2"/>
      <scheme val="minor"/>
    </font>
    <font>
      <sz val="10"/>
      <name val="Arial"/>
      <family val="2"/>
    </font>
    <font>
      <sz val="11"/>
      <name val="Arial"/>
      <family val="2"/>
    </font>
    <font>
      <sz val="11"/>
      <color theme="0"/>
      <name val="Arial"/>
      <family val="2"/>
    </font>
    <font>
      <b/>
      <sz val="12"/>
      <color theme="0"/>
      <name val="Arial"/>
      <family val="2"/>
    </font>
    <font>
      <b/>
      <sz val="14"/>
      <name val="Arial"/>
      <family val="2"/>
    </font>
    <font>
      <b/>
      <sz val="11"/>
      <name val="Arial"/>
      <family val="2"/>
    </font>
    <font>
      <b/>
      <sz val="11"/>
      <color indexed="12"/>
      <name val="Arial"/>
      <family val="2"/>
    </font>
    <font>
      <b/>
      <sz val="11"/>
      <color theme="1"/>
      <name val="Arial"/>
      <family val="2"/>
    </font>
    <font>
      <b/>
      <sz val="11"/>
      <color indexed="60"/>
      <name val="Arial"/>
      <family val="2"/>
    </font>
    <font>
      <b/>
      <sz val="11"/>
      <color indexed="8"/>
      <name val="Arial"/>
      <family val="2"/>
    </font>
    <font>
      <sz val="11"/>
      <color theme="1"/>
      <name val="Arial"/>
      <family val="2"/>
    </font>
    <font>
      <u/>
      <sz val="11"/>
      <color theme="10"/>
      <name val="Calibri"/>
      <family val="2"/>
    </font>
    <font>
      <u/>
      <sz val="11"/>
      <color theme="10"/>
      <name val="Arial"/>
      <family val="2"/>
    </font>
    <font>
      <u/>
      <sz val="10"/>
      <color indexed="12"/>
      <name val="Arial"/>
      <family val="2"/>
    </font>
    <font>
      <u/>
      <sz val="11"/>
      <color indexed="12"/>
      <name val="Arial"/>
      <family val="2"/>
    </font>
    <font>
      <b/>
      <sz val="11"/>
      <color theme="0"/>
      <name val="Arial"/>
      <family val="2"/>
    </font>
    <font>
      <u/>
      <sz val="11"/>
      <name val="Arial"/>
      <family val="2"/>
    </font>
    <font>
      <b/>
      <u/>
      <sz val="11"/>
      <color rgb="FFFF0000"/>
      <name val="Calibri"/>
      <family val="2"/>
    </font>
    <font>
      <sz val="11"/>
      <color indexed="12"/>
      <name val="Arial"/>
      <family val="2"/>
    </font>
    <font>
      <b/>
      <vertAlign val="superscript"/>
      <sz val="11"/>
      <color indexed="9"/>
      <name val="Arial"/>
      <family val="2"/>
    </font>
    <font>
      <i/>
      <sz val="11"/>
      <name val="Arial"/>
      <family val="2"/>
    </font>
    <font>
      <vertAlign val="superscript"/>
      <sz val="11"/>
      <name val="Arial"/>
      <family val="2"/>
    </font>
    <font>
      <b/>
      <u/>
      <sz val="9"/>
      <color indexed="81"/>
      <name val="Arial"/>
      <family val="2"/>
    </font>
    <font>
      <b/>
      <sz val="9"/>
      <color indexed="81"/>
      <name val="Arial"/>
      <family val="2"/>
    </font>
    <font>
      <sz val="9"/>
      <color indexed="81"/>
      <name val="Arial"/>
      <family val="2"/>
    </font>
    <font>
      <u/>
      <sz val="9"/>
      <color indexed="81"/>
      <name val="Arial"/>
      <family val="2"/>
    </font>
    <font>
      <b/>
      <u/>
      <sz val="9"/>
      <color indexed="81"/>
      <name val="Tahoma"/>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59999389629810485"/>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theme="0"/>
      </left>
      <right/>
      <top style="thick">
        <color theme="0"/>
      </top>
      <bottom style="thick">
        <color theme="0"/>
      </bottom>
      <diagonal/>
    </border>
    <border>
      <left/>
      <right/>
      <top/>
      <bottom style="thick">
        <color theme="0"/>
      </bottom>
      <diagonal/>
    </border>
    <border>
      <left/>
      <right style="thick">
        <color theme="0"/>
      </right>
      <top/>
      <bottom/>
      <diagonal/>
    </border>
    <border>
      <left style="thick">
        <color theme="0"/>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2"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cellStyleXfs>
  <cellXfs count="127">
    <xf numFmtId="0" fontId="0" fillId="0" borderId="0" xfId="0"/>
    <xf numFmtId="0" fontId="2" fillId="2" borderId="0" xfId="1" applyFont="1" applyFill="1"/>
    <xf numFmtId="0" fontId="2" fillId="2" borderId="0" xfId="1" applyFont="1" applyFill="1" applyAlignment="1">
      <alignment horizontal="right"/>
    </xf>
    <xf numFmtId="3" fontId="2" fillId="2" borderId="0" xfId="1" applyNumberFormat="1" applyFont="1" applyFill="1" applyAlignment="1">
      <alignment horizontal="right"/>
    </xf>
    <xf numFmtId="0" fontId="2" fillId="0" borderId="0" xfId="1" applyFont="1" applyFill="1" applyAlignment="1">
      <alignment horizontal="right"/>
    </xf>
    <xf numFmtId="0" fontId="2" fillId="0" borderId="0" xfId="1" applyFont="1" applyFill="1"/>
    <xf numFmtId="0" fontId="3" fillId="0" borderId="0" xfId="1" applyFont="1" applyFill="1"/>
    <xf numFmtId="0" fontId="3" fillId="0" borderId="0" xfId="1" applyFont="1" applyFill="1" applyAlignment="1">
      <alignment horizontal="left"/>
    </xf>
    <xf numFmtId="0" fontId="3" fillId="0" borderId="0" xfId="1" applyFont="1" applyFill="1" applyAlignment="1" applyProtection="1">
      <alignment horizontal="left"/>
    </xf>
    <xf numFmtId="4" fontId="3" fillId="0" borderId="0" xfId="1" applyNumberFormat="1" applyFont="1" applyFill="1" applyAlignment="1" applyProtection="1">
      <alignment horizontal="right"/>
    </xf>
    <xf numFmtId="0" fontId="3" fillId="0" borderId="0" xfId="1" applyFont="1" applyFill="1" applyAlignment="1" applyProtection="1">
      <alignment horizontal="right"/>
    </xf>
    <xf numFmtId="0" fontId="3" fillId="0" borderId="0" xfId="1" applyFont="1" applyFill="1" applyProtection="1"/>
    <xf numFmtId="0" fontId="5" fillId="0" borderId="0" xfId="1" applyFont="1" applyFill="1" applyAlignment="1">
      <alignment horizontal="right"/>
    </xf>
    <xf numFmtId="0" fontId="2" fillId="0" borderId="0" xfId="1" applyFont="1" applyFill="1" applyAlignment="1">
      <alignment horizontal="left"/>
    </xf>
    <xf numFmtId="0" fontId="2" fillId="0" borderId="0" xfId="1" applyFont="1" applyFill="1" applyAlignment="1" applyProtection="1">
      <alignment horizontal="left"/>
    </xf>
    <xf numFmtId="4" fontId="2" fillId="0" borderId="0" xfId="1" applyNumberFormat="1" applyFont="1" applyFill="1" applyAlignment="1" applyProtection="1">
      <alignment horizontal="right"/>
    </xf>
    <xf numFmtId="0" fontId="2" fillId="0" borderId="0" xfId="1" applyFont="1" applyFill="1" applyAlignment="1" applyProtection="1">
      <alignment horizontal="right"/>
    </xf>
    <xf numFmtId="0" fontId="6" fillId="0" borderId="0" xfId="1" applyFont="1" applyFill="1" applyAlignment="1">
      <alignment horizontal="right"/>
    </xf>
    <xf numFmtId="0" fontId="6" fillId="2" borderId="0" xfId="1" applyFont="1" applyFill="1" applyAlignment="1"/>
    <xf numFmtId="0" fontId="6" fillId="2" borderId="0" xfId="1" applyFont="1" applyFill="1" applyAlignment="1">
      <alignment horizontal="center"/>
    </xf>
    <xf numFmtId="0" fontId="6" fillId="2" borderId="0" xfId="1" applyFont="1" applyFill="1" applyAlignment="1">
      <alignment horizontal="right"/>
    </xf>
    <xf numFmtId="0" fontId="7" fillId="2" borderId="0" xfId="1" applyFont="1" applyFill="1" applyAlignment="1">
      <alignment horizontal="left" vertical="top" wrapText="1"/>
    </xf>
    <xf numFmtId="0" fontId="7" fillId="2" borderId="0" xfId="1" applyFont="1" applyFill="1" applyAlignment="1">
      <alignment horizontal="left" vertical="top"/>
    </xf>
    <xf numFmtId="0" fontId="7" fillId="2" borderId="0" xfId="1" applyFont="1" applyFill="1" applyAlignment="1">
      <alignment horizontal="right" vertical="top"/>
    </xf>
    <xf numFmtId="3" fontId="6" fillId="2" borderId="0" xfId="1" applyNumberFormat="1" applyFont="1" applyFill="1" applyAlignment="1">
      <alignment horizontal="right" vertical="top"/>
    </xf>
    <xf numFmtId="0" fontId="6" fillId="0" borderId="0" xfId="1" applyFont="1" applyFill="1" applyAlignment="1">
      <alignment horizontal="right" vertical="top"/>
    </xf>
    <xf numFmtId="0" fontId="6" fillId="0" borderId="0" xfId="1" applyFont="1" applyFill="1" applyBorder="1"/>
    <xf numFmtId="0" fontId="6" fillId="0" borderId="0" xfId="1" applyFont="1" applyFill="1" applyBorder="1" applyAlignment="1">
      <alignment horizontal="right" vertical="top"/>
    </xf>
    <xf numFmtId="0" fontId="8" fillId="2" borderId="0" xfId="1" applyFont="1" applyFill="1" applyBorder="1" applyAlignment="1">
      <alignment horizontal="left" vertical="top" wrapText="1"/>
    </xf>
    <xf numFmtId="0" fontId="11" fillId="0" borderId="0" xfId="0" applyFont="1" applyBorder="1" applyAlignment="1">
      <alignment vertical="top"/>
    </xf>
    <xf numFmtId="0" fontId="2" fillId="0" borderId="0" xfId="0" applyFont="1" applyBorder="1" applyAlignment="1">
      <alignment vertical="top"/>
    </xf>
    <xf numFmtId="3" fontId="6" fillId="5" borderId="4" xfId="1" applyNumberFormat="1" applyFont="1" applyFill="1" applyBorder="1" applyAlignment="1" applyProtection="1">
      <alignment horizontal="right" vertical="top" wrapText="1"/>
      <protection locked="0"/>
    </xf>
    <xf numFmtId="4" fontId="3" fillId="0" borderId="0" xfId="1" applyNumberFormat="1" applyFont="1" applyFill="1" applyAlignment="1">
      <alignment horizontal="right"/>
    </xf>
    <xf numFmtId="4" fontId="2" fillId="0" borderId="0" xfId="1" applyNumberFormat="1" applyFont="1" applyFill="1" applyAlignment="1">
      <alignment horizontal="right"/>
    </xf>
    <xf numFmtId="0" fontId="6" fillId="0" borderId="0" xfId="1" applyFont="1" applyFill="1" applyBorder="1" applyAlignment="1">
      <alignment vertical="top"/>
    </xf>
    <xf numFmtId="0" fontId="2" fillId="0" borderId="0" xfId="1" applyFont="1" applyFill="1" applyBorder="1"/>
    <xf numFmtId="0" fontId="2" fillId="0" borderId="0" xfId="1" applyFont="1" applyFill="1" applyBorder="1" applyAlignment="1">
      <alignment horizontal="right"/>
    </xf>
    <xf numFmtId="3" fontId="6" fillId="0" borderId="0" xfId="1" applyNumberFormat="1" applyFont="1" applyFill="1" applyBorder="1" applyAlignment="1">
      <alignment horizontal="right" vertical="top" wrapText="1"/>
    </xf>
    <xf numFmtId="0" fontId="13" fillId="0" borderId="0" xfId="2" applyFont="1" applyAlignment="1" applyProtection="1"/>
    <xf numFmtId="0" fontId="13" fillId="0" borderId="0" xfId="2" applyFont="1" applyFill="1" applyBorder="1" applyAlignment="1" applyProtection="1">
      <alignment vertical="top"/>
    </xf>
    <xf numFmtId="0" fontId="6" fillId="0" borderId="0" xfId="1" applyFont="1" applyFill="1" applyBorder="1" applyAlignment="1">
      <alignment horizontal="right"/>
    </xf>
    <xf numFmtId="49" fontId="6" fillId="0" borderId="0" xfId="1" applyNumberFormat="1" applyFont="1" applyFill="1" applyBorder="1" applyAlignment="1" applyProtection="1">
      <alignment horizontal="right" vertical="top" wrapText="1"/>
    </xf>
    <xf numFmtId="0" fontId="15" fillId="0" borderId="0" xfId="3" applyFont="1" applyFill="1" applyBorder="1" applyAlignment="1" applyProtection="1">
      <alignment horizontal="left" vertical="top"/>
    </xf>
    <xf numFmtId="4" fontId="2" fillId="2" borderId="0" xfId="1" applyNumberFormat="1" applyFont="1" applyFill="1" applyAlignment="1">
      <alignment horizontal="right"/>
    </xf>
    <xf numFmtId="3" fontId="6" fillId="0" borderId="0" xfId="1" applyNumberFormat="1" applyFont="1" applyFill="1" applyBorder="1" applyAlignment="1" applyProtection="1">
      <alignment horizontal="right" vertical="top" wrapText="1"/>
    </xf>
    <xf numFmtId="0" fontId="16" fillId="0" borderId="0" xfId="1" applyFont="1" applyFill="1" applyBorder="1"/>
    <xf numFmtId="3" fontId="2" fillId="0" borderId="0" xfId="1" applyNumberFormat="1" applyFont="1" applyFill="1"/>
    <xf numFmtId="0" fontId="3" fillId="0" borderId="0" xfId="1" applyFont="1" applyFill="1" applyBorder="1"/>
    <xf numFmtId="3" fontId="6" fillId="0" borderId="0" xfId="1" applyNumberFormat="1" applyFont="1" applyFill="1" applyBorder="1" applyAlignment="1" applyProtection="1">
      <alignment horizontal="right" vertical="top" wrapText="1"/>
      <protection hidden="1"/>
    </xf>
    <xf numFmtId="0" fontId="2" fillId="0" borderId="0" xfId="3" applyFont="1" applyFill="1" applyBorder="1" applyAlignment="1" applyProtection="1">
      <alignment horizontal="left" vertical="top"/>
    </xf>
    <xf numFmtId="3" fontId="6" fillId="0" borderId="5" xfId="1" applyNumberFormat="1" applyFont="1" applyFill="1" applyBorder="1" applyAlignment="1" applyProtection="1">
      <alignment horizontal="right" vertical="top"/>
    </xf>
    <xf numFmtId="3" fontId="6" fillId="0" borderId="0" xfId="1" applyNumberFormat="1" applyFont="1" applyFill="1" applyBorder="1" applyAlignment="1" applyProtection="1">
      <alignment horizontal="right" vertical="top"/>
    </xf>
    <xf numFmtId="3" fontId="6" fillId="2" borderId="0" xfId="1" applyNumberFormat="1" applyFont="1" applyFill="1" applyBorder="1" applyAlignment="1">
      <alignment horizontal="right" vertical="top" wrapText="1"/>
    </xf>
    <xf numFmtId="0" fontId="2" fillId="0" borderId="0" xfId="1" applyFont="1" applyFill="1" applyProtection="1"/>
    <xf numFmtId="3" fontId="2" fillId="0" borderId="0" xfId="1" applyNumberFormat="1" applyFont="1" applyFill="1" applyProtection="1"/>
    <xf numFmtId="0" fontId="6" fillId="0" borderId="0" xfId="1" applyFont="1" applyFill="1" applyBorder="1" applyProtection="1"/>
    <xf numFmtId="0" fontId="17" fillId="0" borderId="0" xfId="1" applyFont="1" applyFill="1" applyAlignment="1" applyProtection="1">
      <alignment horizontal="left"/>
    </xf>
    <xf numFmtId="0" fontId="11" fillId="0" borderId="0" xfId="0" applyFont="1"/>
    <xf numFmtId="0" fontId="2" fillId="0" borderId="0" xfId="0" applyFont="1" applyFill="1"/>
    <xf numFmtId="4" fontId="2" fillId="0" borderId="0" xfId="1" applyNumberFormat="1" applyFont="1" applyFill="1" applyAlignment="1" applyProtection="1">
      <alignment horizontal="left"/>
    </xf>
    <xf numFmtId="4" fontId="2" fillId="0" borderId="0" xfId="1" applyNumberFormat="1" applyFont="1" applyFill="1" applyProtection="1">
      <protection locked="0"/>
    </xf>
    <xf numFmtId="4" fontId="2" fillId="0" borderId="0" xfId="1" applyNumberFormat="1" applyFont="1" applyFill="1" applyAlignment="1" applyProtection="1"/>
    <xf numFmtId="0" fontId="18" fillId="0" borderId="0" xfId="2" applyFont="1" applyFill="1" applyBorder="1" applyAlignment="1" applyProtection="1">
      <alignment vertical="top"/>
    </xf>
    <xf numFmtId="0" fontId="2" fillId="0" borderId="0" xfId="1" applyFont="1" applyFill="1" applyBorder="1" applyAlignment="1">
      <alignment vertical="top"/>
    </xf>
    <xf numFmtId="164" fontId="2" fillId="0" borderId="0" xfId="1" applyNumberFormat="1" applyFont="1" applyFill="1" applyBorder="1" applyAlignment="1" applyProtection="1">
      <alignment horizontal="right"/>
    </xf>
    <xf numFmtId="4" fontId="2" fillId="0" borderId="0" xfId="1" applyNumberFormat="1" applyFont="1" applyFill="1" applyBorder="1" applyAlignment="1" applyProtection="1">
      <alignment horizontal="right"/>
    </xf>
    <xf numFmtId="4" fontId="6" fillId="0" borderId="0" xfId="1" applyNumberFormat="1" applyFont="1" applyFill="1" applyBorder="1" applyAlignment="1">
      <alignment horizontal="right" vertical="top" wrapText="1"/>
    </xf>
    <xf numFmtId="0" fontId="19" fillId="0" borderId="0" xfId="3" applyFont="1" applyFill="1" applyBorder="1" applyAlignment="1" applyProtection="1">
      <alignment vertical="top"/>
    </xf>
    <xf numFmtId="0" fontId="2" fillId="0" borderId="0" xfId="1" applyFont="1" applyFill="1" applyProtection="1">
      <protection hidden="1"/>
    </xf>
    <xf numFmtId="0" fontId="2" fillId="0" borderId="0" xfId="1" applyFont="1" applyFill="1" applyBorder="1" applyAlignment="1" applyProtection="1">
      <alignment horizontal="left" vertical="top"/>
    </xf>
    <xf numFmtId="4" fontId="2" fillId="0" borderId="0" xfId="1" applyNumberFormat="1" applyFont="1" applyFill="1" applyBorder="1" applyAlignment="1" applyProtection="1">
      <alignment horizontal="right" vertical="top" wrapText="1"/>
    </xf>
    <xf numFmtId="3" fontId="2" fillId="0" borderId="0" xfId="1" applyNumberFormat="1" applyFont="1" applyFill="1" applyBorder="1" applyAlignment="1" applyProtection="1">
      <alignment horizontal="left"/>
      <protection hidden="1"/>
    </xf>
    <xf numFmtId="4" fontId="6" fillId="0" borderId="0" xfId="1" applyNumberFormat="1" applyFont="1" applyFill="1" applyBorder="1" applyAlignment="1" applyProtection="1">
      <alignment horizontal="right" vertical="top" wrapText="1"/>
      <protection locked="0"/>
    </xf>
    <xf numFmtId="3" fontId="2" fillId="0" borderId="0" xfId="1" applyNumberFormat="1" applyFont="1" applyFill="1" applyBorder="1" applyAlignment="1" applyProtection="1">
      <alignment horizontal="left"/>
    </xf>
    <xf numFmtId="4" fontId="2" fillId="0" borderId="0" xfId="0" applyNumberFormat="1" applyFont="1" applyFill="1" applyAlignment="1" applyProtection="1">
      <alignment horizontal="right"/>
    </xf>
    <xf numFmtId="0" fontId="2" fillId="0" borderId="0" xfId="1" applyFont="1" applyFill="1" applyBorder="1" applyAlignment="1" applyProtection="1">
      <alignment horizontal="left"/>
      <protection hidden="1"/>
    </xf>
    <xf numFmtId="4" fontId="2" fillId="0" borderId="0" xfId="1" applyNumberFormat="1" applyFont="1" applyFill="1"/>
    <xf numFmtId="0" fontId="2" fillId="0" borderId="0" xfId="0" applyFont="1" applyFill="1" applyProtection="1"/>
    <xf numFmtId="0" fontId="6" fillId="2" borderId="0" xfId="1" applyFont="1" applyFill="1" applyAlignment="1">
      <alignment horizontal="justify"/>
    </xf>
    <xf numFmtId="0" fontId="2" fillId="0" borderId="0" xfId="2" applyFont="1" applyFill="1" applyAlignment="1" applyProtection="1">
      <alignment horizontal="center"/>
    </xf>
    <xf numFmtId="0" fontId="21" fillId="2" borderId="0" xfId="1" applyFont="1" applyFill="1"/>
    <xf numFmtId="0" fontId="2" fillId="0" borderId="0" xfId="1" applyFont="1" applyFill="1" applyAlignment="1">
      <alignment horizontal="right" wrapText="1"/>
    </xf>
    <xf numFmtId="0" fontId="2" fillId="2" borderId="0" xfId="1" applyFont="1" applyFill="1" applyAlignment="1">
      <alignment horizontal="justify"/>
    </xf>
    <xf numFmtId="0" fontId="2" fillId="2" borderId="8" xfId="1" applyFont="1" applyFill="1" applyBorder="1" applyAlignment="1">
      <alignment vertical="top"/>
    </xf>
    <xf numFmtId="0" fontId="6" fillId="2" borderId="8" xfId="1" applyFont="1" applyFill="1" applyBorder="1" applyAlignment="1">
      <alignment horizontal="center" vertical="center" wrapText="1"/>
    </xf>
    <xf numFmtId="0" fontId="6" fillId="2" borderId="0" xfId="1" applyFont="1" applyFill="1" applyBorder="1" applyAlignment="1">
      <alignment horizontal="right" vertical="center" wrapText="1"/>
    </xf>
    <xf numFmtId="0" fontId="2" fillId="2" borderId="8" xfId="1" applyFont="1" applyFill="1" applyBorder="1" applyAlignment="1">
      <alignment horizontal="justify" vertical="top" wrapText="1"/>
    </xf>
    <xf numFmtId="0" fontId="2" fillId="2" borderId="0" xfId="1" applyFont="1" applyFill="1" applyBorder="1" applyAlignment="1">
      <alignment horizontal="right" vertical="top" wrapText="1"/>
    </xf>
    <xf numFmtId="3" fontId="2" fillId="2" borderId="0" xfId="1" applyNumberFormat="1" applyFont="1" applyFill="1" applyAlignment="1">
      <alignment horizontal="right" vertical="top" wrapText="1"/>
    </xf>
    <xf numFmtId="0" fontId="2" fillId="0" borderId="0" xfId="1" applyFont="1" applyFill="1" applyAlignment="1">
      <alignment horizontal="right" vertical="top" wrapText="1"/>
    </xf>
    <xf numFmtId="0" fontId="6" fillId="2" borderId="8" xfId="1" applyFont="1" applyFill="1" applyBorder="1" applyAlignment="1">
      <alignment horizontal="center" vertical="top" wrapText="1"/>
    </xf>
    <xf numFmtId="0" fontId="6" fillId="2" borderId="0" xfId="1" applyFont="1" applyFill="1" applyBorder="1" applyAlignment="1">
      <alignment horizontal="right" vertical="top" wrapText="1"/>
    </xf>
    <xf numFmtId="3" fontId="6" fillId="2" borderId="0" xfId="1" applyNumberFormat="1" applyFont="1" applyFill="1" applyAlignment="1">
      <alignment horizontal="right" vertical="top" wrapText="1"/>
    </xf>
    <xf numFmtId="0" fontId="6" fillId="0" borderId="0" xfId="1" applyFont="1" applyFill="1" applyAlignment="1">
      <alignment horizontal="right" vertical="top" wrapText="1"/>
    </xf>
    <xf numFmtId="0" fontId="2" fillId="2" borderId="8" xfId="1" applyFont="1" applyFill="1" applyBorder="1" applyAlignment="1">
      <alignment vertical="top" wrapText="1"/>
    </xf>
    <xf numFmtId="3" fontId="2" fillId="2" borderId="8" xfId="1" applyNumberFormat="1" applyFont="1" applyFill="1" applyBorder="1" applyAlignment="1">
      <alignment horizontal="center" vertical="top" wrapText="1"/>
    </xf>
    <xf numFmtId="0" fontId="2" fillId="2" borderId="8" xfId="1" applyFont="1" applyFill="1" applyBorder="1" applyAlignment="1">
      <alignment horizontal="center" vertical="top" wrapText="1"/>
    </xf>
    <xf numFmtId="0" fontId="2" fillId="0" borderId="0" xfId="1" applyNumberFormat="1" applyFont="1" applyFill="1" applyAlignment="1" applyProtection="1">
      <alignment horizontal="right" vertical="top"/>
    </xf>
    <xf numFmtId="165" fontId="2" fillId="2" borderId="8" xfId="1" applyNumberFormat="1" applyFont="1" applyFill="1" applyBorder="1" applyAlignment="1">
      <alignment horizontal="center" vertical="top" wrapText="1"/>
    </xf>
    <xf numFmtId="3" fontId="2" fillId="2" borderId="0" xfId="1" applyNumberFormat="1" applyFont="1" applyFill="1" applyBorder="1" applyAlignment="1">
      <alignment horizontal="right" vertical="top" wrapText="1"/>
    </xf>
    <xf numFmtId="0" fontId="3" fillId="0" borderId="0" xfId="1" applyFont="1" applyFill="1" applyAlignment="1">
      <alignment horizontal="right"/>
    </xf>
    <xf numFmtId="0" fontId="2" fillId="0" borderId="0" xfId="1" applyNumberFormat="1" applyFont="1" applyFill="1" applyAlignment="1">
      <alignment horizontal="right" vertical="top"/>
    </xf>
    <xf numFmtId="0" fontId="2" fillId="2" borderId="0" xfId="1" applyFont="1" applyFill="1" applyBorder="1" applyAlignment="1">
      <alignment horizontal="justify" vertical="top" wrapText="1"/>
    </xf>
    <xf numFmtId="3" fontId="2" fillId="2" borderId="0" xfId="1" applyNumberFormat="1" applyFont="1" applyFill="1" applyBorder="1" applyAlignment="1">
      <alignment horizontal="center" vertical="top" wrapText="1"/>
    </xf>
    <xf numFmtId="0" fontId="2" fillId="2" borderId="0" xfId="1" applyFont="1" applyFill="1" applyBorder="1" applyAlignment="1">
      <alignment horizontal="center" vertical="top" wrapText="1"/>
    </xf>
    <xf numFmtId="0" fontId="2" fillId="2" borderId="0" xfId="1" applyFont="1" applyFill="1" applyAlignment="1">
      <alignment horizontal="right" vertical="top" wrapText="1"/>
    </xf>
    <xf numFmtId="0" fontId="2" fillId="2" borderId="0" xfId="1" applyFont="1" applyFill="1" applyAlignment="1">
      <alignment vertical="top" wrapText="1"/>
    </xf>
    <xf numFmtId="3" fontId="2" fillId="0" borderId="0" xfId="1" applyNumberFormat="1" applyFont="1" applyFill="1" applyAlignment="1">
      <alignment horizontal="right"/>
    </xf>
    <xf numFmtId="3" fontId="6" fillId="2" borderId="0" xfId="1" applyNumberFormat="1" applyFont="1" applyFill="1" applyProtection="1">
      <protection hidden="1"/>
    </xf>
    <xf numFmtId="0" fontId="12" fillId="0" borderId="0" xfId="2" applyAlignment="1" applyProtection="1">
      <protection hidden="1"/>
    </xf>
    <xf numFmtId="0" fontId="2" fillId="2" borderId="0" xfId="1" applyFont="1" applyFill="1" applyAlignment="1">
      <alignment horizontal="left" vertical="top" wrapText="1"/>
    </xf>
    <xf numFmtId="4" fontId="6" fillId="5" borderId="7" xfId="1" applyNumberFormat="1" applyFont="1" applyFill="1" applyBorder="1" applyAlignment="1" applyProtection="1">
      <alignment horizontal="right" vertical="top" wrapText="1"/>
      <protection locked="0"/>
    </xf>
    <xf numFmtId="4" fontId="6" fillId="5" borderId="0" xfId="1" applyNumberFormat="1" applyFont="1" applyFill="1" applyBorder="1" applyAlignment="1" applyProtection="1">
      <alignment horizontal="right" vertical="top" wrapText="1"/>
      <protection locked="0"/>
    </xf>
    <xf numFmtId="0" fontId="6" fillId="0" borderId="0" xfId="1" applyFont="1" applyFill="1" applyBorder="1" applyAlignment="1">
      <alignment horizontal="right" vertical="top"/>
    </xf>
    <xf numFmtId="4" fontId="6" fillId="6" borderId="0" xfId="1" applyNumberFormat="1" applyFont="1" applyFill="1" applyBorder="1" applyAlignment="1" applyProtection="1">
      <alignment horizontal="right" vertical="top" wrapText="1"/>
      <protection hidden="1"/>
    </xf>
    <xf numFmtId="0" fontId="16" fillId="3" borderId="0" xfId="1" applyFont="1" applyFill="1" applyAlignment="1">
      <alignment horizontal="center"/>
    </xf>
    <xf numFmtId="0" fontId="2" fillId="2" borderId="0" xfId="1" applyFont="1" applyFill="1" applyAlignment="1">
      <alignment horizontal="justify" wrapText="1"/>
    </xf>
    <xf numFmtId="0" fontId="2" fillId="0" borderId="0" xfId="1" applyFont="1" applyFill="1" applyBorder="1" applyAlignment="1">
      <alignment horizontal="left" vertical="top"/>
    </xf>
    <xf numFmtId="4" fontId="6" fillId="0" borderId="0" xfId="1" applyNumberFormat="1" applyFont="1" applyFill="1" applyBorder="1" applyAlignment="1" applyProtection="1">
      <alignment horizontal="right" vertical="top" wrapText="1"/>
      <protection hidden="1"/>
    </xf>
    <xf numFmtId="0" fontId="4" fillId="3" borderId="0" xfId="1" applyFont="1" applyFill="1" applyAlignment="1">
      <alignment horizontal="center"/>
    </xf>
    <xf numFmtId="0" fontId="6" fillId="4" borderId="0" xfId="1" applyFont="1" applyFill="1" applyAlignment="1">
      <alignment horizontal="center"/>
    </xf>
    <xf numFmtId="0" fontId="8" fillId="2" borderId="1" xfId="1" applyFont="1" applyFill="1" applyBorder="1" applyAlignment="1">
      <alignment horizontal="left" vertical="top" wrapText="1"/>
    </xf>
    <xf numFmtId="0" fontId="11" fillId="0" borderId="2" xfId="0" applyFont="1" applyBorder="1" applyAlignment="1">
      <alignment vertical="top"/>
    </xf>
    <xf numFmtId="0" fontId="11" fillId="0" borderId="3" xfId="0" applyFont="1" applyBorder="1" applyAlignment="1">
      <alignment vertical="top"/>
    </xf>
    <xf numFmtId="0" fontId="8" fillId="2" borderId="0" xfId="1" applyFont="1" applyFill="1" applyBorder="1" applyAlignment="1">
      <alignment horizontal="left" vertical="top" wrapText="1"/>
    </xf>
    <xf numFmtId="0" fontId="13" fillId="0" borderId="0" xfId="2" applyFont="1" applyFill="1" applyBorder="1" applyAlignment="1" applyProtection="1">
      <alignment horizontal="left" vertical="top"/>
    </xf>
    <xf numFmtId="0" fontId="13" fillId="0" borderId="6" xfId="2" applyFont="1" applyFill="1" applyBorder="1" applyAlignment="1" applyProtection="1">
      <alignment horizontal="left" vertical="top"/>
    </xf>
  </cellXfs>
  <cellStyles count="4">
    <cellStyle name="Hyperlink" xfId="2" builtinId="8"/>
    <cellStyle name="Hyperlink 2" xfId="3" xr:uid="{00000000-0005-0000-0000-000001000000}"/>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ras.gov.sg/irasHome/page03.aspx?id=196" TargetMode="External"/><Relationship Id="rId13" Type="http://schemas.openxmlformats.org/officeDocument/2006/relationships/hyperlink" Target="https://www.iras.gov.sg/IRASHome/Individuals/Locals/Working-Out-Your-Taxes/What-is-Taxable-What-is-Not/Employment-Income--Salary--Bonus--Director-s-Fees--Commission--etc--/" TargetMode="External"/><Relationship Id="rId18" Type="http://schemas.openxmlformats.org/officeDocument/2006/relationships/hyperlink" Target="https://www.iras.gov.sg/IRASHome/Individuals/Locals/Working-Out-Your-Taxes/Deductions-for-Individuals/Grandparent-Caregiver-Relief/" TargetMode="External"/><Relationship Id="rId26" Type="http://schemas.openxmlformats.org/officeDocument/2006/relationships/hyperlink" Target="https://www.iras.gov.sg/irashome/Individuals/Locals/Working-Out-Your-Taxes/Deductions-for-Individuals/Personal-Tax-Rebate--YA-2019-/" TargetMode="External"/><Relationship Id="rId3" Type="http://schemas.openxmlformats.org/officeDocument/2006/relationships/hyperlink" Target="https://www.iras.gov.sg/irashome/Individuals/Locals/Working-Out-Your-Taxes/What-is-Taxable--What-is-Not/" TargetMode="External"/><Relationship Id="rId21" Type="http://schemas.openxmlformats.org/officeDocument/2006/relationships/hyperlink" Target="https://www.iras.gov.sg/IRASHome/Individuals/Locals/Working-Out-Your-Taxes/Deductions-for-Individuals/Life-Insurance-Relief/" TargetMode="External"/><Relationship Id="rId7" Type="http://schemas.openxmlformats.org/officeDocument/2006/relationships/hyperlink" Target="https://www.iras.gov.sg/IRASHome/Individuals/Locals/Working-Out-Your-Taxes/Deductions-for-Individuals/Course-Fees-Relief/" TargetMode="External"/><Relationship Id="rId12" Type="http://schemas.openxmlformats.org/officeDocument/2006/relationships/hyperlink" Target="https://www.iras.gov.sg/IRASHome/Individuals/Locals/Working-Out-Your-Taxes/Deductions-for-Individuals/Deductions-on-Employment-Expenses/" TargetMode="External"/><Relationship Id="rId17" Type="http://schemas.openxmlformats.org/officeDocument/2006/relationships/hyperlink" Target="https://www.iras.gov.sg/irashome/Individuals/Locals/Working-Out-Your-Taxes/Deductions-for-Individuals/Working-Mother-s-Child-Relief--WMCR-/" TargetMode="External"/><Relationship Id="rId25" Type="http://schemas.openxmlformats.org/officeDocument/2006/relationships/hyperlink" Target="https://www.iras.gov.sg/IRASHome/Individuals/Locals/Working-Out-Your-Taxes/Deductions-for-Individuals/Parenthood-Tax-Rebate--PTR-/" TargetMode="External"/><Relationship Id="rId2" Type="http://schemas.openxmlformats.org/officeDocument/2006/relationships/hyperlink" Target="https://www.iras.gov.sg/IRASHome/Individuals/Locals/Working-Out-Your-Taxes/What-is-Taxable-What-is-Not/Rental-Income-and-Expenses/" TargetMode="External"/><Relationship Id="rId16" Type="http://schemas.openxmlformats.org/officeDocument/2006/relationships/hyperlink" Target="https://www.iras.gov.sg/irashome/Individuals/Locals/Working-Out-Your-Taxes/Deductions-for-Individuals/Qualifying-Child-Relief--QCR--/-Handicapped-Child-Relief--HCR-/" TargetMode="External"/><Relationship Id="rId20" Type="http://schemas.openxmlformats.org/officeDocument/2006/relationships/hyperlink" Target="https://www.iras.gov.sg/irashome/Individuals/Locals/Working-Out-Your-Taxes/Deductions-for-Individuals/Parent-Relief-/-Handicapped-Parent-Relief/" TargetMode="External"/><Relationship Id="rId29" Type="http://schemas.openxmlformats.org/officeDocument/2006/relationships/vmlDrawing" Target="../drawings/vmlDrawing1.vml"/><Relationship Id="rId1" Type="http://schemas.openxmlformats.org/officeDocument/2006/relationships/hyperlink" Target="https://www.iras.gov.sg/IRASHome/Individuals/Locals/Working-Out-Your-Taxes/What-is-Taxable-What-is-Not/Interest/" TargetMode="External"/><Relationship Id="rId6" Type="http://schemas.openxmlformats.org/officeDocument/2006/relationships/hyperlink" Target="https://www.iras.gov.sg/irashome/Businesses/Self-Employed/Working-out-your-taxes/What-is-Taxable--What-is-Not/" TargetMode="External"/><Relationship Id="rId11" Type="http://schemas.openxmlformats.org/officeDocument/2006/relationships/hyperlink" Target="https://www.iras.gov.sg/IRASHome/Individuals/Locals/Working-Out-Your-Taxes/What-is-Taxable-What-is-Not/Dividends/" TargetMode="External"/><Relationship Id="rId24" Type="http://schemas.openxmlformats.org/officeDocument/2006/relationships/hyperlink" Target="https://www.iras.gov.sg/IRASHome/Individuals/Locals/Working-Out-Your-Taxes/Deductions-for-Individuals/Supplementary-Retirement-scheme--SRS--Relief/" TargetMode="External"/><Relationship Id="rId5" Type="http://schemas.openxmlformats.org/officeDocument/2006/relationships/hyperlink" Target="https://www.iras.gov.sg/irashome/Individuals/Locals/Working-Out-Your-Taxes/What-is-Taxable--What-is-Not/" TargetMode="External"/><Relationship Id="rId15" Type="http://schemas.openxmlformats.org/officeDocument/2006/relationships/hyperlink" Target="https://www.iras.gov.sg/IRASHome/Individuals/Locals/Working-Out-Your-Taxes/Deductions-for-Individuals/Spouse-Relief/-Handicapped-Spouse-Relief/" TargetMode="External"/><Relationship Id="rId23" Type="http://schemas.openxmlformats.org/officeDocument/2006/relationships/hyperlink" Target="https://www.iras.gov.sg/irashome/Individuals/Locals/Working-Out-Your-Taxes/Deductions-for-Individuals/NSman-Relief--Self--Wife-and-Parent-/" TargetMode="External"/><Relationship Id="rId28" Type="http://schemas.openxmlformats.org/officeDocument/2006/relationships/printerSettings" Target="../printerSettings/printerSettings1.bin"/><Relationship Id="rId10" Type="http://schemas.openxmlformats.org/officeDocument/2006/relationships/hyperlink" Target="https://www.iras.gov.sg/IRASHome/Individuals/Locals/Working-Out-Your-Taxes/Deductions-for-Individuals/CPF-Cash-Top-up-Relief/" TargetMode="External"/><Relationship Id="rId19" Type="http://schemas.openxmlformats.org/officeDocument/2006/relationships/hyperlink" Target="https://www.iras.gov.sg/IRASHome/Individuals/Locals/Working-Out-Your-Taxes/Deductions-for-Individuals/CPF--Central-Provident-Fund--Relief-for-Employees/" TargetMode="External"/><Relationship Id="rId4" Type="http://schemas.openxmlformats.org/officeDocument/2006/relationships/hyperlink" Target="https://www.iras.gov.sg/IRASHome/Individuals/Locals/Working-Out-Your-Taxes/Deductions-for-Individuals/Donations/" TargetMode="External"/><Relationship Id="rId9" Type="http://schemas.openxmlformats.org/officeDocument/2006/relationships/hyperlink" Target="https://www.iras.gov.sg/IRASHome/Individuals/Locals/Working-Out-Your-Taxes/Deductions-for-Individuals/Handicapped-Brother/Sister-Relief/" TargetMode="External"/><Relationship Id="rId14" Type="http://schemas.openxmlformats.org/officeDocument/2006/relationships/hyperlink" Target="https://www.iras.gov.sg/IRASHome/Individuals/Locals/Working-Out-Your-Taxes/Deductions-for-Individuals/Earned-Income-Relief/" TargetMode="External"/><Relationship Id="rId22" Type="http://schemas.openxmlformats.org/officeDocument/2006/relationships/hyperlink" Target="https://www.iras.gov.sg/IRASHome/Individuals/Locals/Working-Out-Your-Taxes/Deductions-for-Individuals/Foreign-Maid-Levy--FML--Relief/" TargetMode="External"/><Relationship Id="rId27" Type="http://schemas.openxmlformats.org/officeDocument/2006/relationships/hyperlink" Target="https://www.iras.gov.sg/irashome/Individuals/Locals/Working-Out-Your-Taxes/Deductions-for-Individuals--Reliefs--Expenses--Donations-/"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97"/>
  <sheetViews>
    <sheetView showGridLines="0" tabSelected="1" topLeftCell="A48" zoomScale="90" zoomScaleNormal="90" workbookViewId="0">
      <selection activeCell="AG47" sqref="AG47"/>
    </sheetView>
  </sheetViews>
  <sheetFormatPr defaultColWidth="9.125" defaultRowHeight="14.25" x14ac:dyDescent="0.2"/>
  <cols>
    <col min="1" max="1" width="4.25" style="5" customWidth="1"/>
    <col min="2" max="2" width="16.75" style="5" customWidth="1"/>
    <col min="3" max="4" width="18.75" style="5" customWidth="1"/>
    <col min="5" max="6" width="16.75" style="5" customWidth="1"/>
    <col min="7" max="7" width="5" style="4" customWidth="1"/>
    <col min="8" max="8" width="13.875" style="107" customWidth="1"/>
    <col min="9" max="9" width="3.875" style="4" customWidth="1"/>
    <col min="10" max="10" width="8.875" style="5" customWidth="1"/>
    <col min="11" max="11" width="40.625" style="5" hidden="1" customWidth="1"/>
    <col min="12" max="21" width="8.875" style="6" hidden="1" customWidth="1"/>
    <col min="22" max="25" width="8.875" style="7" hidden="1" customWidth="1"/>
    <col min="26" max="26" width="8.875" style="8" hidden="1" customWidth="1"/>
    <col min="27" max="27" width="44.75" style="8" hidden="1" customWidth="1"/>
    <col min="28" max="30" width="14.75" style="9" hidden="1" customWidth="1"/>
    <col min="31" max="31" width="12.75" style="9" hidden="1" customWidth="1"/>
    <col min="32" max="32" width="12.75" style="10" hidden="1" customWidth="1"/>
    <col min="33" max="33" width="9.125" style="11" customWidth="1"/>
    <col min="34" max="57" width="9.125" style="6" customWidth="1"/>
    <col min="58" max="161" width="9.125" style="5" customWidth="1"/>
    <col min="162" max="16384" width="9.125" style="5"/>
  </cols>
  <sheetData>
    <row r="1" spans="1:57" x14ac:dyDescent="0.2">
      <c r="A1" s="1"/>
      <c r="B1" s="1"/>
      <c r="C1" s="1"/>
      <c r="D1" s="1"/>
      <c r="E1" s="1"/>
      <c r="F1" s="1"/>
      <c r="G1" s="2"/>
      <c r="H1" s="3"/>
    </row>
    <row r="2" spans="1:57" ht="18" x14ac:dyDescent="0.25">
      <c r="A2" s="1"/>
      <c r="B2" s="119" t="s">
        <v>0</v>
      </c>
      <c r="C2" s="119"/>
      <c r="D2" s="119"/>
      <c r="E2" s="119"/>
      <c r="F2" s="119"/>
      <c r="G2" s="119"/>
      <c r="H2" s="119"/>
      <c r="I2" s="12"/>
      <c r="U2" s="5"/>
      <c r="V2" s="13"/>
      <c r="W2" s="13"/>
      <c r="X2" s="13"/>
      <c r="Y2" s="13"/>
      <c r="Z2" s="14"/>
      <c r="AA2" s="14"/>
      <c r="AB2" s="15"/>
      <c r="AC2" s="15"/>
      <c r="AD2" s="15"/>
      <c r="AE2" s="15"/>
      <c r="AF2" s="16"/>
    </row>
    <row r="3" spans="1:57" ht="16.5" customHeight="1" x14ac:dyDescent="0.25">
      <c r="A3" s="1"/>
      <c r="B3" s="120" t="s">
        <v>1</v>
      </c>
      <c r="C3" s="120"/>
      <c r="D3" s="120"/>
      <c r="E3" s="120"/>
      <c r="F3" s="120"/>
      <c r="G3" s="120"/>
      <c r="H3" s="120"/>
      <c r="I3" s="17"/>
      <c r="U3" s="5"/>
      <c r="V3" s="13"/>
      <c r="W3" s="13"/>
      <c r="X3" s="13"/>
      <c r="Y3" s="13"/>
      <c r="Z3" s="14"/>
      <c r="AA3" s="14"/>
      <c r="AB3" s="15"/>
      <c r="AC3" s="15"/>
      <c r="AD3" s="15"/>
      <c r="AE3" s="15"/>
      <c r="AF3" s="16"/>
    </row>
    <row r="4" spans="1:57" ht="4.5" customHeight="1" x14ac:dyDescent="0.25">
      <c r="A4" s="1"/>
      <c r="B4" s="18"/>
      <c r="C4" s="1"/>
      <c r="D4" s="19"/>
      <c r="E4" s="19"/>
      <c r="F4" s="19"/>
      <c r="G4" s="20"/>
      <c r="H4" s="3"/>
      <c r="U4" s="5"/>
      <c r="V4" s="13"/>
      <c r="W4" s="13"/>
      <c r="X4" s="13"/>
      <c r="Y4" s="13"/>
      <c r="Z4" s="14"/>
      <c r="AA4" s="14"/>
      <c r="AB4" s="15"/>
      <c r="AC4" s="15"/>
      <c r="AD4" s="15"/>
      <c r="AE4" s="15"/>
      <c r="AF4" s="16"/>
    </row>
    <row r="5" spans="1:57" ht="15.75" thickBot="1" x14ac:dyDescent="0.3">
      <c r="A5" s="1"/>
      <c r="B5" s="21"/>
      <c r="C5" s="22"/>
      <c r="D5" s="22"/>
      <c r="E5" s="22"/>
      <c r="F5" s="22"/>
      <c r="G5" s="23"/>
      <c r="H5" s="24"/>
      <c r="I5" s="25"/>
      <c r="K5" s="26"/>
      <c r="U5" s="5"/>
      <c r="V5" s="13"/>
      <c r="W5" s="13"/>
      <c r="X5" s="13"/>
      <c r="Y5" s="13"/>
      <c r="Z5" s="14"/>
      <c r="AA5" s="14"/>
      <c r="AB5" s="15"/>
      <c r="AC5" s="15"/>
      <c r="AD5" s="15"/>
      <c r="AE5" s="15"/>
      <c r="AF5" s="16"/>
    </row>
    <row r="6" spans="1:57" ht="32.25" customHeight="1" thickBot="1" x14ac:dyDescent="0.3">
      <c r="A6" s="1"/>
      <c r="B6" s="121" t="s">
        <v>2</v>
      </c>
      <c r="C6" s="122"/>
      <c r="D6" s="122"/>
      <c r="E6" s="122"/>
      <c r="F6" s="122"/>
      <c r="G6" s="122"/>
      <c r="H6" s="123"/>
      <c r="I6" s="27"/>
      <c r="K6" s="26"/>
      <c r="U6" s="5"/>
      <c r="V6" s="13"/>
      <c r="W6" s="13"/>
      <c r="X6" s="13"/>
      <c r="Y6" s="13"/>
      <c r="Z6" s="14"/>
      <c r="AA6" s="14"/>
      <c r="AB6" s="15"/>
      <c r="AC6" s="15"/>
      <c r="AD6" s="15"/>
      <c r="AE6" s="15"/>
      <c r="AF6" s="16"/>
    </row>
    <row r="7" spans="1:57" ht="15" x14ac:dyDescent="0.25">
      <c r="A7" s="1"/>
      <c r="B7" s="28"/>
      <c r="C7" s="29"/>
      <c r="D7" s="29"/>
      <c r="E7" s="29"/>
      <c r="F7" s="29"/>
      <c r="G7" s="29"/>
      <c r="H7" s="30"/>
      <c r="I7" s="27"/>
      <c r="K7" s="26"/>
      <c r="U7" s="5"/>
      <c r="V7" s="13"/>
      <c r="W7" s="13"/>
      <c r="X7" s="13"/>
      <c r="Y7" s="13"/>
      <c r="Z7" s="14"/>
      <c r="AA7" s="14"/>
      <c r="AB7" s="15"/>
      <c r="AC7" s="15"/>
      <c r="AD7" s="15"/>
      <c r="AE7" s="15"/>
      <c r="AF7" s="16"/>
    </row>
    <row r="8" spans="1:57" ht="15" hidden="1" customHeight="1" thickTop="1" thickBot="1" x14ac:dyDescent="0.3">
      <c r="A8" s="1"/>
      <c r="B8" s="124" t="s">
        <v>3</v>
      </c>
      <c r="C8" s="124"/>
      <c r="D8" s="124"/>
      <c r="F8" s="29"/>
      <c r="G8" s="29"/>
      <c r="H8" s="31" t="s">
        <v>4</v>
      </c>
      <c r="I8" s="27"/>
      <c r="K8" s="26"/>
      <c r="U8" s="5"/>
      <c r="V8" s="13"/>
      <c r="W8" s="13"/>
      <c r="X8" s="13"/>
      <c r="Y8" s="13"/>
      <c r="Z8" s="14"/>
      <c r="AA8" s="14"/>
      <c r="AB8" s="15"/>
      <c r="AC8" s="15"/>
      <c r="AD8" s="15"/>
      <c r="AE8" s="15"/>
      <c r="AF8" s="16"/>
    </row>
    <row r="9" spans="1:57" s="33" customFormat="1" ht="15" x14ac:dyDescent="0.25">
      <c r="A9" s="1"/>
      <c r="B9" s="28"/>
      <c r="C9" s="29"/>
      <c r="D9" s="29"/>
      <c r="E9" s="29"/>
      <c r="F9" s="29"/>
      <c r="G9" s="29"/>
      <c r="H9" s="30"/>
      <c r="I9" s="27"/>
      <c r="J9" s="5"/>
      <c r="K9" s="26"/>
      <c r="L9" s="6"/>
      <c r="M9" s="6"/>
      <c r="N9" s="6"/>
      <c r="O9" s="6"/>
      <c r="P9" s="6"/>
      <c r="Q9" s="6"/>
      <c r="R9" s="6"/>
      <c r="S9" s="6"/>
      <c r="T9" s="6"/>
      <c r="U9" s="5"/>
      <c r="V9" s="13"/>
      <c r="W9" s="13"/>
      <c r="X9" s="13"/>
      <c r="Y9" s="13"/>
      <c r="Z9" s="14"/>
      <c r="AA9" s="14"/>
      <c r="AB9" s="15"/>
      <c r="AC9" s="15"/>
      <c r="AD9" s="15"/>
      <c r="AE9" s="15"/>
      <c r="AF9" s="16"/>
      <c r="AG9" s="11"/>
      <c r="AH9" s="6"/>
      <c r="AI9" s="6"/>
      <c r="AJ9" s="32"/>
      <c r="AK9" s="32"/>
      <c r="AL9" s="32"/>
      <c r="AM9" s="32"/>
      <c r="AN9" s="32"/>
      <c r="AO9" s="32"/>
      <c r="AP9" s="32"/>
      <c r="AQ9" s="32"/>
      <c r="AR9" s="32"/>
      <c r="AS9" s="32"/>
      <c r="AT9" s="32"/>
      <c r="AU9" s="32"/>
      <c r="AV9" s="32"/>
      <c r="AW9" s="32"/>
      <c r="AX9" s="32"/>
      <c r="AY9" s="32"/>
      <c r="AZ9" s="32"/>
      <c r="BA9" s="32"/>
      <c r="BB9" s="32"/>
      <c r="BC9" s="32"/>
      <c r="BD9" s="32"/>
      <c r="BE9" s="32"/>
    </row>
    <row r="10" spans="1:57" s="33" customFormat="1" ht="15" customHeight="1" x14ac:dyDescent="0.25">
      <c r="A10" s="1"/>
      <c r="B10" s="34" t="s">
        <v>5</v>
      </c>
      <c r="C10" s="35"/>
      <c r="D10" s="29"/>
      <c r="E10" s="29"/>
      <c r="F10" s="35"/>
      <c r="G10" s="36"/>
      <c r="H10" s="37"/>
      <c r="I10" s="37"/>
      <c r="J10" s="5"/>
      <c r="K10" s="26"/>
      <c r="L10" s="6"/>
      <c r="M10" s="6"/>
      <c r="N10" s="6"/>
      <c r="O10" s="6"/>
      <c r="P10" s="6"/>
      <c r="Q10" s="6"/>
      <c r="R10" s="6"/>
      <c r="S10" s="6"/>
      <c r="T10" s="6"/>
      <c r="U10" s="5"/>
      <c r="V10" s="13"/>
      <c r="W10" s="13"/>
      <c r="X10" s="13"/>
      <c r="Y10" s="13"/>
      <c r="Z10" s="14"/>
      <c r="AA10" s="14"/>
      <c r="AB10" s="15"/>
      <c r="AC10" s="15"/>
      <c r="AD10" s="15"/>
      <c r="AE10" s="15"/>
      <c r="AF10" s="16"/>
      <c r="AG10" s="11"/>
      <c r="AH10" s="6"/>
      <c r="AI10" s="6"/>
      <c r="AJ10" s="32"/>
      <c r="AK10" s="32"/>
      <c r="AL10" s="32"/>
      <c r="AM10" s="32"/>
      <c r="AN10" s="32"/>
      <c r="AO10" s="32"/>
      <c r="AP10" s="32"/>
      <c r="AQ10" s="32"/>
      <c r="AR10" s="32"/>
      <c r="AS10" s="32"/>
      <c r="AT10" s="32"/>
      <c r="AU10" s="32"/>
      <c r="AV10" s="32"/>
      <c r="AW10" s="32"/>
      <c r="AX10" s="32"/>
      <c r="AY10" s="32"/>
      <c r="AZ10" s="32"/>
      <c r="BA10" s="32"/>
      <c r="BB10" s="32"/>
      <c r="BC10" s="32"/>
      <c r="BD10" s="32"/>
      <c r="BE10" s="32"/>
    </row>
    <row r="11" spans="1:57" s="33" customFormat="1" ht="15" customHeight="1" thickBot="1" x14ac:dyDescent="0.3">
      <c r="A11" s="1"/>
      <c r="B11" s="34"/>
      <c r="C11" s="35"/>
      <c r="D11" s="35"/>
      <c r="E11" s="35"/>
      <c r="F11" s="35"/>
      <c r="G11" s="36"/>
      <c r="H11" s="37"/>
      <c r="I11" s="37"/>
      <c r="J11" s="5"/>
      <c r="K11" s="26"/>
      <c r="L11" s="6"/>
      <c r="M11" s="6"/>
      <c r="N11" s="6"/>
      <c r="O11" s="6"/>
      <c r="P11" s="6"/>
      <c r="Q11" s="6"/>
      <c r="R11" s="6"/>
      <c r="S11" s="6"/>
      <c r="T11" s="6"/>
      <c r="U11" s="5"/>
      <c r="V11" s="13"/>
      <c r="W11" s="13"/>
      <c r="X11" s="13"/>
      <c r="Y11" s="13"/>
      <c r="Z11" s="14"/>
      <c r="AA11" s="14"/>
      <c r="AB11" s="15"/>
      <c r="AC11" s="15"/>
      <c r="AD11" s="15"/>
      <c r="AE11" s="15"/>
      <c r="AF11" s="16"/>
      <c r="AG11" s="11"/>
      <c r="AH11" s="6"/>
      <c r="AI11" s="6"/>
      <c r="AJ11" s="32"/>
      <c r="AK11" s="32"/>
      <c r="AL11" s="32"/>
      <c r="AM11" s="32"/>
      <c r="AN11" s="32"/>
      <c r="AO11" s="32"/>
      <c r="AP11" s="32"/>
      <c r="AQ11" s="32"/>
      <c r="AR11" s="32"/>
      <c r="AS11" s="32"/>
      <c r="AT11" s="32"/>
      <c r="AU11" s="32"/>
      <c r="AV11" s="32"/>
      <c r="AW11" s="32"/>
      <c r="AX11" s="32"/>
      <c r="AY11" s="32"/>
      <c r="AZ11" s="32"/>
      <c r="BA11" s="32"/>
      <c r="BB11" s="32"/>
      <c r="BC11" s="32"/>
      <c r="BD11" s="32"/>
      <c r="BE11" s="32"/>
    </row>
    <row r="12" spans="1:57" s="33" customFormat="1" ht="15" customHeight="1" thickTop="1" thickBot="1" x14ac:dyDescent="0.5">
      <c r="A12" s="1"/>
      <c r="B12" s="38" t="s">
        <v>6</v>
      </c>
      <c r="C12"/>
      <c r="D12" s="39"/>
      <c r="E12" s="29"/>
      <c r="F12" s="39"/>
      <c r="G12" s="40" t="s">
        <v>7</v>
      </c>
      <c r="H12" s="31">
        <v>72000</v>
      </c>
      <c r="I12" s="41" t="s">
        <v>8</v>
      </c>
      <c r="J12" s="5"/>
      <c r="K12" s="5"/>
      <c r="L12" s="6"/>
      <c r="M12" s="6"/>
      <c r="N12" s="6"/>
      <c r="O12" s="6"/>
      <c r="P12" s="6"/>
      <c r="Q12" s="6"/>
      <c r="R12" s="6"/>
      <c r="S12" s="6"/>
      <c r="T12" s="6"/>
      <c r="U12" s="5"/>
      <c r="V12" s="13"/>
      <c r="W12" s="13"/>
      <c r="X12" s="13"/>
      <c r="Y12" s="13"/>
      <c r="Z12" s="14"/>
      <c r="AA12" s="14"/>
      <c r="AB12" s="15"/>
      <c r="AC12" s="15"/>
      <c r="AD12" s="15"/>
      <c r="AE12" s="15"/>
      <c r="AF12" s="16"/>
      <c r="AG12" s="11"/>
      <c r="AH12" s="6"/>
      <c r="AI12" s="6"/>
      <c r="AJ12" s="32"/>
      <c r="AK12" s="32"/>
      <c r="AL12" s="32"/>
      <c r="AM12" s="32"/>
      <c r="AN12" s="32"/>
      <c r="AO12" s="32"/>
      <c r="AP12" s="32"/>
      <c r="AQ12" s="32"/>
      <c r="AR12" s="32"/>
      <c r="AS12" s="32"/>
      <c r="AT12" s="32"/>
      <c r="AU12" s="32"/>
      <c r="AV12" s="32"/>
      <c r="AW12" s="32"/>
      <c r="AX12" s="32"/>
      <c r="AY12" s="32"/>
      <c r="AZ12" s="32"/>
      <c r="BA12" s="32"/>
      <c r="BB12" s="32"/>
      <c r="BC12" s="32"/>
      <c r="BD12" s="32"/>
      <c r="BE12" s="32"/>
    </row>
    <row r="13" spans="1:57" s="33" customFormat="1" ht="16.5" thickTop="1" thickBot="1" x14ac:dyDescent="0.3">
      <c r="A13" s="1"/>
      <c r="B13" s="42"/>
      <c r="C13" s="42"/>
      <c r="D13" s="43"/>
      <c r="E13" s="35"/>
      <c r="F13" s="35"/>
      <c r="G13" s="36"/>
      <c r="H13" s="37"/>
      <c r="I13" s="44"/>
      <c r="J13" s="5"/>
      <c r="K13" s="26"/>
      <c r="L13" s="45"/>
      <c r="M13" s="45"/>
      <c r="N13" s="6"/>
      <c r="O13" s="6"/>
      <c r="P13" s="6"/>
      <c r="Q13" s="6"/>
      <c r="R13" s="6"/>
      <c r="S13" s="6"/>
      <c r="T13" s="6"/>
      <c r="U13" s="5"/>
      <c r="V13" s="13"/>
      <c r="W13" s="13"/>
      <c r="X13" s="13"/>
      <c r="Y13" s="13"/>
      <c r="Z13" s="14"/>
      <c r="AA13" s="14"/>
      <c r="AB13" s="15"/>
      <c r="AC13" s="15"/>
      <c r="AD13" s="15"/>
      <c r="AE13" s="15"/>
      <c r="AF13" s="16"/>
      <c r="AG13" s="11"/>
      <c r="AH13" s="6"/>
      <c r="AI13" s="6"/>
      <c r="AJ13" s="32"/>
      <c r="AK13" s="32"/>
      <c r="AL13" s="32"/>
      <c r="AM13" s="32"/>
      <c r="AN13" s="32"/>
      <c r="AO13" s="32"/>
      <c r="AP13" s="32"/>
      <c r="AQ13" s="32"/>
      <c r="AR13" s="32"/>
      <c r="AS13" s="32"/>
      <c r="AT13" s="32"/>
      <c r="AU13" s="32"/>
      <c r="AV13" s="32"/>
      <c r="AW13" s="32"/>
      <c r="AX13" s="32"/>
      <c r="AY13" s="32"/>
      <c r="AZ13" s="32"/>
      <c r="BA13" s="32"/>
      <c r="BB13" s="32"/>
      <c r="BC13" s="32"/>
      <c r="BD13" s="32"/>
      <c r="BE13" s="32"/>
    </row>
    <row r="14" spans="1:57" s="33" customFormat="1" ht="21" thickTop="1" thickBot="1" x14ac:dyDescent="0.5">
      <c r="A14" s="1"/>
      <c r="B14" s="27" t="s">
        <v>9</v>
      </c>
      <c r="C14" s="38" t="s">
        <v>10</v>
      </c>
      <c r="D14"/>
      <c r="E14" s="39"/>
      <c r="F14" s="39"/>
      <c r="G14" s="40" t="s">
        <v>7</v>
      </c>
      <c r="H14" s="31">
        <v>0</v>
      </c>
      <c r="I14" s="41" t="s">
        <v>8</v>
      </c>
      <c r="J14" s="46"/>
      <c r="K14" s="5"/>
      <c r="L14" s="47"/>
      <c r="M14" s="47"/>
      <c r="N14" s="6"/>
      <c r="O14" s="6"/>
      <c r="P14" s="6"/>
      <c r="Q14" s="6"/>
      <c r="R14" s="6"/>
      <c r="S14" s="6"/>
      <c r="T14" s="6"/>
      <c r="U14" s="5"/>
      <c r="V14" s="13"/>
      <c r="W14" s="13"/>
      <c r="X14" s="13"/>
      <c r="Y14" s="13"/>
      <c r="Z14" s="14"/>
      <c r="AA14" s="14"/>
      <c r="AB14" s="15"/>
      <c r="AC14" s="15"/>
      <c r="AD14" s="15"/>
      <c r="AE14" s="15"/>
      <c r="AF14" s="16"/>
      <c r="AG14" s="11"/>
      <c r="AH14" s="6"/>
      <c r="AI14" s="6"/>
      <c r="AJ14" s="32"/>
      <c r="AK14" s="32"/>
      <c r="AL14" s="32"/>
      <c r="AM14" s="32"/>
      <c r="AN14" s="32"/>
      <c r="AO14" s="32"/>
      <c r="AP14" s="32"/>
      <c r="AQ14" s="32"/>
      <c r="AR14" s="32"/>
      <c r="AS14" s="32"/>
      <c r="AT14" s="32"/>
      <c r="AU14" s="32"/>
      <c r="AV14" s="32"/>
      <c r="AW14" s="32"/>
      <c r="AX14" s="32"/>
      <c r="AY14" s="32"/>
      <c r="AZ14" s="32"/>
      <c r="BA14" s="32"/>
      <c r="BB14" s="32"/>
      <c r="BC14" s="32"/>
      <c r="BD14" s="32"/>
      <c r="BE14" s="32"/>
    </row>
    <row r="15" spans="1:57" s="33" customFormat="1" ht="15.75" thickTop="1" x14ac:dyDescent="0.2">
      <c r="A15" s="1"/>
      <c r="B15" s="42"/>
      <c r="C15" s="42"/>
      <c r="D15" s="35"/>
      <c r="E15" s="35"/>
      <c r="F15" s="35"/>
      <c r="G15" s="36"/>
      <c r="H15" s="37"/>
      <c r="I15" s="44"/>
      <c r="J15" s="5"/>
      <c r="K15" s="35"/>
      <c r="L15" s="47"/>
      <c r="M15" s="47"/>
      <c r="N15" s="6"/>
      <c r="O15" s="6"/>
      <c r="P15" s="6"/>
      <c r="Q15" s="6"/>
      <c r="R15" s="6"/>
      <c r="S15" s="6"/>
      <c r="T15" s="6"/>
      <c r="U15" s="5"/>
      <c r="V15" s="13"/>
      <c r="W15" s="13"/>
      <c r="X15" s="13"/>
      <c r="Y15" s="13"/>
      <c r="Z15" s="14"/>
      <c r="AA15" s="14"/>
      <c r="AB15" s="15"/>
      <c r="AC15" s="15"/>
      <c r="AD15" s="15"/>
      <c r="AE15" s="15"/>
      <c r="AF15" s="16"/>
      <c r="AG15" s="11"/>
      <c r="AH15" s="6"/>
      <c r="AI15" s="6"/>
      <c r="AJ15" s="32"/>
      <c r="AK15" s="32"/>
      <c r="AL15" s="32"/>
      <c r="AM15" s="32"/>
      <c r="AN15" s="32"/>
      <c r="AO15" s="32"/>
      <c r="AP15" s="32"/>
      <c r="AQ15" s="32"/>
      <c r="AR15" s="32"/>
      <c r="AS15" s="32"/>
      <c r="AT15" s="32"/>
      <c r="AU15" s="32"/>
      <c r="AV15" s="32"/>
      <c r="AW15" s="32"/>
      <c r="AX15" s="32"/>
      <c r="AY15" s="32"/>
      <c r="AZ15" s="32"/>
      <c r="BA15" s="32"/>
      <c r="BB15" s="32"/>
      <c r="BC15" s="32"/>
      <c r="BD15" s="32"/>
      <c r="BE15" s="32"/>
    </row>
    <row r="16" spans="1:57" s="33" customFormat="1" ht="15" x14ac:dyDescent="0.25">
      <c r="A16" s="1"/>
      <c r="B16" s="113" t="s">
        <v>11</v>
      </c>
      <c r="C16" s="113"/>
      <c r="D16" s="113"/>
      <c r="E16" s="113"/>
      <c r="F16" s="113"/>
      <c r="G16" s="40" t="s">
        <v>7</v>
      </c>
      <c r="H16" s="48">
        <f>+H12-H14</f>
        <v>72000</v>
      </c>
      <c r="I16" s="41" t="s">
        <v>8</v>
      </c>
      <c r="J16" s="5"/>
      <c r="K16" s="5"/>
      <c r="L16" s="47"/>
      <c r="M16" s="47"/>
      <c r="N16" s="6"/>
      <c r="O16" s="6"/>
      <c r="P16" s="6"/>
      <c r="Q16" s="6"/>
      <c r="R16" s="6"/>
      <c r="S16" s="6"/>
      <c r="T16" s="6"/>
      <c r="U16" s="5"/>
      <c r="V16" s="13"/>
      <c r="W16" s="13"/>
      <c r="X16" s="13"/>
      <c r="Y16" s="13"/>
      <c r="Z16" s="14"/>
      <c r="AA16" s="14"/>
      <c r="AB16" s="15"/>
      <c r="AC16" s="15"/>
      <c r="AD16" s="15"/>
      <c r="AE16" s="15"/>
      <c r="AF16" s="16"/>
      <c r="AG16" s="11"/>
      <c r="AH16" s="6"/>
      <c r="AI16" s="6"/>
      <c r="AJ16" s="32"/>
      <c r="AK16" s="32"/>
      <c r="AL16" s="32"/>
      <c r="AM16" s="32"/>
      <c r="AN16" s="32"/>
      <c r="AO16" s="32"/>
      <c r="AP16" s="32"/>
      <c r="AQ16" s="32"/>
      <c r="AR16" s="32"/>
      <c r="AS16" s="32"/>
      <c r="AT16" s="32"/>
      <c r="AU16" s="32"/>
      <c r="AV16" s="32"/>
      <c r="AW16" s="32"/>
      <c r="AX16" s="32"/>
      <c r="AY16" s="32"/>
      <c r="AZ16" s="32"/>
      <c r="BA16" s="32"/>
      <c r="BB16" s="32"/>
      <c r="BC16" s="32"/>
      <c r="BD16" s="32"/>
      <c r="BE16" s="32"/>
    </row>
    <row r="17" spans="1:57" s="33" customFormat="1" ht="15.75" thickBot="1" x14ac:dyDescent="0.25">
      <c r="A17" s="1"/>
      <c r="B17" s="27"/>
      <c r="C17" s="27"/>
      <c r="D17" s="27"/>
      <c r="E17" s="27"/>
      <c r="F17" s="27"/>
      <c r="G17" s="27"/>
      <c r="H17" s="37"/>
      <c r="I17" s="44"/>
      <c r="J17" s="5"/>
      <c r="K17" s="35"/>
      <c r="L17" s="47"/>
      <c r="M17" s="47"/>
      <c r="N17" s="6"/>
      <c r="O17" s="6"/>
      <c r="P17" s="6"/>
      <c r="Q17" s="6"/>
      <c r="R17" s="6"/>
      <c r="S17" s="6"/>
      <c r="T17" s="6"/>
      <c r="U17" s="5"/>
      <c r="V17" s="13"/>
      <c r="W17" s="13"/>
      <c r="X17" s="13"/>
      <c r="Y17" s="13"/>
      <c r="Z17" s="14"/>
      <c r="AA17" s="14"/>
      <c r="AB17" s="15"/>
      <c r="AC17" s="15"/>
      <c r="AD17" s="15"/>
      <c r="AE17" s="15"/>
      <c r="AF17" s="16"/>
      <c r="AG17" s="11"/>
      <c r="AH17" s="6"/>
      <c r="AI17" s="6"/>
      <c r="AJ17" s="32"/>
      <c r="AK17" s="32"/>
      <c r="AL17" s="32"/>
      <c r="AM17" s="32"/>
      <c r="AN17" s="32"/>
      <c r="AO17" s="32"/>
      <c r="AP17" s="32"/>
      <c r="AQ17" s="32"/>
      <c r="AR17" s="32"/>
      <c r="AS17" s="32"/>
      <c r="AT17" s="32"/>
      <c r="AU17" s="32"/>
      <c r="AV17" s="32"/>
      <c r="AW17" s="32"/>
      <c r="AX17" s="32"/>
      <c r="AY17" s="32"/>
      <c r="AZ17" s="32"/>
      <c r="BA17" s="32"/>
      <c r="BB17" s="32"/>
      <c r="BC17" s="32"/>
      <c r="BD17" s="32"/>
      <c r="BE17" s="32"/>
    </row>
    <row r="18" spans="1:57" s="33" customFormat="1" ht="16.5" thickTop="1" thickBot="1" x14ac:dyDescent="0.3">
      <c r="A18" s="1"/>
      <c r="B18" s="39" t="s">
        <v>12</v>
      </c>
      <c r="C18" s="39"/>
      <c r="D18" s="39"/>
      <c r="E18" s="39"/>
      <c r="F18" s="39"/>
      <c r="G18" s="40" t="s">
        <v>7</v>
      </c>
      <c r="H18" s="31">
        <v>0</v>
      </c>
      <c r="I18" s="41" t="s">
        <v>8</v>
      </c>
      <c r="J18" s="5"/>
      <c r="K18" s="35"/>
      <c r="L18" s="47"/>
      <c r="M18" s="47"/>
      <c r="N18" s="6"/>
      <c r="O18" s="6"/>
      <c r="P18" s="6"/>
      <c r="Q18" s="6"/>
      <c r="R18" s="6"/>
      <c r="S18" s="6"/>
      <c r="T18" s="6"/>
      <c r="U18" s="5"/>
      <c r="V18" s="13"/>
      <c r="W18" s="13"/>
      <c r="X18" s="13"/>
      <c r="Y18" s="13"/>
      <c r="Z18" s="14"/>
      <c r="AA18" s="14"/>
      <c r="AB18" s="15"/>
      <c r="AC18" s="15"/>
      <c r="AD18" s="15"/>
      <c r="AE18" s="15"/>
      <c r="AF18" s="16"/>
      <c r="AG18" s="11"/>
      <c r="AH18" s="6"/>
      <c r="AI18" s="6"/>
      <c r="AJ18" s="32"/>
      <c r="AK18" s="32"/>
      <c r="AL18" s="32"/>
      <c r="AM18" s="32"/>
      <c r="AN18" s="32"/>
      <c r="AO18" s="32"/>
      <c r="AP18" s="32"/>
      <c r="AQ18" s="32"/>
      <c r="AR18" s="32"/>
      <c r="AS18" s="32"/>
      <c r="AT18" s="32"/>
      <c r="AU18" s="32"/>
      <c r="AV18" s="32"/>
      <c r="AW18" s="32"/>
      <c r="AX18" s="32"/>
      <c r="AY18" s="32"/>
      <c r="AZ18" s="32"/>
      <c r="BA18" s="32"/>
      <c r="BB18" s="32"/>
      <c r="BC18" s="32"/>
      <c r="BD18" s="32"/>
      <c r="BE18" s="32"/>
    </row>
    <row r="19" spans="1:57" s="33" customFormat="1" ht="15.75" thickTop="1" x14ac:dyDescent="0.2">
      <c r="A19" s="1"/>
      <c r="B19" s="42"/>
      <c r="C19" s="42"/>
      <c r="D19" s="35"/>
      <c r="E19" s="35"/>
      <c r="F19" s="35"/>
      <c r="G19" s="36"/>
      <c r="H19" s="37"/>
      <c r="I19" s="44"/>
      <c r="J19" s="5"/>
      <c r="K19" s="35"/>
      <c r="L19" s="47"/>
      <c r="M19" s="47"/>
      <c r="N19" s="6"/>
      <c r="O19" s="6"/>
      <c r="P19" s="6"/>
      <c r="Q19" s="6"/>
      <c r="R19" s="6"/>
      <c r="S19" s="6"/>
      <c r="T19" s="6"/>
      <c r="U19" s="5"/>
      <c r="V19" s="13"/>
      <c r="W19" s="13"/>
      <c r="X19" s="13"/>
      <c r="Y19" s="13"/>
      <c r="Z19" s="14"/>
      <c r="AA19" s="14"/>
      <c r="AB19" s="15"/>
      <c r="AC19" s="15"/>
      <c r="AD19" s="15"/>
      <c r="AE19" s="15"/>
      <c r="AF19" s="16"/>
      <c r="AG19" s="11"/>
      <c r="AH19" s="6"/>
      <c r="AI19" s="6"/>
      <c r="AJ19" s="32"/>
      <c r="AK19" s="32"/>
      <c r="AL19" s="32"/>
      <c r="AM19" s="32"/>
      <c r="AN19" s="32"/>
      <c r="AO19" s="32"/>
      <c r="AP19" s="32"/>
      <c r="AQ19" s="32"/>
      <c r="AR19" s="32"/>
      <c r="AS19" s="32"/>
      <c r="AT19" s="32"/>
      <c r="AU19" s="32"/>
      <c r="AV19" s="32"/>
      <c r="AW19" s="32"/>
      <c r="AX19" s="32"/>
      <c r="AY19" s="32"/>
      <c r="AZ19" s="32"/>
      <c r="BA19" s="32"/>
      <c r="BB19" s="32"/>
      <c r="BC19" s="32"/>
      <c r="BD19" s="32"/>
      <c r="BE19" s="32"/>
    </row>
    <row r="20" spans="1:57" s="33" customFormat="1" ht="15.75" thickBot="1" x14ac:dyDescent="0.25">
      <c r="A20" s="1"/>
      <c r="B20" s="34" t="s">
        <v>13</v>
      </c>
      <c r="C20" s="49"/>
      <c r="D20" s="35"/>
      <c r="E20" s="35"/>
      <c r="F20" s="35"/>
      <c r="G20" s="36"/>
      <c r="H20" s="50"/>
      <c r="I20" s="51"/>
      <c r="J20" s="5"/>
      <c r="K20" s="5"/>
      <c r="L20" s="6"/>
      <c r="M20" s="6"/>
      <c r="N20" s="6"/>
      <c r="O20" s="6"/>
      <c r="P20" s="6"/>
      <c r="Q20" s="6"/>
      <c r="R20" s="6"/>
      <c r="S20" s="6"/>
      <c r="T20" s="6"/>
      <c r="U20" s="5"/>
      <c r="V20" s="13"/>
      <c r="W20" s="13"/>
      <c r="X20" s="13"/>
      <c r="Y20" s="13"/>
      <c r="Z20" s="14"/>
      <c r="AA20" s="14"/>
      <c r="AB20" s="15"/>
      <c r="AC20" s="15"/>
      <c r="AD20" s="15"/>
      <c r="AE20" s="15"/>
      <c r="AF20" s="16"/>
      <c r="AG20" s="11"/>
      <c r="AH20" s="6"/>
      <c r="AI20" s="6"/>
      <c r="AJ20" s="32"/>
      <c r="AK20" s="32"/>
      <c r="AL20" s="32"/>
      <c r="AM20" s="32"/>
      <c r="AN20" s="32"/>
      <c r="AO20" s="32"/>
      <c r="AP20" s="32"/>
      <c r="AQ20" s="32"/>
      <c r="AR20" s="32"/>
      <c r="AS20" s="32"/>
      <c r="AT20" s="32"/>
      <c r="AU20" s="32"/>
      <c r="AV20" s="32"/>
      <c r="AW20" s="32"/>
      <c r="AX20" s="32"/>
      <c r="AY20" s="32"/>
      <c r="AZ20" s="32"/>
      <c r="BA20" s="32"/>
      <c r="BB20" s="32"/>
      <c r="BC20" s="32"/>
      <c r="BD20" s="32"/>
      <c r="BE20" s="32"/>
    </row>
    <row r="21" spans="1:57" s="33" customFormat="1" ht="21" thickTop="1" thickBot="1" x14ac:dyDescent="0.5">
      <c r="A21" s="1"/>
      <c r="B21" s="42"/>
      <c r="C21" s="38" t="s">
        <v>14</v>
      </c>
      <c r="D21"/>
      <c r="E21"/>
      <c r="F21" s="39"/>
      <c r="G21" s="40" t="s">
        <v>7</v>
      </c>
      <c r="H21" s="31">
        <v>0</v>
      </c>
      <c r="I21" s="41" t="s">
        <v>8</v>
      </c>
      <c r="J21" s="5"/>
      <c r="K21" s="5"/>
      <c r="L21" s="6"/>
      <c r="M21" s="6"/>
      <c r="N21" s="6"/>
      <c r="O21" s="6"/>
      <c r="P21" s="6"/>
      <c r="Q21" s="6"/>
      <c r="R21" s="6"/>
      <c r="S21" s="6"/>
      <c r="T21" s="6"/>
      <c r="U21" s="5"/>
      <c r="V21" s="13"/>
      <c r="W21" s="13"/>
      <c r="X21" s="13"/>
      <c r="Y21" s="13"/>
      <c r="Z21" s="14"/>
      <c r="AA21" s="14"/>
      <c r="AB21" s="15"/>
      <c r="AC21" s="15"/>
      <c r="AD21" s="15"/>
      <c r="AE21" s="15"/>
      <c r="AF21" s="16"/>
      <c r="AG21" s="11"/>
      <c r="AH21" s="6"/>
      <c r="AI21" s="6"/>
      <c r="AJ21" s="32"/>
      <c r="AK21" s="32"/>
      <c r="AL21" s="32"/>
      <c r="AM21" s="32"/>
      <c r="AN21" s="32"/>
      <c r="AO21" s="32"/>
      <c r="AP21" s="32"/>
      <c r="AQ21" s="32"/>
      <c r="AR21" s="32"/>
      <c r="AS21" s="32"/>
      <c r="AT21" s="32"/>
      <c r="AU21" s="32"/>
      <c r="AV21" s="32"/>
      <c r="AW21" s="32"/>
      <c r="AX21" s="32"/>
      <c r="AY21" s="32"/>
      <c r="AZ21" s="32"/>
      <c r="BA21" s="32"/>
      <c r="BB21" s="32"/>
      <c r="BC21" s="32"/>
      <c r="BD21" s="32"/>
      <c r="BE21" s="32"/>
    </row>
    <row r="22" spans="1:57" s="33" customFormat="1" ht="16.5" thickTop="1" thickBot="1" x14ac:dyDescent="0.3">
      <c r="A22" s="1"/>
      <c r="B22" s="42"/>
      <c r="C22" s="39" t="s">
        <v>15</v>
      </c>
      <c r="D22" s="39"/>
      <c r="E22" s="39"/>
      <c r="F22" s="39"/>
      <c r="G22" s="40" t="s">
        <v>7</v>
      </c>
      <c r="H22" s="31">
        <v>0</v>
      </c>
      <c r="I22" s="41" t="s">
        <v>8</v>
      </c>
      <c r="J22" s="5"/>
      <c r="K22" s="5"/>
      <c r="L22" s="6"/>
      <c r="M22" s="6"/>
      <c r="N22" s="6"/>
      <c r="O22" s="6"/>
      <c r="P22" s="6"/>
      <c r="Q22" s="6"/>
      <c r="R22" s="6"/>
      <c r="S22" s="6"/>
      <c r="T22" s="6"/>
      <c r="U22" s="5"/>
      <c r="V22" s="13"/>
      <c r="W22" s="13"/>
      <c r="X22" s="13"/>
      <c r="Y22" s="13"/>
      <c r="Z22" s="14"/>
      <c r="AA22" s="14"/>
      <c r="AB22" s="15"/>
      <c r="AC22" s="15"/>
      <c r="AD22" s="15"/>
      <c r="AE22" s="15"/>
      <c r="AF22" s="16"/>
      <c r="AG22" s="11"/>
      <c r="AH22" s="6"/>
      <c r="AI22" s="6"/>
      <c r="AJ22" s="32"/>
      <c r="AK22" s="32"/>
      <c r="AL22" s="32"/>
      <c r="AM22" s="32"/>
      <c r="AN22" s="32"/>
      <c r="AO22" s="32"/>
      <c r="AP22" s="32"/>
      <c r="AQ22" s="32"/>
      <c r="AR22" s="32"/>
      <c r="AS22" s="32"/>
      <c r="AT22" s="32"/>
      <c r="AU22" s="32"/>
      <c r="AV22" s="32"/>
      <c r="AW22" s="32"/>
      <c r="AX22" s="32"/>
      <c r="AY22" s="32"/>
      <c r="AZ22" s="32"/>
      <c r="BA22" s="32"/>
      <c r="BB22" s="32"/>
      <c r="BC22" s="32"/>
      <c r="BD22" s="32"/>
      <c r="BE22" s="32"/>
    </row>
    <row r="23" spans="1:57" s="33" customFormat="1" ht="21" thickTop="1" thickBot="1" x14ac:dyDescent="0.5">
      <c r="A23" s="1"/>
      <c r="B23" s="42"/>
      <c r="C23" s="38" t="s">
        <v>16</v>
      </c>
      <c r="D23"/>
      <c r="E23"/>
      <c r="F23" s="39"/>
      <c r="G23" s="40" t="s">
        <v>7</v>
      </c>
      <c r="H23" s="31">
        <v>0</v>
      </c>
      <c r="I23" s="41" t="s">
        <v>8</v>
      </c>
      <c r="J23" s="5"/>
      <c r="K23" s="5"/>
      <c r="L23" s="6"/>
      <c r="M23" s="6"/>
      <c r="N23" s="6"/>
      <c r="O23" s="6"/>
      <c r="P23" s="6"/>
      <c r="Q23" s="6"/>
      <c r="R23" s="6"/>
      <c r="S23" s="6"/>
      <c r="T23" s="6"/>
      <c r="U23" s="5"/>
      <c r="V23" s="13"/>
      <c r="W23" s="13"/>
      <c r="X23" s="13"/>
      <c r="Y23" s="13"/>
      <c r="Z23" s="14"/>
      <c r="AA23" s="14"/>
      <c r="AB23" s="15"/>
      <c r="AC23" s="15"/>
      <c r="AD23" s="15"/>
      <c r="AE23" s="15"/>
      <c r="AF23" s="16"/>
      <c r="AG23" s="11"/>
      <c r="AH23" s="6"/>
      <c r="AI23" s="6"/>
      <c r="AJ23" s="32"/>
      <c r="AK23" s="32"/>
      <c r="AL23" s="32"/>
      <c r="AM23" s="32"/>
      <c r="AN23" s="32"/>
      <c r="AO23" s="32"/>
      <c r="AP23" s="32"/>
      <c r="AQ23" s="32"/>
      <c r="AR23" s="32"/>
      <c r="AS23" s="32"/>
      <c r="AT23" s="32"/>
      <c r="AU23" s="32"/>
      <c r="AV23" s="32"/>
      <c r="AW23" s="32"/>
      <c r="AX23" s="32"/>
      <c r="AY23" s="32"/>
      <c r="AZ23" s="32"/>
      <c r="BA23" s="32"/>
      <c r="BB23" s="32"/>
      <c r="BC23" s="32"/>
      <c r="BD23" s="32"/>
      <c r="BE23" s="32"/>
    </row>
    <row r="24" spans="1:57" s="33" customFormat="1" ht="16.5" thickTop="1" thickBot="1" x14ac:dyDescent="0.3">
      <c r="A24" s="1"/>
      <c r="B24" s="42"/>
      <c r="C24" s="39" t="s">
        <v>17</v>
      </c>
      <c r="D24" s="39"/>
      <c r="E24" s="39"/>
      <c r="F24" s="39"/>
      <c r="G24" s="40" t="s">
        <v>7</v>
      </c>
      <c r="H24" s="31">
        <v>0</v>
      </c>
      <c r="I24" s="41" t="s">
        <v>8</v>
      </c>
      <c r="J24" s="5"/>
      <c r="K24" s="5"/>
      <c r="L24" s="6"/>
      <c r="M24" s="6"/>
      <c r="N24" s="6"/>
      <c r="O24" s="6"/>
      <c r="P24" s="6"/>
      <c r="Q24" s="6"/>
      <c r="R24" s="6"/>
      <c r="S24" s="6"/>
      <c r="T24" s="6"/>
      <c r="U24" s="5"/>
      <c r="V24" s="13"/>
      <c r="W24" s="13"/>
      <c r="X24" s="13"/>
      <c r="Y24" s="13"/>
      <c r="Z24" s="14"/>
      <c r="AA24" s="14"/>
      <c r="AB24" s="15"/>
      <c r="AC24" s="15"/>
      <c r="AD24" s="15"/>
      <c r="AE24" s="15"/>
      <c r="AF24" s="16"/>
      <c r="AG24" s="11"/>
      <c r="AH24" s="6"/>
      <c r="AI24" s="6"/>
      <c r="AJ24" s="32"/>
      <c r="AK24" s="32"/>
      <c r="AL24" s="32"/>
      <c r="AM24" s="32"/>
      <c r="AN24" s="32"/>
      <c r="AO24" s="32"/>
      <c r="AP24" s="32"/>
      <c r="AQ24" s="32"/>
      <c r="AR24" s="32"/>
      <c r="AS24" s="32"/>
      <c r="AT24" s="32"/>
      <c r="AU24" s="32"/>
      <c r="AV24" s="32"/>
      <c r="AW24" s="32"/>
      <c r="AX24" s="32"/>
      <c r="AY24" s="32"/>
      <c r="AZ24" s="32"/>
      <c r="BA24" s="32"/>
      <c r="BB24" s="32"/>
      <c r="BC24" s="32"/>
      <c r="BD24" s="32"/>
      <c r="BE24" s="32"/>
    </row>
    <row r="25" spans="1:57" s="33" customFormat="1" ht="16.5" thickTop="1" thickBot="1" x14ac:dyDescent="0.3">
      <c r="A25" s="1"/>
      <c r="B25" s="42"/>
      <c r="C25" s="39" t="s">
        <v>18</v>
      </c>
      <c r="D25" s="39"/>
      <c r="E25" s="39"/>
      <c r="F25" s="39"/>
      <c r="G25" s="40" t="s">
        <v>7</v>
      </c>
      <c r="H25" s="31">
        <v>0</v>
      </c>
      <c r="I25" s="41" t="s">
        <v>8</v>
      </c>
      <c r="J25" s="5"/>
      <c r="K25" s="5"/>
      <c r="L25" s="6"/>
      <c r="M25" s="6"/>
      <c r="N25" s="6"/>
      <c r="O25" s="6"/>
      <c r="P25" s="6"/>
      <c r="Q25" s="6"/>
      <c r="R25" s="6"/>
      <c r="S25" s="6"/>
      <c r="T25" s="6"/>
      <c r="U25" s="5"/>
      <c r="V25" s="13"/>
      <c r="W25" s="13"/>
      <c r="X25" s="13"/>
      <c r="Y25" s="13"/>
      <c r="Z25" s="14"/>
      <c r="AA25" s="14"/>
      <c r="AB25" s="15"/>
      <c r="AC25" s="15"/>
      <c r="AD25" s="15"/>
      <c r="AE25" s="15"/>
      <c r="AF25" s="16"/>
      <c r="AG25" s="11"/>
      <c r="AH25" s="6"/>
      <c r="AI25" s="6"/>
      <c r="AJ25" s="32"/>
      <c r="AK25" s="32"/>
      <c r="AL25" s="32"/>
      <c r="AM25" s="32"/>
      <c r="AN25" s="32"/>
      <c r="AO25" s="32"/>
      <c r="AP25" s="32"/>
      <c r="AQ25" s="32"/>
      <c r="AR25" s="32"/>
      <c r="AS25" s="32"/>
      <c r="AT25" s="32"/>
      <c r="AU25" s="32"/>
      <c r="AV25" s="32"/>
      <c r="AW25" s="32"/>
      <c r="AX25" s="32"/>
      <c r="AY25" s="32"/>
      <c r="AZ25" s="32"/>
      <c r="BA25" s="32"/>
      <c r="BB25" s="32"/>
      <c r="BC25" s="32"/>
      <c r="BD25" s="32"/>
      <c r="BE25" s="32"/>
    </row>
    <row r="26" spans="1:57" s="33" customFormat="1" ht="15.75" thickTop="1" x14ac:dyDescent="0.2">
      <c r="A26" s="1"/>
      <c r="B26" s="34"/>
      <c r="C26" s="35"/>
      <c r="D26" s="35"/>
      <c r="E26" s="35"/>
      <c r="F26" s="35"/>
      <c r="G26" s="36"/>
      <c r="H26" s="37"/>
      <c r="I26" s="44"/>
      <c r="J26" s="5"/>
      <c r="K26" s="5"/>
      <c r="L26" s="6"/>
      <c r="M26" s="6"/>
      <c r="N26" s="6"/>
      <c r="O26" s="6"/>
      <c r="P26" s="6"/>
      <c r="Q26" s="6"/>
      <c r="R26" s="6"/>
      <c r="S26" s="6"/>
      <c r="T26" s="6"/>
      <c r="U26" s="5"/>
      <c r="V26" s="13"/>
      <c r="W26" s="13"/>
      <c r="X26" s="13"/>
      <c r="Y26" s="13"/>
      <c r="Z26" s="14"/>
      <c r="AA26" s="14"/>
      <c r="AB26" s="15"/>
      <c r="AC26" s="15"/>
      <c r="AD26" s="15"/>
      <c r="AE26" s="15"/>
      <c r="AF26" s="16"/>
      <c r="AG26" s="11"/>
      <c r="AH26" s="6"/>
      <c r="AI26" s="6"/>
      <c r="AJ26" s="32"/>
      <c r="AK26" s="32"/>
      <c r="AL26" s="32"/>
      <c r="AM26" s="32"/>
      <c r="AN26" s="32"/>
      <c r="AO26" s="32"/>
      <c r="AP26" s="32"/>
      <c r="AQ26" s="32"/>
      <c r="AR26" s="32"/>
      <c r="AS26" s="32"/>
      <c r="AT26" s="32"/>
      <c r="AU26" s="32"/>
      <c r="AV26" s="32"/>
      <c r="AW26" s="32"/>
      <c r="AX26" s="32"/>
      <c r="AY26" s="32"/>
      <c r="AZ26" s="32"/>
      <c r="BA26" s="32"/>
      <c r="BB26" s="32"/>
      <c r="BC26" s="32"/>
      <c r="BD26" s="32"/>
      <c r="BE26" s="32"/>
    </row>
    <row r="27" spans="1:57" s="33" customFormat="1" ht="15" x14ac:dyDescent="0.25">
      <c r="A27" s="1"/>
      <c r="B27" s="113" t="s">
        <v>19</v>
      </c>
      <c r="C27" s="113"/>
      <c r="D27" s="113"/>
      <c r="E27" s="113"/>
      <c r="F27" s="113"/>
      <c r="G27" s="40" t="s">
        <v>7</v>
      </c>
      <c r="H27" s="48">
        <f>H16+H18+SUM(H21:H25)</f>
        <v>72000</v>
      </c>
      <c r="I27" s="41" t="s">
        <v>8</v>
      </c>
      <c r="J27" s="5"/>
      <c r="K27" s="5"/>
      <c r="L27" s="6"/>
      <c r="M27" s="6"/>
      <c r="N27" s="6"/>
      <c r="O27" s="6"/>
      <c r="P27" s="6"/>
      <c r="Q27" s="6"/>
      <c r="R27" s="6"/>
      <c r="S27" s="6"/>
      <c r="T27" s="6"/>
      <c r="U27" s="5"/>
      <c r="V27" s="13"/>
      <c r="W27" s="13"/>
      <c r="X27" s="13"/>
      <c r="Y27" s="13"/>
      <c r="Z27" s="14"/>
      <c r="AA27" s="14"/>
      <c r="AB27" s="15"/>
      <c r="AC27" s="15"/>
      <c r="AD27" s="15"/>
      <c r="AE27" s="15"/>
      <c r="AF27" s="16"/>
      <c r="AG27" s="11"/>
      <c r="AH27" s="6"/>
      <c r="AI27" s="6"/>
      <c r="AJ27" s="32"/>
      <c r="AK27" s="32"/>
      <c r="AL27" s="32"/>
      <c r="AM27" s="32"/>
      <c r="AN27" s="32"/>
      <c r="AO27" s="32"/>
      <c r="AP27" s="32"/>
      <c r="AQ27" s="32"/>
      <c r="AR27" s="32"/>
      <c r="AS27" s="32"/>
      <c r="AT27" s="32"/>
      <c r="AU27" s="32"/>
      <c r="AV27" s="32"/>
      <c r="AW27" s="32"/>
      <c r="AX27" s="32"/>
      <c r="AY27" s="32"/>
      <c r="AZ27" s="32"/>
      <c r="BA27" s="32"/>
      <c r="BB27" s="32"/>
      <c r="BC27" s="32"/>
      <c r="BD27" s="32"/>
      <c r="BE27" s="32"/>
    </row>
    <row r="28" spans="1:57" s="33" customFormat="1" ht="15.75" thickBot="1" x14ac:dyDescent="0.25">
      <c r="A28" s="1"/>
      <c r="B28" s="27"/>
      <c r="C28" s="27"/>
      <c r="D28" s="27"/>
      <c r="E28" s="27"/>
      <c r="F28" s="27"/>
      <c r="G28" s="27"/>
      <c r="H28" s="37"/>
      <c r="I28" s="44"/>
      <c r="J28" s="5"/>
      <c r="K28" s="5"/>
      <c r="L28" s="6"/>
      <c r="M28" s="6"/>
      <c r="N28" s="6"/>
      <c r="O28" s="6"/>
      <c r="P28" s="6"/>
      <c r="Q28" s="6"/>
      <c r="R28" s="6"/>
      <c r="S28" s="6"/>
      <c r="T28" s="6"/>
      <c r="U28" s="5"/>
      <c r="V28" s="13"/>
      <c r="W28" s="13"/>
      <c r="X28" s="13"/>
      <c r="Y28" s="13"/>
      <c r="Z28" s="14"/>
      <c r="AA28" s="14"/>
      <c r="AB28" s="15"/>
      <c r="AC28" s="15"/>
      <c r="AD28" s="15"/>
      <c r="AE28" s="15"/>
      <c r="AF28" s="16"/>
      <c r="AG28" s="11"/>
      <c r="AH28" s="6"/>
      <c r="AI28" s="6"/>
      <c r="AJ28" s="32"/>
      <c r="AK28" s="32"/>
      <c r="AL28" s="32"/>
      <c r="AM28" s="32"/>
      <c r="AN28" s="32"/>
      <c r="AO28" s="32"/>
      <c r="AP28" s="32"/>
      <c r="AQ28" s="32"/>
      <c r="AR28" s="32"/>
      <c r="AS28" s="32"/>
      <c r="AT28" s="32"/>
      <c r="AU28" s="32"/>
      <c r="AV28" s="32"/>
      <c r="AW28" s="32"/>
      <c r="AX28" s="32"/>
      <c r="AY28" s="32"/>
      <c r="AZ28" s="32"/>
      <c r="BA28" s="32"/>
      <c r="BB28" s="32"/>
      <c r="BC28" s="32"/>
      <c r="BD28" s="32"/>
      <c r="BE28" s="32"/>
    </row>
    <row r="29" spans="1:57" s="33" customFormat="1" ht="16.5" thickTop="1" thickBot="1" x14ac:dyDescent="0.3">
      <c r="A29" s="1"/>
      <c r="B29" s="27" t="s">
        <v>9</v>
      </c>
      <c r="C29" s="39" t="s">
        <v>20</v>
      </c>
      <c r="D29" s="39"/>
      <c r="E29" s="39"/>
      <c r="F29" s="39"/>
      <c r="G29" s="40" t="s">
        <v>7</v>
      </c>
      <c r="H29" s="31">
        <v>0</v>
      </c>
      <c r="I29" s="41" t="s">
        <v>8</v>
      </c>
      <c r="J29" s="5"/>
      <c r="K29" s="5"/>
      <c r="L29" s="6"/>
      <c r="M29" s="6"/>
      <c r="N29" s="6"/>
      <c r="O29" s="6"/>
      <c r="P29" s="6"/>
      <c r="Q29" s="6"/>
      <c r="R29" s="6"/>
      <c r="S29" s="6"/>
      <c r="T29" s="6"/>
      <c r="U29" s="5"/>
      <c r="V29" s="13"/>
      <c r="W29" s="13"/>
      <c r="X29" s="13"/>
      <c r="Y29" s="13"/>
      <c r="Z29" s="14"/>
      <c r="AA29" s="14"/>
      <c r="AB29" s="15"/>
      <c r="AC29" s="15"/>
      <c r="AD29" s="15"/>
      <c r="AE29" s="15"/>
      <c r="AF29" s="16"/>
      <c r="AG29" s="11"/>
      <c r="AH29" s="6"/>
      <c r="AI29" s="6"/>
      <c r="AJ29" s="32"/>
      <c r="AK29" s="32"/>
      <c r="AL29" s="32"/>
      <c r="AM29" s="32"/>
      <c r="AN29" s="32"/>
      <c r="AO29" s="32"/>
      <c r="AP29" s="32"/>
      <c r="AQ29" s="32"/>
      <c r="AR29" s="32"/>
      <c r="AS29" s="32"/>
      <c r="AT29" s="32"/>
      <c r="AU29" s="32"/>
      <c r="AV29" s="32"/>
      <c r="AW29" s="32"/>
      <c r="AX29" s="32"/>
      <c r="AY29" s="32"/>
      <c r="AZ29" s="32"/>
      <c r="BA29" s="32"/>
      <c r="BB29" s="32"/>
      <c r="BC29" s="32"/>
      <c r="BD29" s="32"/>
      <c r="BE29" s="32"/>
    </row>
    <row r="30" spans="1:57" s="33" customFormat="1" ht="15.75" thickTop="1" x14ac:dyDescent="0.2">
      <c r="A30" s="1"/>
      <c r="B30" s="34"/>
      <c r="C30" s="35"/>
      <c r="D30" s="35"/>
      <c r="E30" s="35"/>
      <c r="F30" s="35"/>
      <c r="G30" s="36"/>
      <c r="H30" s="52"/>
      <c r="I30" s="44"/>
      <c r="J30" s="5"/>
      <c r="K30" s="5"/>
      <c r="L30" s="6"/>
      <c r="M30" s="6"/>
      <c r="N30" s="6"/>
      <c r="O30" s="6"/>
      <c r="P30" s="6"/>
      <c r="Q30" s="6"/>
      <c r="R30" s="6"/>
      <c r="S30" s="6"/>
      <c r="T30" s="6"/>
      <c r="U30" s="5"/>
      <c r="V30" s="13"/>
      <c r="W30" s="13"/>
      <c r="X30" s="13"/>
      <c r="Y30" s="13"/>
      <c r="Z30" s="14"/>
      <c r="AA30" s="14"/>
      <c r="AB30" s="15"/>
      <c r="AC30" s="15"/>
      <c r="AD30" s="15"/>
      <c r="AE30" s="15"/>
      <c r="AF30" s="16"/>
      <c r="AG30" s="11"/>
      <c r="AH30" s="6"/>
      <c r="AI30" s="6"/>
      <c r="AJ30" s="32"/>
      <c r="AK30" s="32"/>
      <c r="AL30" s="32"/>
      <c r="AM30" s="32"/>
      <c r="AN30" s="32"/>
      <c r="AO30" s="32"/>
      <c r="AP30" s="32"/>
      <c r="AQ30" s="32"/>
      <c r="AR30" s="32"/>
      <c r="AS30" s="32"/>
      <c r="AT30" s="32"/>
      <c r="AU30" s="32"/>
      <c r="AV30" s="32"/>
      <c r="AW30" s="32"/>
      <c r="AX30" s="32"/>
      <c r="AY30" s="32"/>
      <c r="AZ30" s="32"/>
      <c r="BA30" s="32"/>
      <c r="BB30" s="32"/>
      <c r="BC30" s="32"/>
      <c r="BD30" s="32"/>
      <c r="BE30" s="32"/>
    </row>
    <row r="31" spans="1:57" s="33" customFormat="1" ht="15" x14ac:dyDescent="0.2">
      <c r="A31" s="1"/>
      <c r="B31" s="113" t="s">
        <v>21</v>
      </c>
      <c r="C31" s="113"/>
      <c r="D31" s="113"/>
      <c r="E31" s="113"/>
      <c r="F31" s="113"/>
      <c r="G31" s="27"/>
      <c r="H31" s="48">
        <f>+AD31</f>
        <v>72000</v>
      </c>
      <c r="I31" s="41" t="s">
        <v>8</v>
      </c>
      <c r="J31" s="5"/>
      <c r="K31" s="35"/>
      <c r="L31" s="6"/>
      <c r="M31" s="6"/>
      <c r="N31" s="6"/>
      <c r="O31" s="6"/>
      <c r="P31" s="6"/>
      <c r="Q31" s="6"/>
      <c r="R31" s="6"/>
      <c r="S31" s="6"/>
      <c r="T31" s="6"/>
      <c r="U31" s="5"/>
      <c r="V31" s="13"/>
      <c r="W31" s="13"/>
      <c r="X31" s="13"/>
      <c r="Y31" s="13"/>
      <c r="Z31" s="14"/>
      <c r="AA31" s="53" t="s">
        <v>21</v>
      </c>
      <c r="AB31" s="54">
        <f>H27-H29</f>
        <v>72000</v>
      </c>
      <c r="AC31" s="53"/>
      <c r="AD31" s="54">
        <f>IF(AB31&lt;=0,0,AB31)</f>
        <v>72000</v>
      </c>
      <c r="AE31" s="15"/>
      <c r="AF31" s="16"/>
      <c r="AG31" s="11"/>
      <c r="AH31" s="6"/>
      <c r="AI31" s="6"/>
      <c r="AJ31" s="32"/>
      <c r="AK31" s="32"/>
      <c r="AL31" s="32"/>
      <c r="AM31" s="32"/>
      <c r="AN31" s="32"/>
      <c r="AO31" s="32"/>
      <c r="AP31" s="32"/>
      <c r="AQ31" s="32"/>
      <c r="AR31" s="32"/>
      <c r="AS31" s="32"/>
      <c r="AT31" s="32"/>
      <c r="AU31" s="32"/>
      <c r="AV31" s="32"/>
      <c r="AW31" s="32"/>
      <c r="AX31" s="32"/>
      <c r="AY31" s="32"/>
      <c r="AZ31" s="32"/>
      <c r="BA31" s="32"/>
      <c r="BB31" s="32"/>
      <c r="BC31" s="32"/>
      <c r="BD31" s="32"/>
      <c r="BE31" s="32"/>
    </row>
    <row r="32" spans="1:57" s="33" customFormat="1" ht="15" x14ac:dyDescent="0.2">
      <c r="A32" s="1"/>
      <c r="B32" s="27"/>
      <c r="C32" s="27"/>
      <c r="D32" s="27"/>
      <c r="E32" s="27"/>
      <c r="F32" s="27"/>
      <c r="G32" s="27"/>
      <c r="H32" s="37"/>
      <c r="I32" s="44"/>
      <c r="J32" s="5"/>
      <c r="K32" s="35"/>
      <c r="L32" s="6"/>
      <c r="M32" s="6"/>
      <c r="N32" s="6"/>
      <c r="O32" s="6"/>
      <c r="P32" s="6"/>
      <c r="Q32" s="6"/>
      <c r="R32" s="6"/>
      <c r="S32" s="6"/>
      <c r="T32" s="6"/>
      <c r="U32" s="5"/>
      <c r="V32" s="13"/>
      <c r="W32" s="13"/>
      <c r="X32" s="13"/>
      <c r="Y32" s="13"/>
      <c r="Z32" s="14"/>
      <c r="AA32" s="14"/>
      <c r="AB32" s="15"/>
      <c r="AC32" s="15"/>
      <c r="AD32" s="15"/>
      <c r="AE32" s="15"/>
      <c r="AF32" s="16"/>
      <c r="AG32" s="11"/>
      <c r="AH32" s="6"/>
      <c r="AI32" s="6"/>
      <c r="AJ32" s="32"/>
      <c r="AK32" s="32"/>
      <c r="AL32" s="32"/>
      <c r="AM32" s="32"/>
      <c r="AN32" s="32"/>
      <c r="AO32" s="32"/>
      <c r="AP32" s="32"/>
      <c r="AQ32" s="32"/>
      <c r="AR32" s="32"/>
      <c r="AS32" s="32"/>
      <c r="AT32" s="32"/>
      <c r="AU32" s="32"/>
      <c r="AV32" s="32"/>
      <c r="AW32" s="32"/>
      <c r="AX32" s="32"/>
      <c r="AY32" s="32"/>
      <c r="AZ32" s="32"/>
      <c r="BA32" s="32"/>
      <c r="BB32" s="32"/>
      <c r="BC32" s="32"/>
      <c r="BD32" s="32"/>
      <c r="BE32" s="32"/>
    </row>
    <row r="33" spans="1:57" s="33" customFormat="1" ht="15.75" thickBot="1" x14ac:dyDescent="0.3">
      <c r="A33" s="1"/>
      <c r="B33" s="34" t="s">
        <v>22</v>
      </c>
      <c r="C33" s="55"/>
      <c r="D33" s="35"/>
      <c r="E33" s="35"/>
      <c r="F33" s="35"/>
      <c r="G33" s="36"/>
      <c r="H33" s="50"/>
      <c r="I33" s="51"/>
      <c r="J33" s="5"/>
      <c r="K33" s="5"/>
      <c r="L33" s="6"/>
      <c r="M33" s="6"/>
      <c r="N33" s="6"/>
      <c r="O33" s="6"/>
      <c r="P33" s="6"/>
      <c r="Q33" s="6"/>
      <c r="R33" s="6"/>
      <c r="S33" s="6"/>
      <c r="T33" s="6"/>
      <c r="U33" s="5"/>
      <c r="V33" s="13"/>
      <c r="W33" s="13"/>
      <c r="X33" s="13"/>
      <c r="Y33" s="13"/>
      <c r="Z33" s="14"/>
      <c r="AA33" s="56"/>
      <c r="AB33" s="15"/>
      <c r="AC33" s="15"/>
      <c r="AD33" s="15"/>
      <c r="AE33" s="15"/>
      <c r="AF33" s="16"/>
      <c r="AG33" s="11"/>
      <c r="AH33" s="6"/>
      <c r="AI33" s="6"/>
      <c r="AJ33" s="32"/>
      <c r="AK33" s="32"/>
      <c r="AL33" s="32"/>
      <c r="AM33" s="32"/>
      <c r="AN33" s="32"/>
      <c r="AO33" s="32"/>
      <c r="AP33" s="32"/>
      <c r="AQ33" s="32"/>
      <c r="AR33" s="32"/>
      <c r="AS33" s="32"/>
      <c r="AT33" s="32"/>
      <c r="AU33" s="32"/>
      <c r="AV33" s="32"/>
      <c r="AW33" s="32"/>
      <c r="AX33" s="32"/>
      <c r="AY33" s="32"/>
      <c r="AZ33" s="32"/>
      <c r="BA33" s="32"/>
      <c r="BB33" s="32"/>
      <c r="BC33" s="32"/>
      <c r="BD33" s="32"/>
      <c r="BE33" s="32"/>
    </row>
    <row r="34" spans="1:57" s="33" customFormat="1" ht="16.5" thickTop="1" thickBot="1" x14ac:dyDescent="0.3">
      <c r="A34" s="1"/>
      <c r="B34" s="35"/>
      <c r="C34" s="38" t="s">
        <v>23</v>
      </c>
      <c r="D34" s="57"/>
      <c r="E34" s="39"/>
      <c r="F34" s="39"/>
      <c r="G34" s="40" t="s">
        <v>7</v>
      </c>
      <c r="H34" s="31">
        <v>0</v>
      </c>
      <c r="I34" s="41" t="s">
        <v>8</v>
      </c>
      <c r="J34" s="5"/>
      <c r="K34" s="5"/>
      <c r="L34" s="6"/>
      <c r="M34" s="6"/>
      <c r="N34" s="6"/>
      <c r="O34" s="6"/>
      <c r="P34" s="6"/>
      <c r="Q34" s="6"/>
      <c r="R34" s="6"/>
      <c r="S34" s="6"/>
      <c r="T34" s="6"/>
      <c r="U34" s="5"/>
      <c r="V34" s="13"/>
      <c r="W34" s="13"/>
      <c r="X34" s="13"/>
      <c r="Y34" s="13"/>
      <c r="Z34" s="14"/>
      <c r="AA34" s="14"/>
      <c r="AB34" s="15"/>
      <c r="AC34" s="15"/>
      <c r="AD34" s="15"/>
      <c r="AE34" s="15"/>
      <c r="AF34" s="16"/>
      <c r="AG34" s="11"/>
      <c r="AH34" s="6"/>
      <c r="AI34" s="6"/>
      <c r="AJ34" s="32"/>
      <c r="AK34" s="32"/>
      <c r="AL34" s="32"/>
      <c r="AM34" s="32"/>
      <c r="AN34" s="32"/>
      <c r="AO34" s="32"/>
      <c r="AP34" s="32"/>
      <c r="AQ34" s="32"/>
      <c r="AR34" s="32"/>
      <c r="AS34" s="32"/>
      <c r="AT34" s="32"/>
      <c r="AU34" s="32"/>
      <c r="AV34" s="32"/>
      <c r="AW34" s="32"/>
      <c r="AX34" s="32"/>
      <c r="AY34" s="32"/>
      <c r="AZ34" s="32"/>
      <c r="BA34" s="32"/>
      <c r="BB34" s="32"/>
      <c r="BC34" s="32"/>
      <c r="BD34" s="32"/>
      <c r="BE34" s="32"/>
    </row>
    <row r="35" spans="1:57" s="33" customFormat="1" ht="16.5" thickTop="1" thickBot="1" x14ac:dyDescent="0.3">
      <c r="A35" s="1"/>
      <c r="B35" s="35"/>
      <c r="C35" s="38" t="s">
        <v>24</v>
      </c>
      <c r="D35" s="57"/>
      <c r="E35" s="39"/>
      <c r="F35" s="39"/>
      <c r="G35" s="40" t="s">
        <v>7</v>
      </c>
      <c r="H35" s="31">
        <v>0</v>
      </c>
      <c r="I35" s="41" t="s">
        <v>8</v>
      </c>
      <c r="J35" s="5"/>
      <c r="K35" s="5"/>
      <c r="L35" s="6"/>
      <c r="M35" s="6"/>
      <c r="N35" s="6"/>
      <c r="O35" s="6"/>
      <c r="P35" s="6"/>
      <c r="Q35" s="6"/>
      <c r="R35" s="6"/>
      <c r="S35" s="6"/>
      <c r="T35" s="6"/>
      <c r="U35" s="5"/>
      <c r="V35" s="13"/>
      <c r="W35" s="13"/>
      <c r="X35" s="13"/>
      <c r="Y35" s="13"/>
      <c r="Z35" s="14"/>
      <c r="AA35" s="14"/>
      <c r="AB35" s="15"/>
      <c r="AC35" s="15"/>
      <c r="AD35" s="15"/>
      <c r="AE35" s="15"/>
      <c r="AF35" s="16"/>
      <c r="AG35" s="11"/>
      <c r="AH35" s="6"/>
      <c r="AI35" s="6"/>
      <c r="AJ35" s="32"/>
      <c r="AK35" s="32"/>
      <c r="AL35" s="32"/>
      <c r="AM35" s="32"/>
      <c r="AN35" s="32"/>
      <c r="AO35" s="32"/>
      <c r="AP35" s="32"/>
      <c r="AQ35" s="32"/>
      <c r="AR35" s="32"/>
      <c r="AS35" s="32"/>
      <c r="AT35" s="32"/>
      <c r="AU35" s="32"/>
      <c r="AV35" s="32"/>
      <c r="AW35" s="32"/>
      <c r="AX35" s="32"/>
      <c r="AY35" s="32"/>
      <c r="AZ35" s="32"/>
      <c r="BA35" s="32"/>
      <c r="BB35" s="32"/>
      <c r="BC35" s="32"/>
      <c r="BD35" s="32"/>
      <c r="BE35" s="32"/>
    </row>
    <row r="36" spans="1:57" s="33" customFormat="1" ht="16.5" thickTop="1" thickBot="1" x14ac:dyDescent="0.3">
      <c r="A36" s="1"/>
      <c r="B36" s="35"/>
      <c r="C36" s="38" t="s">
        <v>25</v>
      </c>
      <c r="D36" s="57"/>
      <c r="E36" s="57"/>
      <c r="F36" s="39"/>
      <c r="G36" s="40" t="s">
        <v>7</v>
      </c>
      <c r="H36" s="31">
        <v>0</v>
      </c>
      <c r="I36" s="41" t="s">
        <v>8</v>
      </c>
      <c r="J36" s="5"/>
      <c r="K36" s="5"/>
      <c r="L36" s="6"/>
      <c r="M36" s="6"/>
      <c r="N36" s="6"/>
      <c r="O36" s="6"/>
      <c r="P36" s="6"/>
      <c r="Q36" s="6"/>
      <c r="R36" s="6"/>
      <c r="S36" s="6"/>
      <c r="T36" s="6"/>
      <c r="U36" s="5"/>
      <c r="V36" s="13"/>
      <c r="W36" s="13"/>
      <c r="X36" s="13"/>
      <c r="Y36" s="13"/>
      <c r="Z36" s="14"/>
      <c r="AA36" s="14"/>
      <c r="AB36" s="15"/>
      <c r="AC36" s="15"/>
      <c r="AD36" s="15"/>
      <c r="AE36" s="15"/>
      <c r="AF36" s="16"/>
      <c r="AG36" s="11"/>
      <c r="AH36" s="6"/>
      <c r="AI36" s="6"/>
      <c r="AJ36" s="32"/>
      <c r="AK36" s="32"/>
      <c r="AL36" s="32"/>
      <c r="AM36" s="32"/>
      <c r="AN36" s="32"/>
      <c r="AO36" s="32"/>
      <c r="AP36" s="32"/>
      <c r="AQ36" s="32"/>
      <c r="AR36" s="32"/>
      <c r="AS36" s="32"/>
      <c r="AT36" s="32"/>
      <c r="AU36" s="32"/>
      <c r="AV36" s="32"/>
      <c r="AW36" s="32"/>
      <c r="AX36" s="32"/>
      <c r="AY36" s="32"/>
      <c r="AZ36" s="32"/>
      <c r="BA36" s="32"/>
      <c r="BB36" s="32"/>
      <c r="BC36" s="32"/>
      <c r="BD36" s="32"/>
      <c r="BE36" s="32"/>
    </row>
    <row r="37" spans="1:57" s="33" customFormat="1" ht="16.5" thickTop="1" thickBot="1" x14ac:dyDescent="0.3">
      <c r="A37" s="1"/>
      <c r="B37" s="35"/>
      <c r="C37" s="38" t="s">
        <v>26</v>
      </c>
      <c r="D37" s="57"/>
      <c r="E37" s="39"/>
      <c r="F37" s="39"/>
      <c r="G37" s="40" t="s">
        <v>7</v>
      </c>
      <c r="H37" s="31">
        <v>0</v>
      </c>
      <c r="I37" s="41" t="s">
        <v>8</v>
      </c>
      <c r="J37" s="5"/>
      <c r="K37" s="58"/>
      <c r="L37" s="6"/>
      <c r="M37" s="6"/>
      <c r="N37" s="6"/>
      <c r="O37" s="6"/>
      <c r="P37" s="6"/>
      <c r="Q37" s="6"/>
      <c r="R37" s="6"/>
      <c r="S37" s="6"/>
      <c r="T37" s="6"/>
      <c r="U37" s="5"/>
      <c r="V37" s="13"/>
      <c r="W37" s="13"/>
      <c r="X37" s="13"/>
      <c r="Y37" s="13"/>
      <c r="Z37" s="14"/>
      <c r="AA37" s="14"/>
      <c r="AB37" s="15"/>
      <c r="AC37" s="15"/>
      <c r="AD37" s="15"/>
      <c r="AE37" s="15"/>
      <c r="AF37" s="16"/>
      <c r="AG37" s="11"/>
      <c r="AH37" s="6"/>
      <c r="AI37" s="6"/>
      <c r="AJ37" s="32"/>
      <c r="AK37" s="32"/>
      <c r="AL37" s="32"/>
      <c r="AM37" s="32"/>
      <c r="AN37" s="32"/>
      <c r="AO37" s="32"/>
      <c r="AP37" s="32"/>
      <c r="AQ37" s="32"/>
      <c r="AR37" s="32"/>
      <c r="AS37" s="32"/>
      <c r="AT37" s="32"/>
      <c r="AU37" s="32"/>
      <c r="AV37" s="32"/>
      <c r="AW37" s="32"/>
      <c r="AX37" s="32"/>
      <c r="AY37" s="32"/>
      <c r="AZ37" s="32"/>
      <c r="BA37" s="32"/>
      <c r="BB37" s="32"/>
      <c r="BC37" s="32"/>
      <c r="BD37" s="32"/>
      <c r="BE37" s="32"/>
    </row>
    <row r="38" spans="1:57" s="33" customFormat="1" ht="16.5" thickTop="1" thickBot="1" x14ac:dyDescent="0.3">
      <c r="A38" s="1"/>
      <c r="B38" s="35"/>
      <c r="C38" s="38" t="s">
        <v>27</v>
      </c>
      <c r="D38" s="57"/>
      <c r="E38" s="57"/>
      <c r="F38" s="39"/>
      <c r="G38" s="40" t="s">
        <v>7</v>
      </c>
      <c r="H38" s="31">
        <v>0</v>
      </c>
      <c r="I38" s="41" t="s">
        <v>8</v>
      </c>
      <c r="J38" s="5"/>
      <c r="K38" s="5"/>
      <c r="L38" s="6"/>
      <c r="M38" s="6"/>
      <c r="N38" s="6"/>
      <c r="O38" s="6"/>
      <c r="P38" s="6"/>
      <c r="Q38" s="6"/>
      <c r="R38" s="6"/>
      <c r="S38" s="6"/>
      <c r="T38" s="6"/>
      <c r="U38" s="5"/>
      <c r="V38" s="13"/>
      <c r="W38" s="13"/>
      <c r="X38" s="13"/>
      <c r="Y38" s="13"/>
      <c r="Z38" s="14"/>
      <c r="AA38" s="14"/>
      <c r="AB38" s="15"/>
      <c r="AC38" s="15"/>
      <c r="AD38" s="15"/>
      <c r="AE38" s="15"/>
      <c r="AF38" s="16"/>
      <c r="AG38" s="11"/>
      <c r="AH38" s="6"/>
      <c r="AI38" s="6"/>
      <c r="AJ38" s="32"/>
      <c r="AK38" s="32"/>
      <c r="AL38" s="32"/>
      <c r="AM38" s="32"/>
      <c r="AN38" s="32"/>
      <c r="AO38" s="32"/>
      <c r="AP38" s="32"/>
      <c r="AQ38" s="32"/>
      <c r="AR38" s="32"/>
      <c r="AS38" s="32"/>
      <c r="AT38" s="32"/>
      <c r="AU38" s="32"/>
      <c r="AV38" s="32"/>
      <c r="AW38" s="32"/>
      <c r="AX38" s="32"/>
      <c r="AY38" s="32"/>
      <c r="AZ38" s="32"/>
      <c r="BA38" s="32"/>
      <c r="BB38" s="32"/>
      <c r="BC38" s="32"/>
      <c r="BD38" s="32"/>
      <c r="BE38" s="32"/>
    </row>
    <row r="39" spans="1:57" s="33" customFormat="1" ht="16.5" thickTop="1" thickBot="1" x14ac:dyDescent="0.3">
      <c r="A39" s="1"/>
      <c r="B39" s="35"/>
      <c r="C39" s="38" t="s">
        <v>28</v>
      </c>
      <c r="D39" s="57"/>
      <c r="E39" s="39"/>
      <c r="F39" s="39"/>
      <c r="G39" s="40" t="s">
        <v>7</v>
      </c>
      <c r="H39" s="31">
        <v>0</v>
      </c>
      <c r="I39" s="41" t="s">
        <v>8</v>
      </c>
      <c r="J39" s="5"/>
      <c r="K39" s="5"/>
      <c r="L39" s="6"/>
      <c r="M39" s="6"/>
      <c r="N39" s="6"/>
      <c r="O39" s="6"/>
      <c r="P39" s="6"/>
      <c r="Q39" s="6"/>
      <c r="R39" s="6"/>
      <c r="S39" s="6"/>
      <c r="T39" s="6"/>
      <c r="U39" s="5"/>
      <c r="V39" s="13"/>
      <c r="W39" s="13"/>
      <c r="X39" s="13"/>
      <c r="Y39" s="13"/>
      <c r="Z39" s="14"/>
      <c r="AA39" s="14"/>
      <c r="AB39" s="15"/>
      <c r="AC39" s="15"/>
      <c r="AD39" s="15"/>
      <c r="AE39" s="15"/>
      <c r="AF39" s="16"/>
      <c r="AG39" s="11"/>
      <c r="AH39" s="6"/>
      <c r="AI39" s="6"/>
      <c r="AJ39" s="32"/>
      <c r="AK39" s="32"/>
      <c r="AL39" s="32"/>
      <c r="AM39" s="32"/>
      <c r="AN39" s="32"/>
      <c r="AO39" s="32"/>
      <c r="AP39" s="32"/>
      <c r="AQ39" s="32"/>
      <c r="AR39" s="32"/>
      <c r="AS39" s="32"/>
      <c r="AT39" s="32"/>
      <c r="AU39" s="32"/>
      <c r="AV39" s="32"/>
      <c r="AW39" s="32"/>
      <c r="AX39" s="32"/>
      <c r="AY39" s="32"/>
      <c r="AZ39" s="32"/>
      <c r="BA39" s="32"/>
      <c r="BB39" s="32"/>
      <c r="BC39" s="32"/>
      <c r="BD39" s="32"/>
      <c r="BE39" s="32"/>
    </row>
    <row r="40" spans="1:57" s="33" customFormat="1" ht="16.5" thickTop="1" thickBot="1" x14ac:dyDescent="0.3">
      <c r="A40" s="1"/>
      <c r="B40" s="35"/>
      <c r="C40" s="39" t="s">
        <v>29</v>
      </c>
      <c r="D40" s="39"/>
      <c r="E40" s="39"/>
      <c r="F40" s="39"/>
      <c r="G40" s="40" t="s">
        <v>7</v>
      </c>
      <c r="H40" s="31">
        <v>0</v>
      </c>
      <c r="I40" s="41" t="s">
        <v>8</v>
      </c>
      <c r="J40" s="5"/>
      <c r="K40" s="5"/>
      <c r="L40" s="6"/>
      <c r="M40" s="6"/>
      <c r="N40" s="6"/>
      <c r="O40" s="6"/>
      <c r="P40" s="6"/>
      <c r="Q40" s="6"/>
      <c r="R40" s="6"/>
      <c r="S40" s="6"/>
      <c r="T40" s="6"/>
      <c r="U40" s="5"/>
      <c r="V40" s="13"/>
      <c r="W40" s="13"/>
      <c r="X40" s="13"/>
      <c r="Y40" s="13"/>
      <c r="Z40" s="14"/>
      <c r="AA40" s="14"/>
      <c r="AB40" s="15"/>
      <c r="AC40" s="15"/>
      <c r="AD40" s="15"/>
      <c r="AE40" s="15"/>
      <c r="AF40" s="16"/>
      <c r="AG40" s="11"/>
      <c r="AH40" s="6"/>
      <c r="AI40" s="6"/>
      <c r="AJ40" s="32"/>
      <c r="AK40" s="32"/>
      <c r="AL40" s="32"/>
      <c r="AM40" s="32"/>
      <c r="AN40" s="32"/>
      <c r="AO40" s="32"/>
      <c r="AP40" s="32"/>
      <c r="AQ40" s="32"/>
      <c r="AR40" s="32"/>
      <c r="AS40" s="32"/>
      <c r="AT40" s="32"/>
      <c r="AU40" s="32"/>
      <c r="AV40" s="32"/>
      <c r="AW40" s="32"/>
      <c r="AX40" s="32"/>
      <c r="AY40" s="32"/>
      <c r="AZ40" s="32"/>
      <c r="BA40" s="32"/>
      <c r="BB40" s="32"/>
      <c r="BC40" s="32"/>
      <c r="BD40" s="32"/>
      <c r="BE40" s="32"/>
    </row>
    <row r="41" spans="1:57" s="33" customFormat="1" ht="16.5" thickTop="1" thickBot="1" x14ac:dyDescent="0.3">
      <c r="A41" s="1"/>
      <c r="B41" s="35"/>
      <c r="C41" s="38" t="s">
        <v>30</v>
      </c>
      <c r="D41" s="57"/>
      <c r="E41" s="39"/>
      <c r="F41" s="39"/>
      <c r="G41" s="40" t="s">
        <v>7</v>
      </c>
      <c r="H41" s="31">
        <v>0</v>
      </c>
      <c r="I41" s="41" t="s">
        <v>8</v>
      </c>
      <c r="J41" s="5"/>
      <c r="K41" s="5"/>
      <c r="L41" s="6"/>
      <c r="M41" s="6"/>
      <c r="N41" s="6"/>
      <c r="O41" s="6"/>
      <c r="P41" s="6"/>
      <c r="Q41" s="6"/>
      <c r="R41" s="6"/>
      <c r="S41" s="6"/>
      <c r="T41" s="6"/>
      <c r="U41" s="5"/>
      <c r="V41" s="13"/>
      <c r="W41" s="13"/>
      <c r="X41" s="13"/>
      <c r="Y41" s="13"/>
      <c r="Z41" s="14"/>
      <c r="AA41" s="14"/>
      <c r="AB41" s="15"/>
      <c r="AC41" s="15"/>
      <c r="AD41" s="15"/>
      <c r="AE41" s="15"/>
      <c r="AF41" s="16"/>
      <c r="AG41" s="11"/>
      <c r="AH41" s="6"/>
      <c r="AI41" s="6"/>
      <c r="AJ41" s="32"/>
      <c r="AK41" s="32"/>
      <c r="AL41" s="32"/>
      <c r="AM41" s="32"/>
      <c r="AN41" s="32"/>
      <c r="AO41" s="32"/>
      <c r="AP41" s="32"/>
      <c r="AQ41" s="32"/>
      <c r="AR41" s="32"/>
      <c r="AS41" s="32"/>
      <c r="AT41" s="32"/>
      <c r="AU41" s="32"/>
      <c r="AV41" s="32"/>
      <c r="AW41" s="32"/>
      <c r="AX41" s="32"/>
      <c r="AY41" s="32"/>
      <c r="AZ41" s="32"/>
      <c r="BA41" s="32"/>
      <c r="BB41" s="32"/>
      <c r="BC41" s="32"/>
      <c r="BD41" s="32"/>
      <c r="BE41" s="32"/>
    </row>
    <row r="42" spans="1:57" s="33" customFormat="1" ht="16.5" thickTop="1" thickBot="1" x14ac:dyDescent="0.3">
      <c r="A42" s="1"/>
      <c r="B42" s="35"/>
      <c r="C42" s="38" t="s">
        <v>31</v>
      </c>
      <c r="D42" s="57"/>
      <c r="E42" s="39"/>
      <c r="F42" s="39"/>
      <c r="G42" s="40" t="s">
        <v>7</v>
      </c>
      <c r="H42" s="31">
        <v>0</v>
      </c>
      <c r="I42" s="41" t="s">
        <v>8</v>
      </c>
      <c r="J42" s="5"/>
      <c r="K42" s="5"/>
      <c r="L42" s="6"/>
      <c r="M42" s="6"/>
      <c r="N42" s="6"/>
      <c r="O42" s="6"/>
      <c r="P42" s="6"/>
      <c r="Q42" s="6"/>
      <c r="R42" s="6"/>
      <c r="S42" s="6"/>
      <c r="T42" s="6"/>
      <c r="U42" s="5"/>
      <c r="V42" s="13"/>
      <c r="W42" s="13"/>
      <c r="X42" s="13"/>
      <c r="Y42" s="13"/>
      <c r="Z42" s="14"/>
      <c r="AA42" s="15"/>
      <c r="AB42" s="15"/>
      <c r="AC42" s="15"/>
      <c r="AD42" s="15"/>
      <c r="AE42" s="15"/>
      <c r="AF42" s="15"/>
      <c r="AG42" s="9"/>
      <c r="AH42" s="6"/>
      <c r="AI42" s="6"/>
      <c r="AJ42" s="32"/>
      <c r="AK42" s="32"/>
      <c r="AL42" s="32"/>
      <c r="AM42" s="32"/>
      <c r="AN42" s="32"/>
      <c r="AO42" s="32"/>
      <c r="AP42" s="32"/>
      <c r="AQ42" s="32"/>
      <c r="AR42" s="32"/>
      <c r="AS42" s="32"/>
      <c r="AT42" s="32"/>
      <c r="AU42" s="32"/>
      <c r="AV42" s="32"/>
      <c r="AW42" s="32"/>
      <c r="AX42" s="32"/>
      <c r="AY42" s="32"/>
      <c r="AZ42" s="32"/>
      <c r="BA42" s="32"/>
      <c r="BB42" s="32"/>
      <c r="BC42" s="32"/>
      <c r="BD42" s="32"/>
      <c r="BE42" s="32"/>
    </row>
    <row r="43" spans="1:57" s="33" customFormat="1" ht="16.5" thickTop="1" thickBot="1" x14ac:dyDescent="0.3">
      <c r="A43" s="1"/>
      <c r="B43" s="35"/>
      <c r="C43" s="39" t="s">
        <v>32</v>
      </c>
      <c r="D43" s="39"/>
      <c r="E43" s="39"/>
      <c r="F43" s="39"/>
      <c r="G43" s="40" t="s">
        <v>7</v>
      </c>
      <c r="H43" s="31">
        <v>0</v>
      </c>
      <c r="I43" s="41" t="s">
        <v>8</v>
      </c>
      <c r="J43" s="5"/>
      <c r="K43" s="5"/>
      <c r="L43" s="6"/>
      <c r="M43" s="6"/>
      <c r="N43" s="6"/>
      <c r="O43" s="6"/>
      <c r="P43" s="6"/>
      <c r="Q43" s="6"/>
      <c r="R43" s="6"/>
      <c r="S43" s="6"/>
      <c r="T43" s="6"/>
      <c r="U43" s="5"/>
      <c r="V43" s="13"/>
      <c r="W43" s="13"/>
      <c r="X43" s="13"/>
      <c r="Y43" s="13"/>
      <c r="Z43" s="14"/>
      <c r="AA43" s="15"/>
      <c r="AB43" s="15"/>
      <c r="AC43" s="15"/>
      <c r="AD43" s="15"/>
      <c r="AE43" s="15"/>
      <c r="AF43" s="15"/>
      <c r="AG43" s="9"/>
      <c r="AH43" s="6"/>
      <c r="AI43" s="6"/>
      <c r="AJ43" s="32"/>
      <c r="AK43" s="32"/>
      <c r="AL43" s="32"/>
      <c r="AM43" s="32"/>
      <c r="AN43" s="32"/>
      <c r="AO43" s="32"/>
      <c r="AP43" s="32"/>
      <c r="AQ43" s="32"/>
      <c r="AR43" s="32"/>
      <c r="AS43" s="32"/>
      <c r="AT43" s="32"/>
      <c r="AU43" s="32"/>
      <c r="AV43" s="32"/>
      <c r="AW43" s="32"/>
      <c r="AX43" s="32"/>
      <c r="AY43" s="32"/>
      <c r="AZ43" s="32"/>
      <c r="BA43" s="32"/>
      <c r="BB43" s="32"/>
      <c r="BC43" s="32"/>
      <c r="BD43" s="32"/>
      <c r="BE43" s="32"/>
    </row>
    <row r="44" spans="1:57" s="33" customFormat="1" ht="16.5" thickTop="1" thickBot="1" x14ac:dyDescent="0.3">
      <c r="A44" s="1"/>
      <c r="B44" s="35"/>
      <c r="C44" s="38" t="s">
        <v>33</v>
      </c>
      <c r="D44" s="57"/>
      <c r="E44" s="39"/>
      <c r="F44" s="39"/>
      <c r="G44" s="40" t="s">
        <v>7</v>
      </c>
      <c r="H44" s="31">
        <v>0</v>
      </c>
      <c r="I44" s="41" t="s">
        <v>8</v>
      </c>
      <c r="J44" s="5"/>
      <c r="K44" s="5"/>
      <c r="L44" s="6"/>
      <c r="M44" s="6"/>
      <c r="N44" s="6"/>
      <c r="O44" s="6"/>
      <c r="P44" s="6"/>
      <c r="Q44" s="6"/>
      <c r="R44" s="6"/>
      <c r="S44" s="6"/>
      <c r="T44" s="6"/>
      <c r="U44" s="5"/>
      <c r="V44" s="13"/>
      <c r="W44" s="13"/>
      <c r="X44" s="13"/>
      <c r="Y44" s="13"/>
      <c r="Z44" s="14"/>
      <c r="AA44" s="15"/>
      <c r="AB44" s="15"/>
      <c r="AC44" s="15"/>
      <c r="AD44" s="15"/>
      <c r="AE44" s="15"/>
      <c r="AF44" s="15"/>
      <c r="AG44" s="9"/>
      <c r="AH44" s="6"/>
      <c r="AI44" s="6"/>
      <c r="AJ44" s="32"/>
      <c r="AK44" s="32"/>
      <c r="AL44" s="32"/>
      <c r="AM44" s="32"/>
      <c r="AN44" s="32"/>
      <c r="AO44" s="32"/>
      <c r="AP44" s="32"/>
      <c r="AQ44" s="32"/>
      <c r="AR44" s="32"/>
      <c r="AS44" s="32"/>
      <c r="AT44" s="32"/>
      <c r="AU44" s="32"/>
      <c r="AV44" s="32"/>
      <c r="AW44" s="32"/>
      <c r="AX44" s="32"/>
      <c r="AY44" s="32"/>
      <c r="AZ44" s="32"/>
      <c r="BA44" s="32"/>
      <c r="BB44" s="32"/>
      <c r="BC44" s="32"/>
      <c r="BD44" s="32"/>
      <c r="BE44" s="32"/>
    </row>
    <row r="45" spans="1:57" s="33" customFormat="1" ht="16.5" thickTop="1" thickBot="1" x14ac:dyDescent="0.3">
      <c r="A45" s="1"/>
      <c r="B45" s="35"/>
      <c r="C45" s="125" t="s">
        <v>34</v>
      </c>
      <c r="D45" s="125"/>
      <c r="E45" s="125"/>
      <c r="F45" s="126"/>
      <c r="G45" s="40" t="s">
        <v>7</v>
      </c>
      <c r="H45" s="31">
        <v>0</v>
      </c>
      <c r="I45" s="41" t="s">
        <v>8</v>
      </c>
      <c r="J45" s="5"/>
      <c r="K45" s="5"/>
      <c r="L45" s="6"/>
      <c r="M45" s="6"/>
      <c r="N45" s="6"/>
      <c r="O45" s="6"/>
      <c r="P45" s="6"/>
      <c r="Q45" s="6"/>
      <c r="R45" s="6"/>
      <c r="S45" s="6"/>
      <c r="T45" s="6"/>
      <c r="U45" s="5"/>
      <c r="V45" s="13"/>
      <c r="W45" s="13"/>
      <c r="X45" s="13"/>
      <c r="Y45" s="13"/>
      <c r="Z45" s="14"/>
      <c r="AA45" s="59" t="s">
        <v>35</v>
      </c>
      <c r="AB45" s="15">
        <f>SUM(H34:H47)</f>
        <v>0</v>
      </c>
      <c r="AC45" s="15"/>
      <c r="AD45" s="15">
        <f>IF(AB45&gt;80000, 80000, AB45)</f>
        <v>0</v>
      </c>
      <c r="AE45" s="15"/>
      <c r="AF45" s="15"/>
      <c r="AG45" s="9"/>
      <c r="AH45" s="6"/>
      <c r="AI45" s="6"/>
      <c r="AJ45" s="32"/>
      <c r="AK45" s="32"/>
      <c r="AL45" s="32"/>
      <c r="AM45" s="32"/>
      <c r="AN45" s="32"/>
      <c r="AO45" s="32"/>
      <c r="AP45" s="32"/>
      <c r="AQ45" s="32"/>
      <c r="AR45" s="32"/>
      <c r="AS45" s="32"/>
      <c r="AT45" s="32"/>
      <c r="AU45" s="32"/>
      <c r="AV45" s="32"/>
      <c r="AW45" s="32"/>
      <c r="AX45" s="32"/>
      <c r="AY45" s="32"/>
      <c r="AZ45" s="32"/>
      <c r="BA45" s="32"/>
      <c r="BB45" s="32"/>
      <c r="BC45" s="32"/>
      <c r="BD45" s="32"/>
      <c r="BE45" s="32"/>
    </row>
    <row r="46" spans="1:57" s="33" customFormat="1" ht="16.5" thickTop="1" thickBot="1" x14ac:dyDescent="0.3">
      <c r="A46" s="1"/>
      <c r="B46" s="35"/>
      <c r="C46" s="38" t="s">
        <v>36</v>
      </c>
      <c r="D46" s="57"/>
      <c r="E46" s="57"/>
      <c r="F46" s="39"/>
      <c r="G46" s="40" t="s">
        <v>7</v>
      </c>
      <c r="H46" s="31">
        <v>0</v>
      </c>
      <c r="I46" s="41" t="s">
        <v>8</v>
      </c>
      <c r="J46" s="5"/>
      <c r="K46" s="5"/>
      <c r="L46" s="6"/>
      <c r="M46" s="6"/>
      <c r="N46" s="6"/>
      <c r="O46" s="6"/>
      <c r="P46" s="6"/>
      <c r="Q46" s="6"/>
      <c r="R46" s="6"/>
      <c r="S46" s="6"/>
      <c r="T46" s="6"/>
      <c r="U46" s="5"/>
      <c r="V46" s="13"/>
      <c r="W46" s="13"/>
      <c r="X46" s="13"/>
      <c r="Y46" s="13"/>
      <c r="Z46" s="14"/>
      <c r="AA46" s="15"/>
      <c r="AB46" s="15"/>
      <c r="AC46" s="15"/>
      <c r="AD46" s="15"/>
      <c r="AE46" s="15"/>
      <c r="AF46" s="15"/>
      <c r="AG46" s="9"/>
      <c r="AH46" s="6"/>
      <c r="AI46" s="6"/>
      <c r="AJ46" s="32"/>
      <c r="AK46" s="32"/>
      <c r="AL46" s="32"/>
      <c r="AM46" s="32"/>
      <c r="AN46" s="32"/>
      <c r="AO46" s="32"/>
      <c r="AP46" s="32"/>
      <c r="AQ46" s="32"/>
      <c r="AR46" s="32"/>
      <c r="AS46" s="32"/>
      <c r="AT46" s="32"/>
      <c r="AU46" s="32"/>
      <c r="AV46" s="32"/>
      <c r="AW46" s="32"/>
      <c r="AX46" s="32"/>
      <c r="AY46" s="32"/>
      <c r="AZ46" s="32"/>
      <c r="BA46" s="32"/>
      <c r="BB46" s="32"/>
      <c r="BC46" s="32"/>
      <c r="BD46" s="32"/>
      <c r="BE46" s="32"/>
    </row>
    <row r="47" spans="1:57" s="33" customFormat="1" ht="16.5" thickTop="1" thickBot="1" x14ac:dyDescent="0.3">
      <c r="A47" s="1"/>
      <c r="B47" s="35"/>
      <c r="C47" s="38" t="s">
        <v>37</v>
      </c>
      <c r="D47" s="57"/>
      <c r="E47" s="39"/>
      <c r="F47" s="39"/>
      <c r="G47" s="40" t="s">
        <v>7</v>
      </c>
      <c r="H47" s="31">
        <v>0</v>
      </c>
      <c r="I47" s="41" t="s">
        <v>8</v>
      </c>
      <c r="J47" s="5"/>
      <c r="K47" s="5"/>
      <c r="L47" s="6"/>
      <c r="M47" s="6"/>
      <c r="N47" s="6"/>
      <c r="O47" s="6"/>
      <c r="P47" s="6"/>
      <c r="Q47" s="6"/>
      <c r="R47" s="6"/>
      <c r="S47" s="6"/>
      <c r="T47" s="6"/>
      <c r="U47" s="5"/>
      <c r="V47" s="13"/>
      <c r="W47" s="13"/>
      <c r="X47" s="13"/>
      <c r="Y47" s="13"/>
      <c r="Z47" s="14"/>
      <c r="AA47" s="5" t="s">
        <v>38</v>
      </c>
      <c r="AB47" s="60">
        <v>200</v>
      </c>
      <c r="AC47" s="61" t="s">
        <v>39</v>
      </c>
      <c r="AD47" s="15"/>
      <c r="AE47" s="15"/>
      <c r="AF47" s="15"/>
      <c r="AG47" s="9"/>
      <c r="AH47" s="6"/>
      <c r="AI47" s="6"/>
      <c r="AJ47" s="32"/>
      <c r="AK47" s="32"/>
      <c r="AL47" s="32"/>
      <c r="AM47" s="32"/>
      <c r="AN47" s="32"/>
      <c r="AO47" s="32"/>
      <c r="AP47" s="32"/>
      <c r="AQ47" s="32"/>
      <c r="AR47" s="32"/>
      <c r="AS47" s="32"/>
      <c r="AT47" s="32"/>
      <c r="AU47" s="32"/>
      <c r="AV47" s="32"/>
      <c r="AW47" s="32"/>
      <c r="AX47" s="32"/>
      <c r="AY47" s="32"/>
      <c r="AZ47" s="32"/>
      <c r="BA47" s="32"/>
      <c r="BB47" s="32"/>
      <c r="BC47" s="32"/>
      <c r="BD47" s="32"/>
      <c r="BE47" s="32"/>
    </row>
    <row r="48" spans="1:57" s="33" customFormat="1" ht="15.75" thickTop="1" x14ac:dyDescent="0.25">
      <c r="A48" s="1"/>
      <c r="B48" s="35"/>
      <c r="C48" s="62" t="s">
        <v>40</v>
      </c>
      <c r="D48" s="39"/>
      <c r="E48" s="39"/>
      <c r="F48" s="39"/>
      <c r="G48" s="40" t="s">
        <v>7</v>
      </c>
      <c r="H48" s="108">
        <f>+AD45</f>
        <v>0</v>
      </c>
      <c r="I48" s="41" t="s">
        <v>8</v>
      </c>
      <c r="J48" s="5"/>
      <c r="K48" s="5"/>
      <c r="L48" s="6"/>
      <c r="M48" s="6"/>
      <c r="N48" s="6"/>
      <c r="O48" s="6"/>
      <c r="P48" s="6"/>
      <c r="Q48" s="6"/>
      <c r="R48" s="6"/>
      <c r="S48" s="6"/>
      <c r="T48" s="6"/>
      <c r="U48" s="5"/>
      <c r="V48" s="13"/>
      <c r="W48" s="13"/>
      <c r="X48" s="13"/>
      <c r="Y48" s="13"/>
      <c r="Z48" s="14"/>
      <c r="AA48" s="15"/>
      <c r="AB48" s="15"/>
      <c r="AC48" s="15"/>
      <c r="AD48" s="15"/>
      <c r="AE48" s="15"/>
      <c r="AF48" s="15"/>
      <c r="AG48" s="9"/>
      <c r="AH48" s="6"/>
      <c r="AI48" s="6"/>
      <c r="AJ48" s="32"/>
      <c r="AK48" s="32"/>
      <c r="AL48" s="32"/>
      <c r="AM48" s="32"/>
      <c r="AN48" s="32"/>
      <c r="AO48" s="32"/>
      <c r="AP48" s="32"/>
      <c r="AQ48" s="32"/>
      <c r="AR48" s="32"/>
      <c r="AS48" s="32"/>
      <c r="AT48" s="32"/>
      <c r="AU48" s="32"/>
      <c r="AV48" s="32"/>
      <c r="AW48" s="32"/>
      <c r="AX48" s="32"/>
      <c r="AY48" s="32"/>
      <c r="AZ48" s="32"/>
      <c r="BA48" s="32"/>
      <c r="BB48" s="32"/>
      <c r="BC48" s="32"/>
      <c r="BD48" s="32"/>
      <c r="BE48" s="32"/>
    </row>
    <row r="49" spans="1:57" s="33" customFormat="1" ht="15" x14ac:dyDescent="0.25">
      <c r="A49" s="1"/>
      <c r="B49" s="35"/>
      <c r="C49" s="39"/>
      <c r="D49" s="39"/>
      <c r="E49" s="39"/>
      <c r="F49" s="39"/>
      <c r="G49" s="40"/>
      <c r="H49" s="1"/>
      <c r="I49" s="41"/>
      <c r="J49" s="5"/>
      <c r="K49" s="5"/>
      <c r="L49" s="6"/>
      <c r="M49" s="6"/>
      <c r="N49" s="6"/>
      <c r="O49" s="6"/>
      <c r="P49" s="6"/>
      <c r="Q49" s="6"/>
      <c r="R49" s="6"/>
      <c r="S49" s="6"/>
      <c r="T49" s="6"/>
      <c r="U49" s="5"/>
      <c r="V49" s="13"/>
      <c r="W49" s="13"/>
      <c r="X49" s="13"/>
      <c r="Y49" s="13"/>
      <c r="Z49" s="14"/>
      <c r="AA49" s="15"/>
      <c r="AB49" s="15"/>
      <c r="AC49" s="15"/>
      <c r="AD49" s="15"/>
      <c r="AE49" s="15"/>
      <c r="AF49" s="15"/>
      <c r="AG49" s="9"/>
      <c r="AH49" s="6"/>
      <c r="AI49" s="6"/>
      <c r="AJ49" s="32"/>
      <c r="AK49" s="32"/>
      <c r="AL49" s="32"/>
      <c r="AM49" s="32"/>
      <c r="AN49" s="32"/>
      <c r="AO49" s="32"/>
      <c r="AP49" s="32"/>
      <c r="AQ49" s="32"/>
      <c r="AR49" s="32"/>
      <c r="AS49" s="32"/>
      <c r="AT49" s="32"/>
      <c r="AU49" s="32"/>
      <c r="AV49" s="32"/>
      <c r="AW49" s="32"/>
      <c r="AX49" s="32"/>
      <c r="AY49" s="32"/>
      <c r="AZ49" s="32"/>
      <c r="BA49" s="32"/>
      <c r="BB49" s="32"/>
      <c r="BC49" s="32"/>
      <c r="BD49" s="32"/>
      <c r="BE49" s="32"/>
    </row>
    <row r="50" spans="1:57" s="6" customFormat="1" ht="15" x14ac:dyDescent="0.25">
      <c r="A50" s="1"/>
      <c r="B50" s="113" t="s">
        <v>41</v>
      </c>
      <c r="C50" s="113"/>
      <c r="D50" s="113"/>
      <c r="E50" s="113"/>
      <c r="F50" s="113"/>
      <c r="G50" s="40" t="s">
        <v>7</v>
      </c>
      <c r="H50" s="48">
        <f>+AD50</f>
        <v>72000</v>
      </c>
      <c r="I50" s="41" t="s">
        <v>8</v>
      </c>
      <c r="J50" s="5"/>
      <c r="K50" s="5"/>
      <c r="U50" s="5"/>
      <c r="V50" s="13"/>
      <c r="W50" s="13"/>
      <c r="X50" s="13"/>
      <c r="Y50" s="13"/>
      <c r="Z50" s="14"/>
      <c r="AA50" s="53" t="s">
        <v>41</v>
      </c>
      <c r="AB50" s="54">
        <f>H31-H48</f>
        <v>72000</v>
      </c>
      <c r="AC50" s="53"/>
      <c r="AD50" s="54">
        <f>IF(AB50&lt;=0,0,AB50)</f>
        <v>72000</v>
      </c>
      <c r="AE50" s="15"/>
      <c r="AF50" s="16"/>
      <c r="AG50" s="11"/>
    </row>
    <row r="51" spans="1:57" s="6" customFormat="1" ht="15" x14ac:dyDescent="0.2">
      <c r="A51" s="1"/>
      <c r="B51" s="63"/>
      <c r="C51" s="35"/>
      <c r="D51" s="35"/>
      <c r="E51" s="35"/>
      <c r="F51" s="35"/>
      <c r="G51" s="36"/>
      <c r="H51" s="37"/>
      <c r="I51" s="44"/>
      <c r="J51" s="5"/>
      <c r="K51" s="5"/>
      <c r="U51" s="5"/>
      <c r="V51" s="13"/>
      <c r="W51" s="13"/>
      <c r="X51" s="13"/>
      <c r="Y51" s="13"/>
      <c r="Z51" s="14"/>
      <c r="AA51" s="13" t="s">
        <v>42</v>
      </c>
      <c r="AB51" s="64">
        <f>IF(VLOOKUP(H50,$AB$73:$AB$84,1)=H50, VLOOKUP(H50,$AB73:$AC$84,2),INDEX($AC$73:$AC$84,1+MATCH(H50,$AB$73:$AB$84)))</f>
        <v>7.0000000000000007E-2</v>
      </c>
      <c r="AC51" s="65"/>
      <c r="AD51" s="65"/>
      <c r="AE51" s="53"/>
      <c r="AF51" s="53"/>
      <c r="AG51" s="11"/>
    </row>
    <row r="52" spans="1:57" s="6" customFormat="1" ht="15" x14ac:dyDescent="0.25">
      <c r="A52" s="1"/>
      <c r="B52" s="63" t="s">
        <v>43</v>
      </c>
      <c r="C52" s="63"/>
      <c r="D52" s="63"/>
      <c r="E52" s="63"/>
      <c r="F52" s="63"/>
      <c r="G52" s="40" t="s">
        <v>7</v>
      </c>
      <c r="H52" s="118">
        <f>AD53+AD52</f>
        <v>2790</v>
      </c>
      <c r="I52" s="118"/>
      <c r="J52" s="5"/>
      <c r="K52" s="5"/>
      <c r="U52" s="5"/>
      <c r="V52" s="13"/>
      <c r="W52" s="13"/>
      <c r="X52" s="13"/>
      <c r="Y52" s="13"/>
      <c r="Z52" s="14"/>
      <c r="AA52" s="13" t="s">
        <v>44</v>
      </c>
      <c r="AB52" s="65">
        <f>VLOOKUP(H50,$AB$73:$AB$84,1)</f>
        <v>40000</v>
      </c>
      <c r="AC52" s="65"/>
      <c r="AD52" s="65">
        <f>VLOOKUP(AB52,$AB$73:$AD$83,3)</f>
        <v>550</v>
      </c>
      <c r="AE52" s="15"/>
      <c r="AF52" s="16"/>
      <c r="AG52" s="11"/>
    </row>
    <row r="53" spans="1:57" s="6" customFormat="1" ht="15" x14ac:dyDescent="0.2">
      <c r="A53" s="1"/>
      <c r="B53" s="63"/>
      <c r="C53" s="35"/>
      <c r="D53" s="35"/>
      <c r="E53" s="35"/>
      <c r="F53" s="35"/>
      <c r="G53" s="36"/>
      <c r="H53" s="66"/>
      <c r="I53" s="66"/>
      <c r="J53" s="5"/>
      <c r="K53" s="5"/>
      <c r="U53" s="5"/>
      <c r="V53" s="13"/>
      <c r="W53" s="13"/>
      <c r="X53" s="13"/>
      <c r="Y53" s="13"/>
      <c r="Z53" s="14"/>
      <c r="AA53" s="13" t="s">
        <v>45</v>
      </c>
      <c r="AB53" s="65">
        <f>H50-AB52</f>
        <v>32000</v>
      </c>
      <c r="AC53" s="65"/>
      <c r="AD53" s="65" t="str">
        <f>FIXED(AB53*AB51,2)</f>
        <v>2,240.00</v>
      </c>
      <c r="AE53" s="15"/>
      <c r="AF53" s="16"/>
      <c r="AG53" s="11"/>
    </row>
    <row r="54" spans="1:57" s="6" customFormat="1" ht="15" x14ac:dyDescent="0.25">
      <c r="A54" s="1"/>
      <c r="B54" s="63" t="s">
        <v>9</v>
      </c>
      <c r="C54" s="109" t="str">
        <f>IF(OR(H8="",H8="No"),"Personal Income Tax Rebate (50%)","Personal Income Tax Rebate (50%)")</f>
        <v>Personal Income Tax Rebate (50%)</v>
      </c>
      <c r="D54" s="57"/>
      <c r="E54" s="57"/>
      <c r="F54" s="67"/>
      <c r="G54" s="40" t="s">
        <v>7</v>
      </c>
      <c r="H54" s="118">
        <f>+AD54</f>
        <v>200</v>
      </c>
      <c r="I54" s="118"/>
      <c r="J54" s="5"/>
      <c r="K54" s="68" t="str">
        <f>IF(H54=AB47,"This rebate is capped at $1,000.","")</f>
        <v>This rebate is capped at $1,000.</v>
      </c>
      <c r="U54" s="5"/>
      <c r="V54" s="13"/>
      <c r="W54" s="13"/>
      <c r="X54" s="13"/>
      <c r="Y54" s="13"/>
      <c r="Z54" s="14"/>
      <c r="AA54" s="69" t="s">
        <v>46</v>
      </c>
      <c r="AB54" s="15">
        <f>+H52</f>
        <v>2790</v>
      </c>
      <c r="AC54" s="15">
        <f>IF(AB54&gt;0,AB54*0.5,0)</f>
        <v>1395</v>
      </c>
      <c r="AD54" s="15">
        <f>IF(AC54&gt;200,AB47,AC54)</f>
        <v>200</v>
      </c>
      <c r="AE54" s="59" t="s">
        <v>47</v>
      </c>
      <c r="AF54" s="16"/>
      <c r="AG54" s="11"/>
    </row>
    <row r="55" spans="1:57" s="6" customFormat="1" ht="15" x14ac:dyDescent="0.2">
      <c r="A55" s="1"/>
      <c r="B55" s="63"/>
      <c r="C55" s="63"/>
      <c r="D55" s="35"/>
      <c r="E55" s="35"/>
      <c r="F55" s="35"/>
      <c r="G55" s="36"/>
      <c r="H55" s="66"/>
      <c r="I55" s="37"/>
      <c r="J55" s="5"/>
      <c r="K55" s="5"/>
      <c r="U55" s="5"/>
      <c r="V55" s="13"/>
      <c r="W55" s="13"/>
      <c r="X55" s="13"/>
      <c r="Y55" s="13"/>
      <c r="Z55" s="14"/>
      <c r="AA55" s="14"/>
      <c r="AB55" s="15"/>
      <c r="AC55" s="15"/>
      <c r="AD55" s="15"/>
      <c r="AE55" s="15"/>
      <c r="AF55" s="16"/>
      <c r="AG55" s="11"/>
    </row>
    <row r="56" spans="1:57" s="6" customFormat="1" ht="15" x14ac:dyDescent="0.25">
      <c r="A56" s="1"/>
      <c r="B56" s="117" t="s">
        <v>48</v>
      </c>
      <c r="C56" s="117"/>
      <c r="D56" s="117"/>
      <c r="E56" s="117"/>
      <c r="F56" s="117"/>
      <c r="G56" s="40" t="s">
        <v>7</v>
      </c>
      <c r="H56" s="118">
        <f>+AB56</f>
        <v>2590</v>
      </c>
      <c r="I56" s="118"/>
      <c r="J56" s="5"/>
      <c r="K56" s="5"/>
      <c r="U56" s="5"/>
      <c r="V56" s="13"/>
      <c r="W56" s="13"/>
      <c r="X56" s="13"/>
      <c r="Y56" s="13"/>
      <c r="Z56" s="14"/>
      <c r="AA56" s="69" t="s">
        <v>46</v>
      </c>
      <c r="AB56" s="70">
        <f>(+AB54-AD54)</f>
        <v>2590</v>
      </c>
      <c r="AC56" s="15"/>
      <c r="AD56" s="15" t="str">
        <f>FIXED(IF(AB56&gt;0,AB56,0),2)</f>
        <v>2,590.00</v>
      </c>
      <c r="AE56" s="15"/>
      <c r="AF56" s="16"/>
      <c r="AG56" s="11"/>
    </row>
    <row r="57" spans="1:57" s="6" customFormat="1" ht="15" x14ac:dyDescent="0.2">
      <c r="A57" s="1"/>
      <c r="B57" s="63"/>
      <c r="C57" s="63"/>
      <c r="D57" s="35"/>
      <c r="E57" s="35"/>
      <c r="F57" s="35"/>
      <c r="G57" s="36"/>
      <c r="H57" s="66"/>
      <c r="I57" s="37"/>
      <c r="J57" s="5"/>
      <c r="K57" s="5"/>
      <c r="U57" s="5"/>
      <c r="V57" s="13"/>
      <c r="W57" s="13"/>
      <c r="X57" s="13"/>
      <c r="Y57" s="13"/>
      <c r="Z57" s="14"/>
      <c r="AA57" s="14"/>
      <c r="AB57" s="15"/>
      <c r="AC57" s="15"/>
      <c r="AD57" s="15"/>
      <c r="AE57" s="15"/>
      <c r="AF57" s="16"/>
      <c r="AG57" s="11"/>
    </row>
    <row r="58" spans="1:57" s="6" customFormat="1" ht="15" x14ac:dyDescent="0.25">
      <c r="A58" s="1"/>
      <c r="B58" s="63" t="s">
        <v>9</v>
      </c>
      <c r="C58" s="38" t="s">
        <v>49</v>
      </c>
      <c r="D58" s="57"/>
      <c r="E58" s="39"/>
      <c r="F58" s="39"/>
      <c r="G58" s="40" t="s">
        <v>7</v>
      </c>
      <c r="H58" s="111">
        <v>0</v>
      </c>
      <c r="I58" s="112"/>
      <c r="J58" s="5"/>
      <c r="K58" s="71" t="str">
        <f>IF(AB58&gt;AB56,+AA59&amp;" $"&amp;AD56&amp;".","")</f>
        <v/>
      </c>
      <c r="U58" s="5"/>
      <c r="V58" s="13"/>
      <c r="W58" s="13"/>
      <c r="X58" s="13"/>
      <c r="Y58" s="13"/>
      <c r="Z58" s="14"/>
      <c r="AA58" s="14" t="s">
        <v>50</v>
      </c>
      <c r="AB58" s="15">
        <f>+H58</f>
        <v>0</v>
      </c>
      <c r="AC58" s="15"/>
      <c r="AD58" s="15"/>
      <c r="AE58" s="15"/>
      <c r="AF58" s="16"/>
      <c r="AG58" s="11"/>
    </row>
    <row r="59" spans="1:57" s="6" customFormat="1" ht="15" x14ac:dyDescent="0.2">
      <c r="A59" s="1"/>
      <c r="B59" s="63" t="s">
        <v>51</v>
      </c>
      <c r="C59" s="63"/>
      <c r="D59" s="35"/>
      <c r="E59" s="35"/>
      <c r="F59" s="35"/>
      <c r="G59" s="36"/>
      <c r="H59" s="72"/>
      <c r="I59" s="72"/>
      <c r="J59" s="5"/>
      <c r="K59" s="73"/>
      <c r="U59" s="5"/>
      <c r="V59" s="13"/>
      <c r="W59" s="13"/>
      <c r="X59" s="13"/>
      <c r="Y59" s="13"/>
      <c r="Z59" s="14"/>
      <c r="AA59" s="14" t="s">
        <v>52</v>
      </c>
      <c r="AB59" s="15"/>
      <c r="AC59" s="74"/>
      <c r="AD59" s="74"/>
      <c r="AE59" s="15"/>
      <c r="AF59" s="16"/>
      <c r="AG59" s="11"/>
    </row>
    <row r="60" spans="1:57" s="6" customFormat="1" ht="15" x14ac:dyDescent="0.2">
      <c r="A60" s="1"/>
      <c r="B60" s="63"/>
      <c r="C60" s="63"/>
      <c r="D60" s="35"/>
      <c r="E60" s="35"/>
      <c r="F60" s="35"/>
      <c r="G60" s="36"/>
      <c r="H60" s="66"/>
      <c r="I60" s="66"/>
      <c r="J60" s="5"/>
      <c r="K60" s="5"/>
      <c r="U60" s="5"/>
      <c r="V60" s="13"/>
      <c r="W60" s="13"/>
      <c r="X60" s="13"/>
      <c r="Y60" s="13"/>
      <c r="Z60" s="14"/>
      <c r="AA60" s="14"/>
      <c r="AB60" s="15"/>
      <c r="AC60" s="15"/>
      <c r="AD60" s="15"/>
      <c r="AE60" s="15"/>
      <c r="AF60" s="16"/>
      <c r="AG60" s="11"/>
    </row>
    <row r="61" spans="1:57" s="6" customFormat="1" ht="15" x14ac:dyDescent="0.25">
      <c r="A61" s="1"/>
      <c r="B61" s="113" t="s">
        <v>53</v>
      </c>
      <c r="C61" s="113"/>
      <c r="D61" s="113"/>
      <c r="E61" s="113"/>
      <c r="F61" s="113"/>
      <c r="G61" s="40" t="s">
        <v>7</v>
      </c>
      <c r="H61" s="114">
        <f>+AD61</f>
        <v>2590</v>
      </c>
      <c r="I61" s="114"/>
      <c r="J61" s="75"/>
      <c r="K61" s="76"/>
      <c r="U61" s="5"/>
      <c r="V61" s="13"/>
      <c r="W61" s="13"/>
      <c r="X61" s="13"/>
      <c r="Y61" s="13"/>
      <c r="Z61" s="14"/>
      <c r="AA61" s="77" t="s">
        <v>54</v>
      </c>
      <c r="AB61" s="15">
        <f>H56-H58</f>
        <v>2590</v>
      </c>
      <c r="AC61" s="15"/>
      <c r="AD61" s="65">
        <f>IF(AB61&gt;0, AB61, 0)</f>
        <v>2590</v>
      </c>
      <c r="AE61" s="15"/>
      <c r="AF61" s="16"/>
      <c r="AG61" s="11"/>
    </row>
    <row r="62" spans="1:57" s="6" customFormat="1" ht="15" x14ac:dyDescent="0.2">
      <c r="A62" s="1"/>
      <c r="B62" s="63"/>
      <c r="C62" s="35"/>
      <c r="D62" s="35"/>
      <c r="E62" s="35"/>
      <c r="F62" s="35"/>
      <c r="G62" s="36"/>
      <c r="H62" s="37"/>
      <c r="I62" s="37"/>
      <c r="J62" s="5"/>
      <c r="K62" s="76"/>
      <c r="U62" s="5"/>
      <c r="V62" s="13"/>
      <c r="W62" s="13"/>
      <c r="X62" s="13"/>
      <c r="Y62" s="13"/>
      <c r="Z62" s="14"/>
      <c r="AA62" s="14"/>
      <c r="AB62" s="15"/>
      <c r="AC62" s="15"/>
      <c r="AD62" s="15"/>
      <c r="AE62" s="15"/>
      <c r="AF62" s="16"/>
      <c r="AG62" s="11"/>
    </row>
    <row r="63" spans="1:57" s="6" customFormat="1" ht="15" x14ac:dyDescent="0.2">
      <c r="A63" s="1"/>
      <c r="B63" s="1"/>
      <c r="C63" s="1"/>
      <c r="D63" s="1"/>
      <c r="E63" s="1"/>
      <c r="F63" s="1"/>
      <c r="G63" s="2"/>
      <c r="H63" s="37"/>
      <c r="I63" s="37"/>
      <c r="J63" s="5"/>
      <c r="K63" s="5"/>
      <c r="U63" s="5"/>
      <c r="V63" s="13"/>
      <c r="W63" s="13"/>
      <c r="X63" s="13"/>
      <c r="Y63" s="13"/>
      <c r="Z63" s="13"/>
      <c r="AA63" s="14"/>
      <c r="AB63" s="14"/>
      <c r="AC63" s="14"/>
      <c r="AD63" s="14"/>
      <c r="AE63" s="14"/>
      <c r="AF63" s="14"/>
      <c r="AG63" s="8"/>
    </row>
    <row r="64" spans="1:57" s="6" customFormat="1" ht="15" x14ac:dyDescent="0.2">
      <c r="A64" s="1"/>
      <c r="B64" s="63"/>
      <c r="C64" s="35"/>
      <c r="D64" s="35"/>
      <c r="E64" s="35"/>
      <c r="F64" s="35"/>
      <c r="G64" s="36"/>
      <c r="H64" s="37"/>
      <c r="I64" s="37"/>
      <c r="J64" s="5"/>
      <c r="K64" s="76"/>
      <c r="U64" s="5"/>
      <c r="V64" s="13"/>
      <c r="W64" s="13"/>
      <c r="X64" s="13"/>
      <c r="Y64" s="13"/>
      <c r="Z64" s="13"/>
      <c r="AA64" s="14"/>
      <c r="AB64" s="14"/>
      <c r="AC64" s="14"/>
      <c r="AD64" s="14"/>
      <c r="AE64" s="14"/>
      <c r="AF64" s="14"/>
      <c r="AG64" s="8"/>
    </row>
    <row r="65" spans="1:33" s="6" customFormat="1" ht="15" x14ac:dyDescent="0.25">
      <c r="A65" s="1"/>
      <c r="B65" s="78"/>
      <c r="C65" s="1"/>
      <c r="D65" s="1"/>
      <c r="E65" s="1"/>
      <c r="F65" s="1"/>
      <c r="G65" s="2"/>
      <c r="H65" s="3"/>
      <c r="I65" s="4"/>
      <c r="J65" s="5"/>
      <c r="K65" s="76"/>
      <c r="U65" s="5"/>
      <c r="V65" s="13"/>
      <c r="W65" s="13"/>
      <c r="X65" s="13"/>
      <c r="Y65" s="13"/>
      <c r="Z65" s="13"/>
      <c r="AA65" s="14"/>
      <c r="AB65" s="14"/>
      <c r="AC65" s="14"/>
      <c r="AD65" s="14"/>
      <c r="AE65" s="14"/>
      <c r="AF65" s="14"/>
      <c r="AG65" s="8"/>
    </row>
    <row r="66" spans="1:33" ht="17.25" x14ac:dyDescent="0.25">
      <c r="A66" s="1"/>
      <c r="B66" s="115" t="s">
        <v>55</v>
      </c>
      <c r="C66" s="115"/>
      <c r="D66" s="115"/>
      <c r="E66" s="115"/>
      <c r="F66" s="115"/>
      <c r="G66" s="115"/>
      <c r="H66" s="115"/>
      <c r="I66" s="17"/>
      <c r="K66" s="79"/>
      <c r="U66" s="5"/>
      <c r="V66" s="13"/>
      <c r="W66" s="13"/>
      <c r="X66" s="13"/>
      <c r="Y66" s="13"/>
      <c r="Z66" s="13"/>
      <c r="AA66" s="14"/>
      <c r="AB66" s="14"/>
      <c r="AC66" s="14"/>
      <c r="AD66" s="14"/>
      <c r="AE66" s="14"/>
      <c r="AF66" s="14"/>
      <c r="AG66" s="8"/>
    </row>
    <row r="67" spans="1:33" x14ac:dyDescent="0.2">
      <c r="A67" s="1"/>
      <c r="B67" s="80"/>
      <c r="C67" s="1"/>
      <c r="D67" s="1"/>
      <c r="E67" s="1"/>
      <c r="F67" s="1"/>
      <c r="G67" s="2"/>
      <c r="H67" s="3"/>
      <c r="K67" s="76"/>
      <c r="U67" s="5"/>
      <c r="V67" s="13"/>
      <c r="W67" s="13"/>
      <c r="X67" s="13"/>
      <c r="Y67" s="13"/>
      <c r="Z67" s="13"/>
      <c r="AA67" s="14"/>
      <c r="AB67" s="14"/>
      <c r="AC67" s="14"/>
      <c r="AD67" s="14"/>
      <c r="AE67" s="14"/>
      <c r="AF67" s="14"/>
      <c r="AG67" s="8"/>
    </row>
    <row r="68" spans="1:33" ht="68.25" customHeight="1" x14ac:dyDescent="0.2">
      <c r="A68" s="1"/>
      <c r="B68" s="116" t="s">
        <v>56</v>
      </c>
      <c r="C68" s="116"/>
      <c r="D68" s="116"/>
      <c r="E68" s="116"/>
      <c r="F68" s="116"/>
      <c r="G68" s="116"/>
      <c r="H68" s="116"/>
      <c r="I68" s="81"/>
      <c r="K68" s="76"/>
      <c r="U68" s="5"/>
      <c r="V68" s="13"/>
      <c r="W68" s="13"/>
      <c r="X68" s="13"/>
      <c r="Y68" s="13"/>
      <c r="Z68" s="13"/>
      <c r="AA68" s="14"/>
      <c r="AB68" s="14"/>
      <c r="AC68" s="14"/>
      <c r="AD68" s="14"/>
      <c r="AE68" s="14"/>
      <c r="AF68" s="14"/>
      <c r="AG68" s="8"/>
    </row>
    <row r="69" spans="1:33" x14ac:dyDescent="0.2">
      <c r="A69" s="1"/>
      <c r="B69" s="82"/>
      <c r="C69" s="1"/>
      <c r="D69" s="1"/>
      <c r="E69" s="1"/>
      <c r="F69" s="1"/>
      <c r="G69" s="2"/>
      <c r="H69" s="3"/>
      <c r="U69" s="5"/>
      <c r="V69" s="13"/>
      <c r="W69" s="13"/>
      <c r="X69" s="13"/>
      <c r="Y69" s="13"/>
      <c r="Z69" s="13"/>
      <c r="AA69" s="14"/>
      <c r="AB69" s="14"/>
      <c r="AC69" s="14"/>
      <c r="AD69" s="14"/>
      <c r="AE69" s="14"/>
      <c r="AF69" s="14"/>
      <c r="AG69" s="8"/>
    </row>
    <row r="70" spans="1:33" ht="29.25" customHeight="1" x14ac:dyDescent="0.2">
      <c r="A70" s="1"/>
      <c r="B70" s="1"/>
      <c r="C70" s="83"/>
      <c r="D70" s="84" t="s">
        <v>57</v>
      </c>
      <c r="E70" s="84" t="s">
        <v>58</v>
      </c>
      <c r="F70" s="84" t="s">
        <v>59</v>
      </c>
      <c r="G70" s="85"/>
      <c r="H70" s="24"/>
      <c r="I70" s="25"/>
      <c r="U70" s="5"/>
      <c r="V70" s="13"/>
      <c r="W70" s="13"/>
      <c r="X70" s="13"/>
      <c r="Y70" s="13"/>
      <c r="Z70" s="13"/>
      <c r="AA70" s="14"/>
      <c r="AB70" s="14"/>
      <c r="AC70" s="14"/>
      <c r="AD70" s="14"/>
      <c r="AE70" s="14"/>
      <c r="AF70" s="14"/>
      <c r="AG70" s="8"/>
    </row>
    <row r="71" spans="1:33" hidden="1" x14ac:dyDescent="0.2">
      <c r="A71" s="1"/>
      <c r="B71" s="1"/>
      <c r="C71" s="86"/>
      <c r="D71" s="86"/>
      <c r="E71" s="86"/>
      <c r="F71" s="86"/>
      <c r="G71" s="87"/>
      <c r="H71" s="88"/>
      <c r="I71" s="89"/>
      <c r="Z71" s="7"/>
      <c r="AB71" s="8"/>
      <c r="AC71" s="8"/>
      <c r="AD71" s="8"/>
      <c r="AE71" s="8"/>
      <c r="AF71" s="8"/>
      <c r="AG71" s="8"/>
    </row>
    <row r="72" spans="1:33" ht="15" x14ac:dyDescent="0.2">
      <c r="A72" s="1"/>
      <c r="B72" s="1"/>
      <c r="C72" s="86"/>
      <c r="D72" s="90" t="s">
        <v>60</v>
      </c>
      <c r="E72" s="90" t="s">
        <v>61</v>
      </c>
      <c r="F72" s="90" t="s">
        <v>60</v>
      </c>
      <c r="G72" s="91"/>
      <c r="H72" s="92"/>
      <c r="I72" s="93"/>
      <c r="Z72" s="7"/>
      <c r="AB72" s="8"/>
      <c r="AC72" s="8"/>
      <c r="AD72" s="8"/>
      <c r="AE72" s="8"/>
      <c r="AF72" s="8"/>
      <c r="AG72" s="8"/>
    </row>
    <row r="73" spans="1:33" x14ac:dyDescent="0.2">
      <c r="A73" s="1"/>
      <c r="B73" s="1"/>
      <c r="C73" s="94" t="s">
        <v>62</v>
      </c>
      <c r="D73" s="95">
        <v>20000</v>
      </c>
      <c r="E73" s="96">
        <v>0</v>
      </c>
      <c r="F73" s="96">
        <v>0</v>
      </c>
      <c r="G73" s="87"/>
      <c r="H73" s="3"/>
      <c r="Z73" s="7"/>
      <c r="AB73" s="97">
        <v>0</v>
      </c>
      <c r="AC73" s="97">
        <v>0</v>
      </c>
      <c r="AD73" s="97">
        <v>0</v>
      </c>
      <c r="AE73" s="8"/>
      <c r="AF73" s="8"/>
      <c r="AG73" s="8"/>
    </row>
    <row r="74" spans="1:33" ht="15" customHeight="1" x14ac:dyDescent="0.2">
      <c r="A74" s="1"/>
      <c r="B74" s="1"/>
      <c r="C74" s="94" t="s">
        <v>63</v>
      </c>
      <c r="D74" s="95">
        <v>10000</v>
      </c>
      <c r="E74" s="98">
        <v>2</v>
      </c>
      <c r="F74" s="96">
        <v>200</v>
      </c>
      <c r="G74" s="87"/>
      <c r="H74" s="3"/>
      <c r="Z74" s="7"/>
      <c r="AB74" s="97">
        <v>20000</v>
      </c>
      <c r="AC74" s="97">
        <v>0</v>
      </c>
      <c r="AD74" s="97">
        <v>0</v>
      </c>
      <c r="AE74" s="8"/>
      <c r="AF74" s="8"/>
      <c r="AG74" s="8"/>
    </row>
    <row r="75" spans="1:33" x14ac:dyDescent="0.2">
      <c r="A75" s="1"/>
      <c r="B75" s="1"/>
      <c r="C75" s="94" t="s">
        <v>62</v>
      </c>
      <c r="D75" s="95">
        <v>30000</v>
      </c>
      <c r="E75" s="98"/>
      <c r="F75" s="96">
        <v>200</v>
      </c>
      <c r="G75" s="87"/>
      <c r="H75" s="3"/>
      <c r="Z75" s="7"/>
      <c r="AB75" s="97">
        <v>30000</v>
      </c>
      <c r="AC75" s="97">
        <v>0.02</v>
      </c>
      <c r="AD75" s="97">
        <v>200</v>
      </c>
      <c r="AE75" s="8"/>
      <c r="AF75" s="8"/>
      <c r="AG75" s="8"/>
    </row>
    <row r="76" spans="1:33" x14ac:dyDescent="0.2">
      <c r="A76" s="1"/>
      <c r="B76" s="1"/>
      <c r="C76" s="94" t="s">
        <v>63</v>
      </c>
      <c r="D76" s="95">
        <v>10000</v>
      </c>
      <c r="E76" s="98">
        <v>3.5</v>
      </c>
      <c r="F76" s="96">
        <v>350</v>
      </c>
      <c r="G76" s="87"/>
      <c r="H76" s="3"/>
      <c r="Z76" s="7"/>
      <c r="AB76" s="97">
        <v>40000</v>
      </c>
      <c r="AC76" s="97">
        <v>3.5000000000000003E-2</v>
      </c>
      <c r="AD76" s="97">
        <v>550</v>
      </c>
      <c r="AE76" s="8"/>
      <c r="AF76" s="8"/>
      <c r="AG76" s="8"/>
    </row>
    <row r="77" spans="1:33" x14ac:dyDescent="0.2">
      <c r="A77" s="1"/>
      <c r="B77" s="1"/>
      <c r="C77" s="94" t="s">
        <v>62</v>
      </c>
      <c r="D77" s="95">
        <v>40000</v>
      </c>
      <c r="E77" s="98"/>
      <c r="F77" s="95">
        <v>550</v>
      </c>
      <c r="G77" s="99"/>
      <c r="H77" s="3"/>
      <c r="Z77" s="7"/>
      <c r="AA77" s="7"/>
      <c r="AB77" s="97">
        <v>80000</v>
      </c>
      <c r="AC77" s="97">
        <v>7.0000000000000007E-2</v>
      </c>
      <c r="AD77" s="97">
        <v>3350</v>
      </c>
      <c r="AE77" s="32"/>
      <c r="AF77" s="100"/>
      <c r="AG77" s="6"/>
    </row>
    <row r="78" spans="1:33" x14ac:dyDescent="0.2">
      <c r="A78" s="1"/>
      <c r="B78" s="1"/>
      <c r="C78" s="94" t="s">
        <v>63</v>
      </c>
      <c r="D78" s="95">
        <v>40000</v>
      </c>
      <c r="E78" s="98">
        <v>7</v>
      </c>
      <c r="F78" s="95">
        <v>2800</v>
      </c>
      <c r="G78" s="99"/>
      <c r="H78" s="3"/>
      <c r="Z78" s="7"/>
      <c r="AA78" s="7"/>
      <c r="AB78" s="101">
        <v>120000</v>
      </c>
      <c r="AC78" s="101">
        <v>0.115</v>
      </c>
      <c r="AD78" s="101">
        <v>7950</v>
      </c>
      <c r="AE78" s="32"/>
      <c r="AF78" s="100"/>
      <c r="AG78" s="6"/>
    </row>
    <row r="79" spans="1:33" x14ac:dyDescent="0.2">
      <c r="A79" s="1"/>
      <c r="B79" s="1"/>
      <c r="C79" s="86" t="s">
        <v>62</v>
      </c>
      <c r="D79" s="95">
        <v>80000</v>
      </c>
      <c r="E79" s="96"/>
      <c r="F79" s="95">
        <v>3350</v>
      </c>
      <c r="G79" s="99"/>
      <c r="H79" s="3"/>
      <c r="I79" s="89"/>
      <c r="Z79" s="7"/>
      <c r="AA79" s="7"/>
      <c r="AB79" s="101">
        <v>160000</v>
      </c>
      <c r="AC79" s="101">
        <v>0.15</v>
      </c>
      <c r="AD79" s="101">
        <v>13950</v>
      </c>
      <c r="AE79" s="32"/>
      <c r="AF79" s="100"/>
      <c r="AG79" s="6"/>
    </row>
    <row r="80" spans="1:33" x14ac:dyDescent="0.2">
      <c r="A80" s="1"/>
      <c r="B80" s="1"/>
      <c r="C80" s="86" t="s">
        <v>63</v>
      </c>
      <c r="D80" s="95">
        <v>40000</v>
      </c>
      <c r="E80" s="96">
        <v>11.5</v>
      </c>
      <c r="F80" s="95">
        <v>4600</v>
      </c>
      <c r="G80" s="99"/>
      <c r="H80" s="3"/>
      <c r="Z80" s="7"/>
      <c r="AA80" s="7"/>
      <c r="AB80" s="101">
        <v>200000</v>
      </c>
      <c r="AC80" s="101">
        <v>0.18</v>
      </c>
      <c r="AD80" s="101">
        <v>21150</v>
      </c>
      <c r="AE80" s="32"/>
      <c r="AF80" s="100"/>
      <c r="AG80" s="6"/>
    </row>
    <row r="81" spans="1:57" s="33" customFormat="1" x14ac:dyDescent="0.2">
      <c r="A81" s="1"/>
      <c r="B81" s="1"/>
      <c r="C81" s="86" t="s">
        <v>62</v>
      </c>
      <c r="D81" s="95">
        <v>120000</v>
      </c>
      <c r="E81" s="96"/>
      <c r="F81" s="95">
        <v>7950</v>
      </c>
      <c r="G81" s="99"/>
      <c r="H81" s="3"/>
      <c r="I81" s="4"/>
      <c r="J81" s="5"/>
      <c r="K81" s="5"/>
      <c r="L81" s="6"/>
      <c r="M81" s="6"/>
      <c r="N81" s="6"/>
      <c r="O81" s="6"/>
      <c r="P81" s="6"/>
      <c r="Q81" s="6"/>
      <c r="R81" s="6"/>
      <c r="S81" s="6"/>
      <c r="T81" s="6"/>
      <c r="U81" s="6"/>
      <c r="V81" s="7"/>
      <c r="W81" s="7"/>
      <c r="X81" s="7"/>
      <c r="Y81" s="7"/>
      <c r="Z81" s="7"/>
      <c r="AA81" s="7"/>
      <c r="AB81" s="101">
        <v>240000</v>
      </c>
      <c r="AC81" s="101">
        <v>0.19</v>
      </c>
      <c r="AD81" s="101">
        <v>28750</v>
      </c>
      <c r="AE81" s="32"/>
      <c r="AF81" s="100"/>
      <c r="AG81" s="6"/>
      <c r="AH81" s="6"/>
      <c r="AI81" s="6"/>
      <c r="AJ81" s="32"/>
      <c r="AK81" s="32"/>
      <c r="AL81" s="32"/>
      <c r="AM81" s="32"/>
      <c r="AN81" s="32"/>
      <c r="AO81" s="32"/>
      <c r="AP81" s="32"/>
      <c r="AQ81" s="32"/>
      <c r="AR81" s="32"/>
      <c r="AS81" s="32"/>
      <c r="AT81" s="32"/>
      <c r="AU81" s="32"/>
      <c r="AV81" s="32"/>
      <c r="AW81" s="32"/>
      <c r="AX81" s="32"/>
      <c r="AY81" s="32"/>
      <c r="AZ81" s="32"/>
      <c r="BA81" s="32"/>
      <c r="BB81" s="32"/>
      <c r="BC81" s="32"/>
      <c r="BD81" s="32"/>
      <c r="BE81" s="32"/>
    </row>
    <row r="82" spans="1:57" s="33" customFormat="1" x14ac:dyDescent="0.2">
      <c r="A82" s="1"/>
      <c r="B82" s="1"/>
      <c r="C82" s="86" t="s">
        <v>63</v>
      </c>
      <c r="D82" s="95">
        <v>40000</v>
      </c>
      <c r="E82" s="96">
        <v>15</v>
      </c>
      <c r="F82" s="95">
        <v>6000</v>
      </c>
      <c r="G82" s="99"/>
      <c r="H82" s="3"/>
      <c r="I82" s="4"/>
      <c r="J82" s="5"/>
      <c r="K82" s="5"/>
      <c r="L82" s="6"/>
      <c r="M82" s="6"/>
      <c r="N82" s="6"/>
      <c r="O82" s="6"/>
      <c r="P82" s="6"/>
      <c r="Q82" s="6"/>
      <c r="R82" s="6"/>
      <c r="S82" s="6"/>
      <c r="T82" s="6"/>
      <c r="U82" s="6"/>
      <c r="V82" s="7"/>
      <c r="W82" s="7"/>
      <c r="X82" s="7"/>
      <c r="Y82" s="7"/>
      <c r="Z82" s="7"/>
      <c r="AA82" s="7"/>
      <c r="AB82" s="101">
        <v>280000</v>
      </c>
      <c r="AC82" s="101">
        <v>0.19500000000000001</v>
      </c>
      <c r="AD82" s="101">
        <v>36550</v>
      </c>
      <c r="AE82" s="32"/>
      <c r="AF82" s="100"/>
      <c r="AG82" s="6"/>
      <c r="AH82" s="6"/>
      <c r="AI82" s="6"/>
      <c r="AJ82" s="32"/>
      <c r="AK82" s="32"/>
      <c r="AL82" s="32"/>
      <c r="AM82" s="32"/>
      <c r="AN82" s="32"/>
      <c r="AO82" s="32"/>
      <c r="AP82" s="32"/>
      <c r="AQ82" s="32"/>
      <c r="AR82" s="32"/>
      <c r="AS82" s="32"/>
      <c r="AT82" s="32"/>
      <c r="AU82" s="32"/>
      <c r="AV82" s="32"/>
      <c r="AW82" s="32"/>
      <c r="AX82" s="32"/>
      <c r="AY82" s="32"/>
      <c r="AZ82" s="32"/>
      <c r="BA82" s="32"/>
      <c r="BB82" s="32"/>
      <c r="BC82" s="32"/>
      <c r="BD82" s="32"/>
      <c r="BE82" s="32"/>
    </row>
    <row r="83" spans="1:57" s="33" customFormat="1" x14ac:dyDescent="0.2">
      <c r="A83" s="1"/>
      <c r="B83" s="1"/>
      <c r="C83" s="86" t="s">
        <v>62</v>
      </c>
      <c r="D83" s="95">
        <v>160000</v>
      </c>
      <c r="E83" s="96"/>
      <c r="F83" s="95">
        <v>13950</v>
      </c>
      <c r="G83" s="99"/>
      <c r="H83" s="3"/>
      <c r="I83" s="4"/>
      <c r="J83" s="5"/>
      <c r="K83" s="5"/>
      <c r="L83" s="6"/>
      <c r="M83" s="6"/>
      <c r="N83" s="6"/>
      <c r="O83" s="6"/>
      <c r="P83" s="6"/>
      <c r="Q83" s="6"/>
      <c r="R83" s="6"/>
      <c r="S83" s="6"/>
      <c r="T83" s="6"/>
      <c r="U83" s="6"/>
      <c r="V83" s="7"/>
      <c r="W83" s="7"/>
      <c r="X83" s="7"/>
      <c r="Y83" s="7"/>
      <c r="Z83" s="7"/>
      <c r="AA83" s="7"/>
      <c r="AB83" s="101">
        <v>320000</v>
      </c>
      <c r="AC83" s="101">
        <v>0.2</v>
      </c>
      <c r="AD83" s="101">
        <v>44550</v>
      </c>
      <c r="AE83" s="32"/>
      <c r="AF83" s="100"/>
      <c r="AG83" s="6"/>
      <c r="AH83" s="6"/>
      <c r="AI83" s="6"/>
      <c r="AJ83" s="32"/>
      <c r="AK83" s="32"/>
      <c r="AL83" s="32"/>
      <c r="AM83" s="32"/>
      <c r="AN83" s="32"/>
      <c r="AO83" s="32"/>
      <c r="AP83" s="32"/>
      <c r="AQ83" s="32"/>
      <c r="AR83" s="32"/>
      <c r="AS83" s="32"/>
      <c r="AT83" s="32"/>
      <c r="AU83" s="32"/>
      <c r="AV83" s="32"/>
      <c r="AW83" s="32"/>
      <c r="AX83" s="32"/>
      <c r="AY83" s="32"/>
      <c r="AZ83" s="32"/>
      <c r="BA83" s="32"/>
      <c r="BB83" s="32"/>
      <c r="BC83" s="32"/>
      <c r="BD83" s="32"/>
      <c r="BE83" s="32"/>
    </row>
    <row r="84" spans="1:57" s="33" customFormat="1" x14ac:dyDescent="0.2">
      <c r="A84" s="1"/>
      <c r="B84" s="1"/>
      <c r="C84" s="86" t="s">
        <v>63</v>
      </c>
      <c r="D84" s="95">
        <v>40000</v>
      </c>
      <c r="E84" s="96">
        <v>18</v>
      </c>
      <c r="F84" s="95">
        <v>7200</v>
      </c>
      <c r="G84" s="87"/>
      <c r="H84" s="3"/>
      <c r="I84" s="4"/>
      <c r="J84" s="5"/>
      <c r="K84" s="5"/>
      <c r="L84" s="6"/>
      <c r="M84" s="6"/>
      <c r="N84" s="6"/>
      <c r="O84" s="6"/>
      <c r="P84" s="6"/>
      <c r="Q84" s="6"/>
      <c r="R84" s="6"/>
      <c r="S84" s="6"/>
      <c r="T84" s="6"/>
      <c r="U84" s="6"/>
      <c r="V84" s="7"/>
      <c r="W84" s="7"/>
      <c r="X84" s="7"/>
      <c r="Y84" s="7"/>
      <c r="Z84" s="7"/>
      <c r="AA84" s="7"/>
      <c r="AB84" s="101"/>
      <c r="AC84" s="101">
        <v>0.22</v>
      </c>
      <c r="AD84" s="101"/>
      <c r="AE84" s="32"/>
      <c r="AF84" s="100"/>
      <c r="AG84" s="6"/>
      <c r="AH84" s="6"/>
      <c r="AI84" s="6"/>
      <c r="AJ84" s="32"/>
      <c r="AK84" s="32"/>
      <c r="AL84" s="32"/>
      <c r="AM84" s="32"/>
      <c r="AN84" s="32"/>
      <c r="AO84" s="32"/>
      <c r="AP84" s="32"/>
      <c r="AQ84" s="32"/>
      <c r="AR84" s="32"/>
      <c r="AS84" s="32"/>
      <c r="AT84" s="32"/>
      <c r="AU84" s="32"/>
      <c r="AV84" s="32"/>
      <c r="AW84" s="32"/>
      <c r="AX84" s="32"/>
      <c r="AY84" s="32"/>
      <c r="AZ84" s="32"/>
      <c r="BA84" s="32"/>
      <c r="BB84" s="32"/>
      <c r="BC84" s="32"/>
      <c r="BD84" s="32"/>
      <c r="BE84" s="32"/>
    </row>
    <row r="85" spans="1:57" x14ac:dyDescent="0.2">
      <c r="A85" s="1"/>
      <c r="B85" s="1"/>
      <c r="C85" s="86" t="s">
        <v>62</v>
      </c>
      <c r="D85" s="95">
        <v>200000</v>
      </c>
      <c r="E85" s="96"/>
      <c r="F85" s="95">
        <v>21150</v>
      </c>
      <c r="G85" s="2"/>
      <c r="H85" s="3"/>
      <c r="Z85" s="7"/>
      <c r="AA85" s="7"/>
      <c r="AB85" s="32"/>
      <c r="AC85" s="32"/>
      <c r="AD85" s="32"/>
      <c r="AE85" s="32"/>
      <c r="AF85" s="100"/>
      <c r="AG85" s="6"/>
    </row>
    <row r="86" spans="1:57" x14ac:dyDescent="0.2">
      <c r="A86" s="1"/>
      <c r="B86" s="1"/>
      <c r="C86" s="86" t="s">
        <v>63</v>
      </c>
      <c r="D86" s="95">
        <v>40000</v>
      </c>
      <c r="E86" s="96">
        <v>19</v>
      </c>
      <c r="F86" s="95">
        <v>7600</v>
      </c>
      <c r="G86" s="2"/>
      <c r="H86" s="3"/>
      <c r="Z86" s="7"/>
      <c r="AA86" s="7"/>
      <c r="AB86" s="32"/>
      <c r="AC86" s="32"/>
      <c r="AD86" s="32"/>
      <c r="AE86" s="32"/>
      <c r="AF86" s="100"/>
      <c r="AG86" s="6"/>
    </row>
    <row r="87" spans="1:57" x14ac:dyDescent="0.2">
      <c r="A87" s="1"/>
      <c r="B87" s="1"/>
      <c r="C87" s="86" t="s">
        <v>62</v>
      </c>
      <c r="D87" s="95">
        <v>240000</v>
      </c>
      <c r="E87" s="96"/>
      <c r="F87" s="95">
        <v>28750</v>
      </c>
      <c r="G87" s="2"/>
      <c r="H87" s="3"/>
      <c r="Z87" s="7"/>
      <c r="AA87" s="7"/>
      <c r="AB87" s="32"/>
      <c r="AC87" s="32"/>
      <c r="AD87" s="32"/>
      <c r="AE87" s="32"/>
      <c r="AF87" s="100"/>
      <c r="AG87" s="6"/>
    </row>
    <row r="88" spans="1:57" x14ac:dyDescent="0.2">
      <c r="A88" s="1"/>
      <c r="B88" s="1"/>
      <c r="C88" s="86" t="s">
        <v>63</v>
      </c>
      <c r="D88" s="95">
        <v>40000</v>
      </c>
      <c r="E88" s="96">
        <v>19.5</v>
      </c>
      <c r="F88" s="95">
        <v>7800</v>
      </c>
      <c r="G88" s="2"/>
      <c r="H88" s="3"/>
      <c r="Z88" s="7"/>
      <c r="AA88" s="7"/>
      <c r="AB88" s="32"/>
      <c r="AC88" s="32"/>
      <c r="AD88" s="32"/>
      <c r="AE88" s="32"/>
      <c r="AF88" s="100"/>
      <c r="AG88" s="6"/>
    </row>
    <row r="89" spans="1:57" x14ac:dyDescent="0.2">
      <c r="A89" s="1"/>
      <c r="B89" s="1"/>
      <c r="C89" s="86" t="s">
        <v>62</v>
      </c>
      <c r="D89" s="95">
        <v>280000</v>
      </c>
      <c r="E89" s="96"/>
      <c r="F89" s="95">
        <v>36550</v>
      </c>
      <c r="G89" s="2"/>
      <c r="H89" s="3"/>
      <c r="Z89" s="7"/>
      <c r="AA89" s="7"/>
      <c r="AB89" s="32"/>
      <c r="AC89" s="32"/>
      <c r="AD89" s="32"/>
      <c r="AE89" s="32"/>
      <c r="AF89" s="100"/>
      <c r="AG89" s="6"/>
    </row>
    <row r="90" spans="1:57" x14ac:dyDescent="0.2">
      <c r="A90" s="1"/>
      <c r="B90" s="1"/>
      <c r="C90" s="86" t="s">
        <v>63</v>
      </c>
      <c r="D90" s="95">
        <v>40000</v>
      </c>
      <c r="E90" s="96">
        <v>20</v>
      </c>
      <c r="F90" s="95">
        <v>8000</v>
      </c>
      <c r="G90" s="2"/>
      <c r="H90" s="3"/>
      <c r="Z90" s="7"/>
      <c r="AA90" s="7"/>
      <c r="AB90" s="32"/>
      <c r="AC90" s="32"/>
      <c r="AD90" s="32"/>
      <c r="AE90" s="32"/>
      <c r="AF90" s="100"/>
      <c r="AG90" s="6"/>
    </row>
    <row r="91" spans="1:57" x14ac:dyDescent="0.2">
      <c r="A91" s="1"/>
      <c r="B91" s="1"/>
      <c r="C91" s="86" t="s">
        <v>62</v>
      </c>
      <c r="D91" s="95">
        <v>320000</v>
      </c>
      <c r="E91" s="96"/>
      <c r="F91" s="95">
        <v>44550</v>
      </c>
      <c r="G91" s="2"/>
      <c r="H91" s="3"/>
      <c r="Z91" s="7"/>
      <c r="AA91" s="7"/>
      <c r="AB91" s="32"/>
      <c r="AC91" s="32"/>
      <c r="AD91" s="32"/>
      <c r="AE91" s="32"/>
      <c r="AF91" s="100"/>
      <c r="AG91" s="6"/>
    </row>
    <row r="92" spans="1:57" x14ac:dyDescent="0.2">
      <c r="A92" s="1"/>
      <c r="B92" s="1"/>
      <c r="C92" s="86" t="s">
        <v>64</v>
      </c>
      <c r="D92" s="95">
        <v>320000</v>
      </c>
      <c r="E92" s="96">
        <v>22</v>
      </c>
      <c r="F92" s="96"/>
      <c r="G92" s="2"/>
      <c r="H92" s="3"/>
      <c r="Z92" s="7"/>
      <c r="AA92" s="7"/>
      <c r="AB92" s="32"/>
      <c r="AC92" s="32"/>
      <c r="AD92" s="32"/>
      <c r="AE92" s="32"/>
      <c r="AF92" s="100"/>
      <c r="AG92" s="6"/>
    </row>
    <row r="93" spans="1:57" x14ac:dyDescent="0.2">
      <c r="A93" s="1"/>
      <c r="B93" s="1"/>
      <c r="C93" s="102"/>
      <c r="D93" s="103"/>
      <c r="E93" s="104"/>
      <c r="F93" s="104"/>
      <c r="G93" s="2"/>
      <c r="H93" s="3"/>
      <c r="Z93" s="7"/>
      <c r="AA93" s="7"/>
      <c r="AB93" s="32"/>
      <c r="AC93" s="32"/>
      <c r="AD93" s="32"/>
      <c r="AE93" s="32"/>
      <c r="AF93" s="100"/>
      <c r="AG93" s="6"/>
    </row>
    <row r="94" spans="1:57" ht="33.75" customHeight="1" x14ac:dyDescent="0.2">
      <c r="A94" s="1"/>
      <c r="B94" s="105" t="s">
        <v>65</v>
      </c>
      <c r="C94" s="110" t="s">
        <v>66</v>
      </c>
      <c r="D94" s="110"/>
      <c r="E94" s="110"/>
      <c r="F94" s="110"/>
      <c r="G94" s="110"/>
      <c r="H94" s="110"/>
      <c r="I94" s="106"/>
      <c r="Z94" s="7"/>
      <c r="AA94" s="7"/>
      <c r="AB94" s="32"/>
      <c r="AC94" s="32"/>
      <c r="AD94" s="32"/>
      <c r="AE94" s="32"/>
      <c r="AF94" s="100"/>
      <c r="AG94" s="6"/>
    </row>
    <row r="95" spans="1:57" ht="44.25" customHeight="1" x14ac:dyDescent="0.2">
      <c r="A95" s="1"/>
      <c r="B95" s="105" t="s">
        <v>67</v>
      </c>
      <c r="C95" s="110" t="s">
        <v>68</v>
      </c>
      <c r="D95" s="110"/>
      <c r="E95" s="110"/>
      <c r="F95" s="110"/>
      <c r="G95" s="110"/>
      <c r="H95" s="110"/>
      <c r="I95" s="106"/>
    </row>
    <row r="96" spans="1:57" x14ac:dyDescent="0.2">
      <c r="A96" s="1"/>
      <c r="B96" s="1"/>
      <c r="C96" s="1"/>
      <c r="D96" s="1"/>
      <c r="E96" s="1"/>
      <c r="F96" s="1"/>
      <c r="G96" s="2"/>
      <c r="H96" s="3"/>
    </row>
    <row r="97" spans="1:8" x14ac:dyDescent="0.2">
      <c r="A97" s="1"/>
      <c r="B97" s="1"/>
      <c r="C97" s="1"/>
      <c r="D97" s="1"/>
      <c r="E97" s="1"/>
      <c r="F97" s="1"/>
      <c r="G97" s="2"/>
      <c r="H97" s="3"/>
    </row>
  </sheetData>
  <sheetProtection password="F4A0" sheet="1" objects="1" scenarios="1"/>
  <dataConsolidate/>
  <mergeCells count="20">
    <mergeCell ref="B56:F56"/>
    <mergeCell ref="H56:I56"/>
    <mergeCell ref="B2:H2"/>
    <mergeCell ref="B3:H3"/>
    <mergeCell ref="B6:H6"/>
    <mergeCell ref="B8:D8"/>
    <mergeCell ref="B16:F16"/>
    <mergeCell ref="B27:F27"/>
    <mergeCell ref="B31:F31"/>
    <mergeCell ref="C45:F45"/>
    <mergeCell ref="B50:F50"/>
    <mergeCell ref="H52:I52"/>
    <mergeCell ref="H54:I54"/>
    <mergeCell ref="C95:H95"/>
    <mergeCell ref="H58:I58"/>
    <mergeCell ref="B61:F61"/>
    <mergeCell ref="H61:I61"/>
    <mergeCell ref="B66:H66"/>
    <mergeCell ref="B68:H68"/>
    <mergeCell ref="C94:H94"/>
  </mergeCells>
  <dataValidations count="17">
    <dataValidation type="whole" allowBlank="1" showInputMessage="1" showErrorMessage="1" error="Only positive value with no decimal is allowed. Employment income should be more than employment expenses." sqref="H12" xr:uid="{00000000-0002-0000-0000-000000000000}">
      <formula1>H14</formula1>
      <formula2>9999999999999</formula2>
    </dataValidation>
    <dataValidation type="custom" allowBlank="1" showInputMessage="1" showErrorMessage="1" error="Employment expenses should be less than employment income." sqref="J14" xr:uid="{00000000-0002-0000-0000-000001000000}">
      <formula1>IF(H14&gt;H12,"",)</formula1>
    </dataValidation>
    <dataValidation type="whole" allowBlank="1" showInputMessage="1" showErrorMessage="1" error="Only positive value with no decimal is allowed. Employment expenses should be less than employment income." sqref="H14" xr:uid="{00000000-0002-0000-0000-000002000000}">
      <formula1>0</formula1>
      <formula2>H12</formula2>
    </dataValidation>
    <dataValidation type="list" showInputMessage="1" showErrorMessage="1" error="Pls enter &quot;Yes&quot; or &quot;No&quot;." sqref="H8" xr:uid="{00000000-0002-0000-0000-000003000000}">
      <formula1>"  , No, Yes"</formula1>
    </dataValidation>
    <dataValidation type="decimal" allowBlank="1" showInputMessage="1" showErrorMessage="1" error="Only positive value is allowed." sqref="H58" xr:uid="{00000000-0002-0000-0000-000004000000}">
      <formula1>0</formula1>
      <formula2>9999999999999.99</formula2>
    </dataValidation>
    <dataValidation type="whole" allowBlank="1" showInputMessage="1" showErrorMessage="1" error="Only positive value with no decimal is allowed. Maximum allowed for this relief is $5,750." sqref="H47" xr:uid="{00000000-0002-0000-0000-000005000000}">
      <formula1>0</formula1>
      <formula2>5750</formula2>
    </dataValidation>
    <dataValidation type="whole" allowBlank="1" showInputMessage="1" showErrorMessage="1" error="Only positive value with no decimal is allowed. Maximum allowed for this relief is $6,360." sqref="H44" xr:uid="{00000000-0002-0000-0000-000006000000}">
      <formula1>0</formula1>
      <formula2>6360</formula2>
    </dataValidation>
    <dataValidation type="whole" allowBlank="1" showInputMessage="1" showErrorMessage="1" error="Only positive value with no decimal is allowed. Maximum allowed for this relief is $5,000." sqref="H42" xr:uid="{00000000-0002-0000-0000-000007000000}">
      <formula1>0</formula1>
      <formula2>5000</formula2>
    </dataValidation>
    <dataValidation type="whole" allowBlank="1" showInputMessage="1" showErrorMessage="1" error="Only positive value with no decimal is allowed. Maximum allowed for this relief is $3,000." sqref="H39" xr:uid="{00000000-0002-0000-0000-000008000000}">
      <formula1>0</formula1>
      <formula2>3000</formula2>
    </dataValidation>
    <dataValidation type="whole" allowBlank="1" showInputMessage="1" showErrorMessage="1" error="Only positive value with no decimal is allowed. Maximum allowed for this relief is $28,000." sqref="H38" xr:uid="{00000000-0002-0000-0000-000009000000}">
      <formula1>0</formula1>
      <formula2>28000</formula2>
    </dataValidation>
    <dataValidation type="whole" allowBlank="1" showInputMessage="1" showErrorMessage="1" error="Only positive value with no decimal is allowed. Maximum allowed for this relief is $12,000." sqref="H34" xr:uid="{00000000-0002-0000-0000-00000A000000}">
      <formula1>0</formula1>
      <formula2>12000</formula2>
    </dataValidation>
    <dataValidation type="whole" allowBlank="1" showInputMessage="1" showErrorMessage="1" error="Only positive value with no decimal is allowed. Maximum allowed for this relief is $3,500." sqref="H35" xr:uid="{00000000-0002-0000-0000-00000B000000}">
      <formula1>0</formula1>
      <formula2>5500</formula2>
    </dataValidation>
    <dataValidation type="whole" allowBlank="1" showInputMessage="1" showErrorMessage="1" error="Only positive value with no decimal is allowed. Maximum allowed for this relief is $5,500." sqref="H43" xr:uid="{00000000-0002-0000-0000-00000C000000}">
      <formula1>0</formula1>
      <formula2>5500</formula2>
    </dataValidation>
    <dataValidation type="whole" allowBlank="1" showInputMessage="1" showErrorMessage="1" error="Only positive value with no decimal is allowed. Maximum amount allowed for this relief is $14,000." sqref="H45" xr:uid="{00000000-0002-0000-0000-00000D000000}">
      <formula1>0</formula1>
      <formula2>14000</formula2>
    </dataValidation>
    <dataValidation type="whole" allowBlank="1" showInputMessage="1" showErrorMessage="1" error="Only value with no decimal is allowed." sqref="H18" xr:uid="{00000000-0002-0000-0000-00000E000000}">
      <formula1>-9999999999999</formula1>
      <formula2>9999999999999</formula2>
    </dataValidation>
    <dataValidation type="whole" allowBlank="1" showInputMessage="1" showErrorMessage="1" error="Only positive value with no decimal is allowed." sqref="H21:H25 H40:H41 H36:H37 H29" xr:uid="{00000000-0002-0000-0000-00000F000000}">
      <formula1>0</formula1>
      <formula2>9999999999999</formula2>
    </dataValidation>
    <dataValidation type="whole" allowBlank="1" showInputMessage="1" showErrorMessage="1" error="Only positive value with no decimal is allowed. Maximum amount allowed for this relief is $35,700." sqref="H46" xr:uid="{00000000-0002-0000-0000-000010000000}">
      <formula1>0</formula1>
      <formula2>35700</formula2>
    </dataValidation>
  </dataValidations>
  <hyperlinks>
    <hyperlink ref="C22" r:id="rId1" xr:uid="{00000000-0004-0000-0000-000000000000}"/>
    <hyperlink ref="C23" r:id="rId2" xr:uid="{00000000-0004-0000-0000-000001000000}"/>
    <hyperlink ref="C25" r:id="rId3" xr:uid="{00000000-0004-0000-0000-000002000000}"/>
    <hyperlink ref="C29" r:id="rId4" xr:uid="{00000000-0004-0000-0000-000003000000}"/>
    <hyperlink ref="C24" r:id="rId5" xr:uid="{00000000-0004-0000-0000-000004000000}"/>
    <hyperlink ref="B18" r:id="rId6" xr:uid="{00000000-0004-0000-0000-000005000000}"/>
    <hyperlink ref="C43" r:id="rId7" xr:uid="{00000000-0004-0000-0000-000006000000}"/>
    <hyperlink ref="C45" r:id="rId8" display="CPF cash top-up relief" xr:uid="{00000000-0004-0000-0000-000007000000}"/>
    <hyperlink ref="C40" r:id="rId9" xr:uid="{00000000-0004-0000-0000-000008000000}"/>
    <hyperlink ref="C45:F45" r:id="rId10" display="CPF cash top-up relief (self, dependant and Medisave account)" xr:uid="{00000000-0004-0000-0000-000009000000}"/>
    <hyperlink ref="C21" r:id="rId11" xr:uid="{00000000-0004-0000-0000-00000A000000}"/>
    <hyperlink ref="C14" r:id="rId12" xr:uid="{00000000-0004-0000-0000-00000B000000}"/>
    <hyperlink ref="B12" r:id="rId13" xr:uid="{00000000-0004-0000-0000-00000C000000}"/>
    <hyperlink ref="C34" r:id="rId14" xr:uid="{00000000-0004-0000-0000-00000D000000}"/>
    <hyperlink ref="C35" r:id="rId15" xr:uid="{00000000-0004-0000-0000-00000E000000}"/>
    <hyperlink ref="C36" r:id="rId16" xr:uid="{00000000-0004-0000-0000-00000F000000}"/>
    <hyperlink ref="C37" r:id="rId17" xr:uid="{00000000-0004-0000-0000-000010000000}"/>
    <hyperlink ref="C39" r:id="rId18" xr:uid="{00000000-0004-0000-0000-000011000000}"/>
    <hyperlink ref="C41" r:id="rId19" xr:uid="{00000000-0004-0000-0000-000012000000}"/>
    <hyperlink ref="C38" r:id="rId20" xr:uid="{00000000-0004-0000-0000-000013000000}"/>
    <hyperlink ref="C42" r:id="rId21" xr:uid="{00000000-0004-0000-0000-000014000000}"/>
    <hyperlink ref="C44" r:id="rId22" xr:uid="{00000000-0004-0000-0000-000015000000}"/>
    <hyperlink ref="C47" r:id="rId23" xr:uid="{00000000-0004-0000-0000-000016000000}"/>
    <hyperlink ref="C46" r:id="rId24" xr:uid="{00000000-0004-0000-0000-000017000000}"/>
    <hyperlink ref="C58" r:id="rId25" xr:uid="{00000000-0004-0000-0000-000018000000}"/>
    <hyperlink ref="C54" r:id="rId26" display="https://www.iras.gov.sg/irashome/Individuals/Locals/Working-Out-Your-Taxes/Deductions-for-Individuals/Personal-Tax-Rebate--YA-2019-/" xr:uid="{00000000-0004-0000-0000-000019000000}"/>
    <hyperlink ref="C48" r:id="rId27" display="TOTAL PERSONAL RELIEFS" xr:uid="{00000000-0004-0000-0000-00001A000000}"/>
  </hyperlinks>
  <pageMargins left="0.75" right="0.75" top="0.28000000000000003" bottom="0.2" header="0.25" footer="0.19"/>
  <pageSetup paperSize="9" scale="78" orientation="portrait" horizontalDpi="300" verticalDpi="300" r:id="rId28"/>
  <headerFooter alignWithMargins="0"/>
  <legacy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YA 2019</vt:lpstr>
      <vt:lpstr>'YA 2019'!_A100000</vt:lpstr>
      <vt:lpstr>'YA 2019'!Print_Area</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LEW (IRAS)</dc:creator>
  <cp:lastModifiedBy>jdeepa</cp:lastModifiedBy>
  <dcterms:created xsi:type="dcterms:W3CDTF">2019-02-13T07:38:21Z</dcterms:created>
  <dcterms:modified xsi:type="dcterms:W3CDTF">2019-04-17T10:39:23Z</dcterms:modified>
</cp:coreProperties>
</file>