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rajas\Desktop\PROJECT RESUME\"/>
    </mc:Choice>
  </mc:AlternateContent>
  <xr:revisionPtr revIDLastSave="0" documentId="13_ncr:1_{F4B5D0D3-014D-4D17-A878-9DBE81935120}" xr6:coauthVersionLast="47" xr6:coauthVersionMax="47" xr10:uidLastSave="{00000000-0000-0000-0000-000000000000}"/>
  <bookViews>
    <workbookView xWindow="-108" yWindow="-108" windowWidth="23256" windowHeight="12456" activeTab="1" xr2:uid="{00000000-000D-0000-FFFF-FFFF00000000}"/>
  </bookViews>
  <sheets>
    <sheet name="PIVOT &amp;CHARTS" sheetId="2" r:id="rId1"/>
    <sheet name="DASHBOARD" sheetId="3" r:id="rId2"/>
    <sheet name=" DATA" sheetId="1" r:id="rId3"/>
  </sheets>
  <definedNames>
    <definedName name="_xlchart.v2.0" hidden="1">'PIVOT &amp;CHARTS'!$AH$4:$AH$7</definedName>
    <definedName name="_xlchart.v2.1" hidden="1">'PIVOT &amp;CHARTS'!$AI$4:$AI$7</definedName>
    <definedName name="_xlchart.v2.2" hidden="1">'PIVOT &amp;CHARTS'!$AH$4:$AH$7</definedName>
    <definedName name="_xlchart.v2.3" hidden="1">'PIVOT &amp;CHARTS'!$AI$4:$AI$7</definedName>
    <definedName name="Slicer_City">#N/A</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2" l="1"/>
  <c r="AH4" i="2" s="1"/>
  <c r="AE5" i="2"/>
  <c r="AH5" i="2" s="1"/>
  <c r="AE6" i="2"/>
  <c r="AH6" i="2" s="1"/>
  <c r="AE7" i="2"/>
  <c r="AE8" i="2"/>
  <c r="AE9" i="2"/>
  <c r="AE10" i="2"/>
  <c r="AE11" i="2"/>
  <c r="AE12" i="2"/>
  <c r="AE13" i="2"/>
  <c r="AE14" i="2"/>
  <c r="AE15" i="2"/>
  <c r="AF5" i="2"/>
  <c r="J45" i="2"/>
  <c r="AF13" i="2"/>
  <c r="AF8" i="2"/>
  <c r="J47" i="2"/>
  <c r="J46" i="2"/>
  <c r="AF12" i="2"/>
  <c r="AF6" i="2"/>
  <c r="AF11" i="2"/>
  <c r="AF9" i="2"/>
  <c r="AF15" i="2"/>
  <c r="AF14" i="2"/>
  <c r="AF4" i="2"/>
  <c r="AF7" i="2"/>
  <c r="AI4" i="2"/>
  <c r="AF10" i="2"/>
  <c r="AI5" i="2"/>
  <c r="J44" i="2"/>
  <c r="AI6" i="2"/>
</calcChain>
</file>

<file path=xl/sharedStrings.xml><?xml version="1.0" encoding="utf-8"?>
<sst xmlns="http://schemas.openxmlformats.org/spreadsheetml/2006/main" count="7102" uniqueCount="1082">
  <si>
    <t>Transaction ID</t>
  </si>
  <si>
    <t>Date</t>
  </si>
  <si>
    <t>Day of Week</t>
  </si>
  <si>
    <t>Month</t>
  </si>
  <si>
    <t>Year</t>
  </si>
  <si>
    <t>Product Category</t>
  </si>
  <si>
    <t>Item Name</t>
  </si>
  <si>
    <t>Quantity Sold</t>
  </si>
  <si>
    <t>Unit Price (INR)</t>
  </si>
  <si>
    <t>Total Revenue (INR)</t>
  </si>
  <si>
    <t>Cost Price (INR)</t>
  </si>
  <si>
    <t>Total Profit (INR)</t>
  </si>
  <si>
    <t>City</t>
  </si>
  <si>
    <t>Shop Name</t>
  </si>
  <si>
    <t>TXN0001</t>
  </si>
  <si>
    <t>TXN0002</t>
  </si>
  <si>
    <t>TXN0003</t>
  </si>
  <si>
    <t>TXN0004</t>
  </si>
  <si>
    <t>TXN0005</t>
  </si>
  <si>
    <t>TXN0006</t>
  </si>
  <si>
    <t>TXN0007</t>
  </si>
  <si>
    <t>TXN0008</t>
  </si>
  <si>
    <t>TXN0009</t>
  </si>
  <si>
    <t>TXN0010</t>
  </si>
  <si>
    <t>TXN0011</t>
  </si>
  <si>
    <t>TXN0012</t>
  </si>
  <si>
    <t>TXN0013</t>
  </si>
  <si>
    <t>TXN0014</t>
  </si>
  <si>
    <t>TXN0015</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</si>
  <si>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</si>
  <si>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</si>
  <si>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</si>
  <si>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</si>
  <si>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</si>
  <si>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</si>
  <si>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</si>
  <si>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</si>
  <si>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</si>
  <si>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</si>
  <si>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</si>
  <si>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</si>
  <si>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</si>
  <si>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</si>
  <si>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</si>
  <si>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</si>
  <si>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</si>
  <si>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</si>
  <si>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</si>
  <si>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</si>
  <si>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</si>
  <si>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</si>
  <si>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</si>
  <si>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</si>
  <si>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</si>
  <si>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</si>
  <si>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</si>
  <si>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</si>
  <si>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</si>
  <si>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</si>
  <si>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</si>
  <si>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</si>
  <si>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</si>
  <si>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</si>
  <si>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</si>
  <si>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</si>
  <si>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</si>
  <si>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</si>
  <si>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</si>
  <si>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</si>
  <si>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</si>
  <si>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</si>
  <si>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</si>
  <si>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</si>
  <si>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</si>
  <si>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</si>
  <si>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</si>
  <si>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</si>
  <si>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</si>
  <si>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</si>
  <si>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</si>
  <si>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</si>
  <si>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</si>
  <si>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</si>
  <si>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</si>
  <si>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</si>
  <si>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</si>
  <si>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</si>
  <si>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</si>
  <si>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</si>
  <si>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</si>
  <si>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</si>
  <si>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</si>
  <si>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</si>
  <si>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</si>
  <si>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</si>
  <si>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</si>
  <si>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</si>
  <si>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</si>
  <si>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</si>
  <si>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</si>
  <si>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</si>
  <si>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</si>
  <si>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</si>
  <si>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</si>
  <si>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</si>
  <si>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</si>
  <si>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</si>
  <si>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</si>
  <si>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</si>
  <si>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</si>
  <si>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</si>
  <si>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</si>
  <si>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</si>
  <si>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</si>
  <si>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</si>
  <si>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</si>
  <si>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</si>
  <si>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</si>
  <si>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</si>
  <si>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</si>
  <si>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</si>
  <si>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</si>
  <si>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</si>
  <si>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</si>
  <si>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</si>
  <si>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</si>
  <si>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</si>
  <si>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</si>
  <si>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</si>
  <si>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</si>
  <si>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</si>
  <si>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</si>
  <si>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</si>
  <si>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</si>
  <si>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</si>
  <si>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</si>
  <si>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</si>
  <si>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</si>
  <si>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</si>
  <si>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</si>
  <si>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</si>
  <si>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</si>
  <si>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</si>
  <si>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</si>
  <si>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</si>
  <si>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</si>
  <si>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</si>
  <si>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</si>
  <si>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</si>
  <si>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</si>
  <si>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</si>
  <si>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</si>
  <si>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</si>
  <si>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</si>
  <si>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</si>
  <si>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</si>
  <si>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</si>
  <si>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</si>
  <si>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</si>
  <si>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</si>
  <si>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</si>
  <si>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</si>
  <si>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</si>
  <si>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</si>
  <si>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</si>
  <si>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</si>
  <si>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</si>
  <si>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</si>
  <si>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</si>
  <si>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</si>
  <si>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</si>
  <si>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</si>
  <si>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</si>
  <si>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</si>
  <si>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</si>
  <si>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</si>
  <si>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</si>
  <si>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</si>
  <si>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</si>
  <si>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</si>
  <si>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</si>
  <si>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</si>
  <si>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</si>
  <si>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</si>
  <si>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</si>
  <si>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</si>
  <si>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</si>
  <si>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</si>
  <si>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</si>
  <si>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</si>
  <si>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</si>
  <si>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</si>
  <si>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</si>
  <si>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</si>
  <si>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</si>
  <si>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</si>
  <si>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</si>
  <si>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</si>
  <si>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</si>
  <si>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</si>
  <si>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</si>
  <si>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</si>
  <si>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</si>
  <si>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</si>
  <si>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</si>
  <si>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</si>
  <si>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</si>
  <si>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</si>
  <si>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</si>
  <si>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</si>
  <si>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</si>
  <si>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</si>
  <si>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</si>
  <si>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</si>
  <si>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</si>
  <si>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</si>
  <si>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</si>
  <si>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</si>
  <si>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</si>
  <si>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</si>
  <si>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</si>
  <si>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</si>
  <si>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</si>
  <si>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</si>
  <si>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</si>
  <si>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</si>
  <si>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</si>
  <si>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</si>
  <si>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</si>
  <si>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</si>
  <si>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</si>
  <si>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</si>
  <si>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</si>
  <si>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</si>
  <si>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</si>
  <si>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</si>
  <si>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</si>
  <si>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</si>
  <si>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</si>
  <si>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</si>
  <si>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</si>
  <si>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</si>
  <si>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</si>
  <si>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</si>
  <si>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</si>
  <si>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</si>
  <si>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</si>
  <si>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</si>
  <si>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</si>
  <si>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</si>
  <si>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</si>
  <si>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</si>
  <si>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</si>
  <si>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</si>
  <si>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</si>
  <si>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</si>
  <si>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</si>
  <si>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</si>
  <si>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</si>
  <si>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</si>
  <si>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</si>
  <si>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</si>
  <si>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</si>
  <si>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</si>
  <si>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</si>
  <si>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</si>
  <si>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</si>
  <si>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</si>
  <si>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</si>
  <si>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</si>
  <si>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</si>
  <si>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</si>
  <si>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</si>
  <si>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</si>
  <si>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</si>
  <si>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</si>
  <si>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</si>
  <si>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</si>
  <si>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</si>
  <si>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</si>
  <si>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</si>
  <si>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</si>
  <si>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</si>
  <si>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</si>
  <si>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</si>
  <si>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</si>
  <si>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</si>
  <si>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</si>
  <si>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</si>
  <si>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</si>
  <si>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</si>
  <si>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</si>
  <si>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</si>
  <si>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</si>
  <si>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</si>
  <si>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</si>
  <si>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</si>
  <si>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</si>
  <si>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</si>
  <si>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</si>
  <si>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</si>
  <si>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</si>
  <si>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</si>
  <si>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</si>
  <si>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</si>
  <si>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</si>
  <si>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</si>
  <si>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</si>
  <si>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</si>
  <si>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</si>
  <si>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</si>
  <si>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</si>
  <si>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</si>
  <si>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</si>
  <si>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</si>
  <si>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</si>
  <si>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</si>
  <si>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</si>
  <si>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</si>
  <si>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</si>
  <si>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</si>
  <si>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</si>
  <si>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</si>
  <si>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</si>
  <si>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</si>
  <si>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</si>
  <si>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</si>
  <si>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</si>
  <si>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</si>
  <si>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</si>
  <si>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</si>
  <si>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</si>
  <si>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</si>
  <si>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</si>
  <si>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</si>
  <si>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</si>
  <si>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</si>
  <si>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</si>
  <si>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</si>
  <si>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</si>
  <si>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</si>
  <si>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</si>
  <si>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</si>
  <si>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</si>
  <si>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</si>
  <si>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</si>
  <si>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</si>
  <si>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</si>
  <si>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</si>
  <si>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</si>
  <si>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</si>
  <si>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</si>
  <si>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</si>
  <si>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</si>
  <si>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</si>
  <si>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</si>
  <si>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</si>
  <si>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</si>
  <si>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</si>
  <si>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</si>
  <si>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</si>
  <si>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</si>
  <si>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</si>
  <si>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</si>
  <si>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</si>
  <si>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</si>
  <si>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</si>
  <si>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</si>
  <si>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</si>
  <si>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</si>
  <si>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</si>
  <si>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</si>
  <si>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</si>
  <si>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</si>
  <si>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</si>
  <si>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</si>
  <si>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</si>
  <si>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</si>
  <si>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</si>
  <si>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</si>
  <si>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</si>
  <si>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</si>
  <si>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</si>
  <si>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</si>
  <si>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</si>
  <si>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</si>
  <si>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</si>
  <si>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</si>
  <si>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</si>
  <si>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</si>
  <si>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</si>
  <si>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</si>
  <si>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</si>
  <si>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</si>
  <si>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</si>
  <si>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</si>
  <si>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</si>
  <si>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</si>
  <si>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</si>
  <si>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</si>
  <si>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</si>
  <si>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</si>
  <si>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</si>
  <si>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</si>
  <si>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</si>
  <si>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</si>
  <si>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</si>
  <si>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</si>
  <si>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</si>
  <si>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</si>
  <si>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</si>
  <si>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</si>
  <si>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</si>
  <si>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</si>
  <si>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</si>
  <si>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</si>
  <si>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</si>
  <si>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</si>
  <si>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</si>
  <si>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</si>
  <si>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</si>
  <si>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</si>
  <si>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</si>
  <si>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</si>
  <si>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</si>
  <si>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</si>
  <si>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</si>
  <si>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</si>
  <si>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</si>
  <si>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</si>
  <si>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</si>
  <si>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</si>
  <si>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</si>
  <si>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</si>
  <si>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</si>
  <si>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</si>
  <si>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</si>
  <si>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</si>
  <si>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</si>
  <si>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</si>
  <si>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</si>
  <si>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</si>
  <si>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</si>
  <si>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</si>
  <si>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</si>
  <si>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</si>
  <si>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</si>
  <si>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</si>
  <si>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</si>
  <si>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</si>
  <si>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</si>
  <si>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</si>
  <si>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</si>
  <si>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</si>
  <si>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</si>
  <si>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</si>
  <si>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</si>
  <si>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</si>
  <si>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</si>
  <si>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</si>
  <si>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</si>
  <si>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</si>
  <si>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</si>
  <si>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</si>
  <si>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</si>
  <si>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</si>
  <si>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</si>
  <si>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</si>
  <si>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</si>
  <si>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</si>
  <si>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</si>
  <si>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</si>
  <si>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</si>
  <si>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</si>
  <si>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</si>
  <si>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</si>
  <si>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</si>
  <si>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</si>
  <si>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</si>
  <si>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</si>
  <si>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</si>
  <si>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</si>
  <si>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</si>
  <si>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</si>
  <si>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</si>
  <si>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</si>
  <si>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</si>
  <si>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</si>
  <si>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</si>
  <si>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</si>
  <si>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</si>
  <si>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</si>
  <si>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</si>
  <si>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</si>
  <si>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</si>
  <si>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</si>
  <si>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</si>
  <si>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</si>
  <si>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</si>
  <si>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</si>
  <si>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</si>
  <si>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</si>
  <si>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</si>
  <si>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</si>
  <si>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</si>
  <si>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</si>
  <si>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</si>
  <si>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</si>
  <si>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</si>
  <si>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</si>
  <si>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</si>
  <si>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</si>
  <si>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</si>
  <si>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</si>
  <si>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</si>
  <si>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</si>
  <si>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</si>
  <si>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</si>
  <si>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</si>
  <si>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</si>
  <si>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</si>
  <si>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</si>
  <si>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</si>
  <si>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</si>
  <si>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</si>
  <si>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</si>
  <si>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</si>
  <si>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</si>
  <si>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</si>
  <si>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</si>
  <si>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</si>
  <si>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</si>
  <si>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</si>
  <si>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</si>
  <si>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</si>
  <si>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</si>
  <si>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</si>
  <si>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</si>
  <si>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</si>
  <si>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</si>
  <si>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</si>
  <si>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</si>
  <si>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</si>
  <si>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</si>
  <si>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</si>
  <si>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</si>
  <si>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</si>
  <si>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</si>
  <si>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</si>
  <si>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</si>
  <si>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</si>
  <si>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</si>
  <si>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</si>
  <si>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</si>
  <si>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</si>
  <si>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</si>
  <si>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</si>
  <si>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</si>
  <si>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</si>
  <si>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</si>
  <si>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</si>
  <si>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</si>
  <si>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</si>
  <si>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</si>
  <si>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</si>
  <si>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</si>
  <si>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</si>
  <si>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</si>
  <si>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</si>
  <si>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</si>
  <si>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</si>
  <si>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</si>
  <si>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</si>
  <si>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</si>
  <si>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</si>
  <si>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</si>
  <si>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</si>
  <si>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</si>
  <si>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</si>
  <si>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</si>
  <si>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</si>
  <si>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</si>
  <si>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</si>
  <si>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</si>
  <si>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</si>
  <si>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</si>
  <si>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</si>
  <si>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</si>
  <si>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</si>
  <si>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</si>
  <si>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</si>
  <si>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</si>
  <si>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</si>
  <si>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</si>
  <si>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</si>
  <si>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</si>
  <si>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</si>
  <si>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</si>
  <si>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</si>
  <si>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</si>
  <si>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</si>
  <si>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</si>
  <si>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</si>
  <si>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</si>
  <si>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</si>
  <si>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</si>
  <si>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</si>
  <si>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</si>
  <si>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</si>
  <si>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</si>
  <si>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</si>
  <si>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</si>
  <si>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</si>
  <si>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</si>
  <si>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</si>
  <si>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</si>
  <si>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</si>
  <si>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</si>
  <si>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</si>
  <si>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</si>
  <si>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</si>
  <si>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</si>
  <si>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</si>
  <si>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</si>
  <si>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</si>
  <si>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</si>
  <si>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</si>
  <si>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</si>
  <si>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</si>
  <si>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</si>
  <si>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</si>
  <si>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</si>
  <si>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</si>
  <si>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</si>
  <si>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</si>
  <si>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</si>
  <si>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</si>
  <si>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</si>
  <si>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</si>
  <si>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</si>
  <si>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</si>
  <si>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</si>
  <si>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</si>
  <si>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</si>
  <si>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</si>
  <si>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</si>
  <si>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</si>
  <si>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</si>
  <si>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</si>
  <si>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</si>
  <si>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</si>
  <si>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</si>
  <si>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</si>
  <si>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</si>
  <si>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</si>
  <si>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</si>
  <si>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</si>
  <si>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</si>
  <si>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</si>
  <si>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</si>
  <si>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</si>
  <si>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</si>
  <si>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</si>
  <si>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</si>
  <si>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</si>
  <si>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</si>
  <si>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</si>
  <si>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</si>
  <si>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</si>
  <si>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</si>
  <si>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</si>
  <si>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</si>
  <si>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</si>
  <si>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</si>
  <si>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</si>
  <si>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</si>
  <si>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</si>
  <si>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</si>
  <si>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</si>
  <si>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</si>
  <si>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</si>
  <si>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</si>
  <si>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</si>
  <si>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</si>
  <si>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</si>
  <si>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</si>
  <si>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</si>
  <si>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</si>
  <si>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</si>
  <si>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</si>
  <si>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</si>
  <si>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</si>
  <si>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</si>
  <si>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</si>
  <si>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</si>
  <si>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</si>
  <si>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</si>
  <si>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</si>
  <si>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</si>
  <si>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</si>
  <si>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</si>
  <si>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</si>
  <si>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</si>
  <si>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</si>
  <si>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</si>
  <si>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</si>
  <si>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</si>
  <si>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</si>
  <si>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</si>
  <si>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</si>
  <si>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</si>
  <si>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</si>
  <si>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</si>
  <si>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</si>
  <si>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</si>
  <si>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</si>
  <si>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</si>
  <si>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</si>
  <si>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</si>
  <si>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</si>
  <si>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</si>
  <si>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</si>
  <si>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</si>
  <si>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</si>
  <si>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</si>
  <si>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</si>
  <si>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</si>
  <si>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</si>
  <si>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</si>
  <si>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</si>
  <si>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</si>
  <si>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</si>
  <si>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</si>
  <si>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</si>
  <si>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</si>
  <si>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</si>
  <si>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</si>
  <si>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</si>
  <si>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</si>
  <si>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</si>
  <si>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</si>
  <si>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</si>
  <si>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</si>
  <si>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</si>
  <si>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</si>
  <si>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</si>
  <si>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</si>
  <si>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</si>
  <si>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</si>
  <si>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</si>
  <si>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</si>
  <si>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</si>
  <si>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</si>
  <si>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</si>
  <si>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</si>
  <si>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</si>
  <si>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</si>
  <si>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</si>
  <si>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</si>
  <si>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</si>
  <si>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</si>
  <si>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</si>
  <si>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</si>
  <si>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</si>
  <si>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</si>
  <si>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</si>
  <si>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</si>
  <si>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</si>
  <si>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</si>
  <si>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</si>
  <si>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</si>
  <si>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</si>
  <si>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</si>
  <si>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</si>
  <si>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</si>
  <si>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</si>
  <si>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</si>
  <si>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</si>
  <si>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</si>
  <si>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</si>
  <si>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</si>
  <si>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</si>
  <si>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</si>
  <si>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</si>
  <si>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</si>
  <si>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</si>
  <si>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</si>
  <si>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</si>
  <si>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</si>
  <si>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</si>
  <si>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</si>
  <si>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</si>
  <si>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</si>
  <si>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</si>
  <si>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</si>
  <si>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</si>
  <si>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</si>
  <si>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</si>
  <si>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</si>
  <si>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</si>
  <si>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</si>
  <si>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</si>
  <si>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</si>
  <si>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</si>
  <si>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</si>
  <si>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</si>
  <si>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</si>
  <si>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</si>
  <si>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</si>
  <si>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</si>
  <si>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</si>
  <si>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</si>
  <si>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</si>
  <si>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</si>
  <si>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</si>
  <si>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</si>
  <si>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</si>
  <si>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</si>
  <si>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</si>
  <si>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</si>
  <si>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</si>
  <si>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</si>
  <si>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</si>
  <si>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</si>
  <si>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</si>
  <si>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</si>
  <si>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</si>
  <si>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</si>
  <si>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</si>
  <si>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</si>
  <si>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</si>
  <si>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</si>
  <si>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</si>
  <si>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</si>
  <si>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</si>
  <si>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</si>
  <si>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</si>
  <si>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</si>
  <si>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</si>
  <si>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</si>
  <si>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</si>
  <si>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</si>
  <si>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</si>
  <si>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</si>
  <si>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</si>
  <si>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</si>
  <si>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</si>
  <si>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</si>
  <si>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</si>
  <si>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</si>
  <si>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</si>
  <si>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</si>
  <si>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</si>
  <si>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</si>
  <si>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</si>
  <si>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</si>
  <si>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</si>
  <si>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</si>
  <si>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</si>
  <si>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</si>
  <si>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</si>
  <si>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</si>
  <si>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</si>
  <si>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</si>
  <si>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</si>
  <si>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</si>
  <si>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</si>
  <si>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</si>
  <si>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</si>
  <si>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</si>
  <si>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</si>
  <si>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</si>
  <si>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</si>
  <si>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</si>
  <si>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</si>
  <si>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</si>
  <si>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</si>
  <si>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</si>
  <si>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</si>
  <si>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</si>
  <si>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</si>
  <si>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</si>
  <si>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</si>
  <si>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</si>
  <si>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</si>
  <si>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</si>
  <si>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</si>
  <si>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</si>
  <si>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</si>
  <si>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</si>
  <si>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</si>
  <si>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</si>
  <si>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</si>
  <si>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</si>
  <si>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</si>
  <si>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</si>
  <si>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</si>
  <si>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</si>
  <si>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</si>
  <si>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</si>
  <si>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</si>
  <si>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</si>
  <si>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</si>
  <si>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</si>
  <si>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</si>
  <si>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</si>
  <si>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</si>
  <si>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</si>
  <si>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</si>
  <si>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</si>
  <si>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</si>
  <si>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</si>
  <si>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</si>
  <si>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</si>
  <si>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</si>
  <si>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</si>
  <si>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</si>
  <si>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</si>
  <si>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</si>
  <si>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</si>
  <si>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</si>
  <si>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</si>
  <si>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</si>
  <si>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</si>
  <si>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</si>
  <si>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</si>
  <si>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</si>
  <si>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</si>
  <si>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</si>
  <si>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</si>
  <si>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</si>
  <si>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</si>
  <si>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</si>
  <si>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</si>
  <si>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</si>
  <si>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</si>
  <si>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</si>
  <si>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</si>
  <si>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</si>
  <si>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</si>
  <si>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</si>
  <si>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</si>
  <si>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</si>
  <si>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</si>
  <si>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</si>
  <si>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</si>
  <si>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</si>
  <si>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</si>
  <si>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</si>
  <si>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</si>
  <si>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</si>
  <si>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</si>
  <si>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</si>
  <si>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</si>
  <si>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</si>
  <si>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</si>
  <si>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</si>
  <si>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</si>
  <si>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</si>
  <si>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</si>
  <si>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</si>
  <si>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</si>
  <si>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</si>
  <si>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</si>
  <si>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</si>
  <si>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</si>
  <si>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</si>
  <si>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</si>
  <si>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</si>
  <si>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</si>
  <si>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</si>
  <si>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</si>
  <si>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</si>
  <si>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</si>
  <si>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</si>
  <si>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</si>
  <si>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</si>
  <si>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</si>
  <si>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</si>
  <si>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</si>
  <si>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</si>
  <si>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</si>
  <si>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</si>
  <si>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</si>
  <si>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</si>
  <si>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</si>
  <si>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</si>
  <si>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</si>
  <si>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</si>
  <si>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</si>
  <si>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</si>
  <si>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</si>
  <si>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</si>
  <si>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</si>
  <si>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</si>
  <si>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</si>
  <si>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</si>
  <si>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</si>
  <si>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</si>
  <si>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</si>
  <si>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</si>
  <si>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</si>
  <si>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</si>
  <si>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</si>
  <si>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</si>
  <si>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</si>
  <si>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</si>
  <si>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</si>
  <si>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</si>
  <si>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</si>
  <si>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</si>
  <si>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</si>
  <si>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</si>
  <si>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</si>
  <si>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Friday</t>
  </si>
  <si>
    <t>Monday</t>
  </si>
  <si>
    <t>Wednesday</t>
  </si>
  <si>
    <t>Thursday</t>
  </si>
  <si>
    <t>Sunday</t>
  </si>
  <si>
    <t>Saturday</t>
  </si>
  <si>
    <t>Tuesday</t>
  </si>
  <si>
    <t>July</t>
  </si>
  <si>
    <t>January</t>
  </si>
  <si>
    <t>September</t>
  </si>
  <si>
    <t>October</t>
  </si>
  <si>
    <t>August</t>
  </si>
  <si>
    <t>March</t>
  </si>
  <si>
    <t>June</t>
  </si>
  <si>
    <t>May</t>
  </si>
  <si>
    <t>December</t>
  </si>
  <si>
    <t>November</t>
  </si>
  <si>
    <t>April</t>
  </si>
  <si>
    <t>February</t>
  </si>
  <si>
    <t>Snacks</t>
  </si>
  <si>
    <t>Coffee</t>
  </si>
  <si>
    <t>Tea</t>
  </si>
  <si>
    <t>Pastries</t>
  </si>
  <si>
    <t>Croissant</t>
  </si>
  <si>
    <t>Americano</t>
  </si>
  <si>
    <t>Green Tea</t>
  </si>
  <si>
    <t>Latte</t>
  </si>
  <si>
    <t>Espresso</t>
  </si>
  <si>
    <t>Black Tea</t>
  </si>
  <si>
    <t>Masala Chai</t>
  </si>
  <si>
    <t>Cappuccino</t>
  </si>
  <si>
    <t>Cheesecake</t>
  </si>
  <si>
    <t>Muffin</t>
  </si>
  <si>
    <t>Tart</t>
  </si>
  <si>
    <t>Chocolate Cake</t>
  </si>
  <si>
    <t>Sandwich</t>
  </si>
  <si>
    <t>Mumbai</t>
  </si>
  <si>
    <t>Bangalore</t>
  </si>
  <si>
    <t>Chennai</t>
  </si>
  <si>
    <t>Hyderabad</t>
  </si>
  <si>
    <t>Delhi</t>
  </si>
  <si>
    <t>Bean Street</t>
  </si>
  <si>
    <t>Roast &amp; Toast</t>
  </si>
  <si>
    <t>Cafe Bliss</t>
  </si>
  <si>
    <t>The Daily Grind</t>
  </si>
  <si>
    <t>Brew Crew</t>
  </si>
  <si>
    <t>Row Labels</t>
  </si>
  <si>
    <t>Grand Total</t>
  </si>
  <si>
    <t>QTY BY CATEGORY</t>
  </si>
  <si>
    <t>REVENUE BY CATEGORY</t>
  </si>
  <si>
    <t>REVENUE BY YEAR</t>
  </si>
  <si>
    <t>REVENUE BY MONTH</t>
  </si>
  <si>
    <t>Column Labels</t>
  </si>
  <si>
    <t xml:space="preserve"> Total Revenue </t>
  </si>
  <si>
    <t>Total Revenue</t>
  </si>
  <si>
    <t xml:space="preserve"> Quantity Sold</t>
  </si>
  <si>
    <t>REVENUE BY CITY</t>
  </si>
  <si>
    <t>TRANSCATION BY WEEK</t>
  </si>
  <si>
    <t>DAY</t>
  </si>
  <si>
    <t>TRANSCATION BY</t>
  </si>
  <si>
    <t>YEAR&amp;MONTH</t>
  </si>
  <si>
    <t>PROFIT MARGIN BY PRODUCT</t>
  </si>
  <si>
    <t xml:space="preserve"> Profit</t>
  </si>
  <si>
    <t>Sum of Total Profit (INR)</t>
  </si>
  <si>
    <t>TRANSCATIONS</t>
  </si>
  <si>
    <t>TOTAL QLT SOLD</t>
  </si>
  <si>
    <t>TOTAL REVENUE</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</si>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</sst>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yyyy\-mm\-dd"/>
    <numFmt numFmtId="165" formatCode="_ * #,##0_ ;_ * \-#,##0_ ;_ * &quot;-&quot;??_ ;_ @_ "/>
    <numFmt numFmtId="166" formatCode="_-[$$-409]* #,##0_ ;_-[$$-409]* \-#,##0\ ;_-[$$-409]* &quot;-&quot;??_ ;_-@_ "/>
    <numFmt numFmtId="167" formatCode="&quot;$&quot;0,&quot;k&quot;"/>
  </numFmts>
  <fonts count="5" x14ac:knownFonts="1">
    <font>
      <sz val="11"/>
      <color theme="1"/>
      <name val="Calibri"/>
      <family val="2"/>
      <scheme val="minor"/>
    </font>
    <font>
      <b/>
      <sz val="11"/>
      <color theme="1"/>
      <name val="Calibri"/>
      <family val="2"/>
      <scheme val="minor"/>
    </font>
    <font>
      <sz val="15"/>
      <color theme="1"/>
      <name val="Calibri"/>
      <family val="2"/>
      <scheme val="minor"/>
    </font>
    <font>
      <sz val="11"/>
      <color theme="1"/>
      <name val="Calibri"/>
      <family val="2"/>
      <scheme val="minor"/>
    </font>
    <font>
      <b/>
      <sz val="11"/>
      <color theme="1"/>
      <name val="Arial Rounded MT Bold"/>
      <family val="2"/>
    </font>
  </fonts>
  <fills count="4">
    <fill>
      <patternFill patternType="none"/>
    </fill>
    <fill>
      <patternFill patternType="gray125"/>
    </fill>
    <fill>
      <patternFill patternType="solid">
        <fgColor rgb="FF00B0F0"/>
        <bgColor indexed="64"/>
      </patternFill>
    </fill>
    <fill>
      <patternFill patternType="solid">
        <fgColor theme="7"/>
        <bgColor indexed="64"/>
      </patternFill>
    </fill>
  </fills>
  <borders count="17">
    <border>
      <left/>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58">
    <xf numFmtId="0" fontId="0" fillId="0" borderId="0" xfId="0"/>
    <xf numFmtId="164" fontId="0" fillId="0" borderId="0" xfId="0" applyNumberFormat="1"/>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3" borderId="3" xfId="0" applyFont="1" applyFill="1" applyBorder="1"/>
    <xf numFmtId="0" fontId="2" fillId="3" borderId="4" xfId="0" applyFont="1" applyFill="1" applyBorder="1"/>
    <xf numFmtId="0" fontId="0" fillId="0" borderId="4" xfId="0" applyBorder="1"/>
    <xf numFmtId="0" fontId="0" fillId="0" borderId="5" xfId="0" applyBorder="1"/>
    <xf numFmtId="0" fontId="2" fillId="3" borderId="6" xfId="0" applyFont="1" applyFill="1" applyBorder="1"/>
    <xf numFmtId="0" fontId="2" fillId="3" borderId="0" xfId="0" applyFont="1" applyFill="1"/>
    <xf numFmtId="0" fontId="0" fillId="0" borderId="7" xfId="0" applyBorder="1"/>
    <xf numFmtId="0" fontId="0" fillId="0" borderId="6" xfId="0" applyBorder="1" applyAlignment="1">
      <alignment horizontal="left"/>
    </xf>
    <xf numFmtId="0" fontId="0" fillId="0" borderId="6" xfId="0" applyBorder="1"/>
    <xf numFmtId="0" fontId="0" fillId="0" borderId="8" xfId="0" applyBorder="1"/>
    <xf numFmtId="0" fontId="0" fillId="0" borderId="9" xfId="0" applyBorder="1"/>
    <xf numFmtId="0" fontId="0" fillId="0" borderId="10" xfId="0" applyBorder="1"/>
    <xf numFmtId="0" fontId="0" fillId="0" borderId="12" xfId="0" applyBorder="1" applyAlignment="1">
      <alignment horizontal="left"/>
    </xf>
    <xf numFmtId="0" fontId="0" fillId="0" borderId="13" xfId="0" applyBorder="1" applyAlignment="1">
      <alignment horizontal="left"/>
    </xf>
    <xf numFmtId="0" fontId="0" fillId="0" borderId="2" xfId="0" pivotButton="1" applyBorder="1"/>
    <xf numFmtId="0" fontId="0" fillId="0" borderId="11" xfId="0" applyBorder="1" applyAlignment="1">
      <alignment horizontal="left"/>
    </xf>
    <xf numFmtId="0" fontId="0" fillId="0" borderId="2" xfId="0" applyBorder="1" applyAlignment="1">
      <alignment horizontal="left"/>
    </xf>
    <xf numFmtId="0" fontId="0" fillId="0" borderId="3" xfId="0" pivotButton="1" applyBorder="1"/>
    <xf numFmtId="0" fontId="0" fillId="0" borderId="2" xfId="0" applyBorder="1"/>
    <xf numFmtId="165" fontId="0" fillId="0" borderId="11" xfId="0" applyNumberFormat="1" applyBorder="1"/>
    <xf numFmtId="165" fontId="0" fillId="0" borderId="12" xfId="0" applyNumberFormat="1" applyBorder="1"/>
    <xf numFmtId="165" fontId="0" fillId="0" borderId="13" xfId="0" applyNumberFormat="1" applyBorder="1"/>
    <xf numFmtId="0" fontId="0" fillId="0" borderId="16" xfId="0" applyBorder="1"/>
    <xf numFmtId="0" fontId="0" fillId="0" borderId="15" xfId="0" applyBorder="1"/>
    <xf numFmtId="0" fontId="0" fillId="0" borderId="14" xfId="0" applyBorder="1"/>
    <xf numFmtId="166" fontId="0" fillId="0" borderId="11" xfId="0" applyNumberFormat="1" applyBorder="1"/>
    <xf numFmtId="166" fontId="0" fillId="0" borderId="12" xfId="0" applyNumberFormat="1" applyBorder="1"/>
    <xf numFmtId="166" fontId="0" fillId="0" borderId="13" xfId="0" applyNumberFormat="1" applyBorder="1"/>
    <xf numFmtId="166" fontId="0" fillId="0" borderId="7" xfId="0" applyNumberFormat="1" applyBorder="1"/>
    <xf numFmtId="167" fontId="0" fillId="0" borderId="0" xfId="0" applyNumberFormat="1"/>
    <xf numFmtId="165" fontId="0" fillId="0" borderId="8" xfId="0" applyNumberFormat="1" applyBorder="1"/>
    <xf numFmtId="165" fontId="0" fillId="0" borderId="10" xfId="0" applyNumberFormat="1" applyBorder="1"/>
    <xf numFmtId="166" fontId="0" fillId="0" borderId="3" xfId="0" applyNumberFormat="1" applyBorder="1"/>
    <xf numFmtId="166" fontId="0" fillId="0" borderId="5" xfId="0" applyNumberFormat="1" applyBorder="1"/>
    <xf numFmtId="166" fontId="0" fillId="0" borderId="6" xfId="0" applyNumberFormat="1" applyBorder="1"/>
    <xf numFmtId="1" fontId="0" fillId="0" borderId="7" xfId="0" applyNumberFormat="1" applyBorder="1"/>
    <xf numFmtId="1" fontId="0" fillId="0" borderId="10"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66" fontId="4" fillId="0" borderId="0" xfId="1" applyNumberFormat="1" applyFont="1"/>
    <xf numFmtId="0" fontId="4" fillId="0" borderId="0" xfId="0" applyFont="1"/>
    <xf numFmtId="1" fontId="0" fillId="0" borderId="3" xfId="0" applyNumberFormat="1"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8" xfId="0" applyNumberFormat="1" applyBorder="1"/>
    <xf numFmtId="1" fontId="0" fillId="0" borderId="9" xfId="0" applyNumberFormat="1" applyBorder="1"/>
    <xf numFmtId="1" fontId="4" fillId="0" borderId="0" xfId="1" applyNumberFormat="1" applyFont="1"/>
    <xf numFmtId="166" fontId="4" fillId="0" borderId="0" xfId="0" applyNumberFormat="1" applyFont="1"/>
    <xf numFmtId="0" fontId="0" fillId="0" borderId="11" xfId="0" applyNumberFormat="1" applyBorder="1"/>
    <xf numFmtId="0" fontId="0" fillId="0" borderId="12" xfId="0" applyNumberFormat="1" applyBorder="1"/>
    <xf numFmtId="0" fontId="0" fillId="0" borderId="13" xfId="0" applyNumberFormat="1" applyBorder="1"/>
    <xf numFmtId="1" fontId="0" fillId="0" borderId="0" xfId="0" applyNumberFormat="1" applyBorder="1"/>
  </cellXfs>
  <cellStyles count="2">
    <cellStyle name="Currency" xfId="1" builtinId="4"/>
    <cellStyle name="Normal" xfId="0" builtinId="0"/>
  </cellStyles>
  <dxfs count="8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409]* #,##0_ ;_-[$$-409]* \-#,##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409]* #,##0_ ;_-[$$-409]* \-#,##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
    </dxf>
    <dxf>
      <numFmt numFmtId="167" formatCode="&quot;$&quot;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409]* #,##0_ ;_-[$$-409]* \-#,##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409]* #,##0_ ;_-[$$-409]* \-#,##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fgColor rgb="FFD8C0A8"/>
          <bgColor rgb="FFD8C0A8"/>
        </patternFill>
      </fill>
    </dxf>
    <dxf>
      <fill>
        <patternFill>
          <fgColor rgb="FF3E2723"/>
          <bgColor rgb="FF3E2723"/>
        </patternFill>
      </fill>
    </dxf>
    <dxf>
      <font>
        <b/>
        <color theme="1"/>
      </font>
      <fill>
        <patternFill>
          <fgColor rgb="FFC6A380"/>
          <bgColor rgb="FFC6A380"/>
        </patternFill>
      </fill>
      <border>
        <bottom style="thin">
          <color theme="4"/>
        </bottom>
        <vertical/>
        <horizontal/>
      </border>
    </dxf>
    <dxf>
      <fill>
        <patternFill>
          <fgColor rgb="FFD8C0A8"/>
          <bgColor rgb="FFD8C0A8"/>
        </patternFill>
      </fill>
    </dxf>
    <dxf>
      <font>
        <b/>
        <color theme="1"/>
      </font>
      <fill>
        <patternFill>
          <fgColor rgb="FFD7CCC8"/>
        </patternFill>
      </fill>
      <border>
        <bottom style="thin">
          <color theme="4"/>
        </bottom>
        <vertical/>
        <horizontal/>
      </border>
    </dxf>
    <dxf>
      <font>
        <color theme="1"/>
      </font>
      <fill>
        <patternFill>
          <fgColor rgb="FF3E2723"/>
        </patternFill>
      </fill>
      <border>
        <left style="thin">
          <color rgb="FF3E2723"/>
        </left>
        <right style="thin">
          <color rgb="FF3E2723"/>
        </right>
        <top style="thin">
          <color rgb="FF3E2723"/>
        </top>
        <bottom style="thin">
          <color rgb="FF3E2723"/>
        </bottom>
        <vertical/>
        <horizontal/>
      </border>
    </dxf>
  </dxfs>
  <tableStyles count="3" defaultTableStyle="TableStyleMedium9" defaultPivotStyle="PivotStyleLight16">
    <tableStyle name="coffee" pivot="0" table="0" count="10" xr9:uid="{2867853D-94D8-47D3-BBE1-FFBEE9DB2FC3}">
      <tableStyleElement type="wholeTable" dxfId="83"/>
      <tableStyleElement type="headerRow" dxfId="82"/>
    </tableStyle>
    <tableStyle name="coffee 3" pivot="0" table="0" count="10" xr9:uid="{422CACA3-4799-4BD9-A985-03F8A5E98E72}">
      <tableStyleElement type="wholeTable" dxfId="81"/>
      <tableStyleElement type="headerRow" dxfId="80"/>
    </tableStyle>
    <tableStyle name="coffeeeeeee" pivot="0" table="0" count="2" xr9:uid="{5BA44029-1899-4CEA-9119-A61FECCE04EB}">
      <tableStyleElement type="wholeTable" dxfId="79"/>
      <tableStyleElement type="headerRow" dxfId="78"/>
    </tableStyle>
  </tableStyles>
  <colors>
    <mruColors>
      <color rgb="FFD8C0A8"/>
      <color rgb="FF9F7347"/>
      <color rgb="FFC6A380"/>
      <color rgb="FF8D6E63"/>
      <color rgb="FF332925"/>
      <color rgb="FF3E2723"/>
      <color rgb="FF6D4C41"/>
      <color rgb="FF5C4033"/>
      <color rgb="FFD7CCC8"/>
      <color rgb="FFEFEBE9"/>
    </mruColors>
  </colors>
  <extLst>
    <ext xmlns:x14="http://schemas.microsoft.com/office/spreadsheetml/2009/9/main" uri="{46F421CA-312F-682f-3DD2-61675219B42D}">
      <x14:dxfs count="16">
        <dxf>
          <font>
            <color rgb="FF000000"/>
          </font>
          <fill>
            <patternFill patternType="solid">
              <fgColor rgb="FF6D4C41"/>
              <bgColor rgb="FF6D4C4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6D4C41"/>
              <bgColor rgb="FF6D4C4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6D4C41"/>
              <bgColor rgb="FF6D4C4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6D4C41"/>
              <bgColor rgb="FF6D4C4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6D4C41"/>
              <bgColor rgb="FF6D4C4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6D4C41"/>
              <bgColor rgb="FF6D4C4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6D4C41"/>
              <bgColor rgb="FF6D4C4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6D4C41"/>
              <bgColor rgb="FF6D4C4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6D4C41"/>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offe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coffeeeeee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&amp;CHARTS'!$AC$25</c:f>
              <c:strCache>
                <c:ptCount val="1"/>
                <c:pt idx="0">
                  <c:v>Total</c:v>
                </c:pt>
              </c:strCache>
            </c:strRef>
          </c:tx>
          <c:spPr>
            <a:solidFill>
              <a:schemeClr val="accent1"/>
            </a:solidFill>
            <a:ln>
              <a:noFill/>
            </a:ln>
            <a:effectLst/>
          </c:spPr>
          <c:invertIfNegative val="0"/>
          <c:cat>
            <c:strRef>
              <c:f>'PIVOT &amp;CHARTS'!$AB$26:$AB$30</c:f>
              <c:strCache>
                <c:ptCount val="4"/>
                <c:pt idx="0">
                  <c:v>Coffee</c:v>
                </c:pt>
                <c:pt idx="1">
                  <c:v>Pastries</c:v>
                </c:pt>
                <c:pt idx="2">
                  <c:v>Snacks</c:v>
                </c:pt>
                <c:pt idx="3">
                  <c:v>Tea</c:v>
                </c:pt>
              </c:strCache>
            </c:strRef>
          </c:cat>
          <c:val>
            <c:numRef>
              <c:f>'PIVOT &amp;CHARTS'!$AC$26:$AC$30</c:f>
              <c:numCache>
                <c:formatCode>_ * #,##0_ ;_ * \-#,##0_ ;_ * "-"??_ ;_ @_ </c:formatCode>
                <c:ptCount val="4"/>
                <c:pt idx="0">
                  <c:v>47167.79</c:v>
                </c:pt>
                <c:pt idx="1">
                  <c:v>63158.770000000011</c:v>
                </c:pt>
                <c:pt idx="2">
                  <c:v>41417.55000000001</c:v>
                </c:pt>
                <c:pt idx="3">
                  <c:v>32167.799999999996</c:v>
                </c:pt>
              </c:numCache>
            </c:numRef>
          </c:val>
          <c:extLst>
            <c:ext xmlns:c16="http://schemas.microsoft.com/office/drawing/2014/chart" uri="{C3380CC4-5D6E-409C-BE32-E72D297353CC}">
              <c16:uniqueId val="{00000000-F769-441C-B857-1914FDB67A00}"/>
            </c:ext>
          </c:extLst>
        </c:ser>
        <c:dLbls>
          <c:showLegendKey val="0"/>
          <c:showVal val="0"/>
          <c:showCatName val="0"/>
          <c:showSerName val="0"/>
          <c:showPercent val="0"/>
          <c:showBubbleSize val="0"/>
        </c:dLbls>
        <c:gapWidth val="182"/>
        <c:axId val="1282478655"/>
        <c:axId val="1282484415"/>
      </c:barChart>
      <c:catAx>
        <c:axId val="128247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84415"/>
        <c:crosses val="autoZero"/>
        <c:auto val="1"/>
        <c:lblAlgn val="ctr"/>
        <c:lblOffset val="100"/>
        <c:noMultiLvlLbl val="0"/>
      </c:catAx>
      <c:valAx>
        <c:axId val="1282484415"/>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B2A26"/>
          </a:solidFill>
          <a:ln>
            <a:solidFill>
              <a:srgbClr val="3B2A2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6A380"/>
          </a:solidFill>
          <a:ln>
            <a:solidFill>
              <a:srgbClr val="C6A3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4774A"/>
          </a:solidFill>
          <a:ln>
            <a:solidFill>
              <a:srgbClr val="A4774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6A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04456133825701E-2"/>
          <c:y val="2.7537110988450315E-2"/>
          <c:w val="0.89280931138749231"/>
          <c:h val="0.74802646689256003"/>
        </c:manualLayout>
      </c:layout>
      <c:barChart>
        <c:barDir val="col"/>
        <c:grouping val="clustered"/>
        <c:varyColors val="0"/>
        <c:ser>
          <c:idx val="0"/>
          <c:order val="0"/>
          <c:tx>
            <c:strRef>
              <c:f>'PIVOT &amp;CHARTS'!$T$25:$T$26</c:f>
              <c:strCache>
                <c:ptCount val="1"/>
                <c:pt idx="0">
                  <c:v>2023</c:v>
                </c:pt>
              </c:strCache>
            </c:strRef>
          </c:tx>
          <c:spPr>
            <a:solidFill>
              <a:srgbClr val="3B2A26"/>
            </a:solidFill>
            <a:ln>
              <a:solidFill>
                <a:srgbClr val="3B2A26"/>
              </a:solidFill>
            </a:ln>
            <a:effectLst/>
          </c:spPr>
          <c:invertIfNegative val="0"/>
          <c:cat>
            <c:strRef>
              <c:f>'PIVOT &amp;CHARTS'!$S$27:$S$39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&amp;CHARTS'!$T$27:$T$39</c:f>
              <c:numCache>
                <c:formatCode>0</c:formatCode>
                <c:ptCount val="12"/>
                <c:pt idx="0">
                  <c:v>15026.050000000001</c:v>
                </c:pt>
                <c:pt idx="1">
                  <c:v>9384.34</c:v>
                </c:pt>
                <c:pt idx="2">
                  <c:v>17907.369999999995</c:v>
                </c:pt>
                <c:pt idx="3">
                  <c:v>11987.000000000004</c:v>
                </c:pt>
                <c:pt idx="4">
                  <c:v>11788.980000000001</c:v>
                </c:pt>
                <c:pt idx="5">
                  <c:v>13645.040000000003</c:v>
                </c:pt>
                <c:pt idx="6">
                  <c:v>18233.669999999995</c:v>
                </c:pt>
                <c:pt idx="7">
                  <c:v>19281.45</c:v>
                </c:pt>
                <c:pt idx="8">
                  <c:v>18848.920000000002</c:v>
                </c:pt>
                <c:pt idx="9">
                  <c:v>15473.049999999996</c:v>
                </c:pt>
                <c:pt idx="10">
                  <c:v>7374.6200000000008</c:v>
                </c:pt>
                <c:pt idx="11">
                  <c:v>10955.640000000001</c:v>
                </c:pt>
              </c:numCache>
            </c:numRef>
          </c:val>
          <c:extLst>
            <c:ext xmlns:c16="http://schemas.microsoft.com/office/drawing/2014/chart" uri="{C3380CC4-5D6E-409C-BE32-E72D297353CC}">
              <c16:uniqueId val="{00000000-67FC-4154-B6B0-B334E14035C0}"/>
            </c:ext>
          </c:extLst>
        </c:ser>
        <c:ser>
          <c:idx val="1"/>
          <c:order val="1"/>
          <c:tx>
            <c:strRef>
              <c:f>'PIVOT &amp;CHARTS'!$U$25:$U$26</c:f>
              <c:strCache>
                <c:ptCount val="1"/>
                <c:pt idx="0">
                  <c:v>2024</c:v>
                </c:pt>
              </c:strCache>
            </c:strRef>
          </c:tx>
          <c:spPr>
            <a:solidFill>
              <a:srgbClr val="C6A380"/>
            </a:solidFill>
            <a:ln>
              <a:solidFill>
                <a:srgbClr val="C6A380"/>
              </a:solidFill>
            </a:ln>
            <a:effectLst/>
          </c:spPr>
          <c:invertIfNegative val="0"/>
          <c:cat>
            <c:strRef>
              <c:f>'PIVOT &amp;CHARTS'!$S$27:$S$39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&amp;CHARTS'!$U$27:$U$39</c:f>
              <c:numCache>
                <c:formatCode>0</c:formatCode>
                <c:ptCount val="12"/>
                <c:pt idx="0">
                  <c:v>20385.370000000003</c:v>
                </c:pt>
                <c:pt idx="1">
                  <c:v>15259.9</c:v>
                </c:pt>
                <c:pt idx="2">
                  <c:v>17147.690000000002</c:v>
                </c:pt>
                <c:pt idx="3">
                  <c:v>14368.39</c:v>
                </c:pt>
                <c:pt idx="4">
                  <c:v>16698.810000000001</c:v>
                </c:pt>
                <c:pt idx="5">
                  <c:v>15349.260000000004</c:v>
                </c:pt>
                <c:pt idx="6">
                  <c:v>14497.029999999999</c:v>
                </c:pt>
                <c:pt idx="7">
                  <c:v>21402.760000000006</c:v>
                </c:pt>
                <c:pt idx="8">
                  <c:v>12926.640000000001</c:v>
                </c:pt>
                <c:pt idx="9">
                  <c:v>18532.05</c:v>
                </c:pt>
                <c:pt idx="10">
                  <c:v>13201.719999999998</c:v>
                </c:pt>
                <c:pt idx="11">
                  <c:v>15476.019999999999</c:v>
                </c:pt>
              </c:numCache>
            </c:numRef>
          </c:val>
          <c:extLst>
            <c:ext xmlns:c16="http://schemas.microsoft.com/office/drawing/2014/chart" uri="{C3380CC4-5D6E-409C-BE32-E72D297353CC}">
              <c16:uniqueId val="{00000001-99C7-4F5E-988A-BFBA19919822}"/>
            </c:ext>
          </c:extLst>
        </c:ser>
        <c:ser>
          <c:idx val="2"/>
          <c:order val="2"/>
          <c:tx>
            <c:strRef>
              <c:f>'PIVOT &amp;CHARTS'!$V$25:$V$26</c:f>
              <c:strCache>
                <c:ptCount val="1"/>
                <c:pt idx="0">
                  <c:v>2025</c:v>
                </c:pt>
              </c:strCache>
            </c:strRef>
          </c:tx>
          <c:spPr>
            <a:solidFill>
              <a:srgbClr val="A4774A"/>
            </a:solidFill>
            <a:ln>
              <a:solidFill>
                <a:srgbClr val="A4774A"/>
              </a:solidFill>
            </a:ln>
            <a:effectLst/>
          </c:spPr>
          <c:invertIfNegative val="0"/>
          <c:cat>
            <c:strRef>
              <c:f>'PIVOT &amp;CHARTS'!$S$27:$S$39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&amp;CHARTS'!$V$27:$V$39</c:f>
              <c:numCache>
                <c:formatCode>0</c:formatCode>
                <c:ptCount val="12"/>
                <c:pt idx="0">
                  <c:v>14627.740000000002</c:v>
                </c:pt>
                <c:pt idx="1">
                  <c:v>21772.93</c:v>
                </c:pt>
                <c:pt idx="2">
                  <c:v>12883.460000000001</c:v>
                </c:pt>
                <c:pt idx="3">
                  <c:v>15301.689999999997</c:v>
                </c:pt>
                <c:pt idx="4">
                  <c:v>21064.879999999997</c:v>
                </c:pt>
                <c:pt idx="5">
                  <c:v>8976.1399999999958</c:v>
                </c:pt>
              </c:numCache>
            </c:numRef>
          </c:val>
          <c:extLst>
            <c:ext xmlns:c16="http://schemas.microsoft.com/office/drawing/2014/chart" uri="{C3380CC4-5D6E-409C-BE32-E72D297353CC}">
              <c16:uniqueId val="{00000002-99C7-4F5E-988A-BFBA19919822}"/>
            </c:ext>
          </c:extLst>
        </c:ser>
        <c:dLbls>
          <c:showLegendKey val="0"/>
          <c:showVal val="0"/>
          <c:showCatName val="0"/>
          <c:showSerName val="0"/>
          <c:showPercent val="0"/>
          <c:showBubbleSize val="0"/>
        </c:dLbls>
        <c:gapWidth val="219"/>
        <c:overlap val="-27"/>
        <c:axId val="1282269727"/>
        <c:axId val="1282271167"/>
      </c:barChart>
      <c:catAx>
        <c:axId val="1282269727"/>
        <c:scaling>
          <c:orientation val="minMax"/>
        </c:scaling>
        <c:delete val="0"/>
        <c:axPos val="b"/>
        <c:numFmt formatCode="General" sourceLinked="1"/>
        <c:majorTickMark val="none"/>
        <c:minorTickMark val="none"/>
        <c:tickLblPos val="nextTo"/>
        <c:spPr>
          <a:noFill/>
          <a:ln w="9525" cap="flat" cmpd="sng" algn="ctr">
            <a:solidFill>
              <a:srgbClr val="D8C0A8"/>
            </a:solidFill>
            <a:round/>
          </a:ln>
          <a:effectLst/>
        </c:spPr>
        <c:txPr>
          <a:bodyPr rot="-60000000" spcFirstLastPara="1" vertOverflow="ellipsis" vert="horz" wrap="square" anchor="ctr" anchorCtr="1"/>
          <a:lstStyle/>
          <a:p>
            <a:pPr>
              <a:defRPr sz="600" b="0" i="0" u="none" strike="noStrike" kern="1200" baseline="0">
                <a:solidFill>
                  <a:srgbClr val="D8C0A8"/>
                </a:solidFill>
                <a:latin typeface="Arial Rounded MT Bold" panose="020F0704030504030204" pitchFamily="34" charset="0"/>
                <a:ea typeface="+mn-ea"/>
                <a:cs typeface="+mn-cs"/>
              </a:defRPr>
            </a:pPr>
            <a:endParaRPr lang="en-US"/>
          </a:p>
        </c:txPr>
        <c:crossAx val="1282271167"/>
        <c:crosses val="autoZero"/>
        <c:auto val="1"/>
        <c:lblAlgn val="ctr"/>
        <c:lblOffset val="100"/>
        <c:noMultiLvlLbl val="0"/>
      </c:catAx>
      <c:valAx>
        <c:axId val="12822711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Rounded MT Bold" panose="020F0704030504030204" pitchFamily="34" charset="0"/>
                <a:ea typeface="+mn-ea"/>
                <a:cs typeface="+mn-cs"/>
              </a:defRPr>
            </a:pPr>
            <a:endParaRPr lang="en-US"/>
          </a:p>
        </c:txPr>
        <c:crossAx val="1282269727"/>
        <c:crosses val="autoZero"/>
        <c:crossBetween val="between"/>
      </c:valAx>
      <c:spPr>
        <a:noFill/>
        <a:ln>
          <a:noFill/>
        </a:ln>
        <a:effectLst/>
      </c:spPr>
    </c:plotArea>
    <c:legend>
      <c:legendPos val="b"/>
      <c:layout>
        <c:manualLayout>
          <c:xMode val="edge"/>
          <c:yMode val="edge"/>
          <c:x val="0.33754080161795968"/>
          <c:y val="0.90468109080800529"/>
          <c:w val="0.26675311571008764"/>
          <c:h val="9.4452060172266344E-2"/>
        </c:manualLayout>
      </c:layout>
      <c:overlay val="0"/>
      <c:spPr>
        <a:noFill/>
        <a:ln>
          <a:noFill/>
        </a:ln>
        <a:effectLst/>
      </c:spPr>
      <c:txPr>
        <a:bodyPr rot="0" spcFirstLastPara="1" vertOverflow="ellipsis" vert="horz" wrap="square" anchor="ctr" anchorCtr="1"/>
        <a:lstStyle/>
        <a:p>
          <a:pPr>
            <a:defRPr sz="700" b="1" i="0" u="none" strike="noStrike" kern="1200" baseline="0">
              <a:solidFill>
                <a:sysClr val="windowText" lastClr="000000"/>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C403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 b="1">
                <a:solidFill>
                  <a:srgbClr val="D8C0A8"/>
                </a:solidFill>
                <a:latin typeface="Arial Rounded MT Bold" panose="020F0704030504030204" pitchFamily="34" charset="0"/>
              </a:rPr>
              <a:t>REVENUE</a:t>
            </a:r>
            <a:r>
              <a:rPr lang="en-US" sz="600" b="1" baseline="0">
                <a:solidFill>
                  <a:srgbClr val="D8C0A8"/>
                </a:solidFill>
                <a:latin typeface="Arial Rounded MT Bold" panose="020F0704030504030204" pitchFamily="34" charset="0"/>
              </a:rPr>
              <a:t> %BY CITY</a:t>
            </a:r>
            <a:endParaRPr lang="en-US" sz="600" b="1">
              <a:solidFill>
                <a:srgbClr val="D8C0A8"/>
              </a:solidFill>
              <a:latin typeface="Arial Rounded MT Bold" panose="020F0704030504030204" pitchFamily="34" charset="0"/>
            </a:endParaRPr>
          </a:p>
        </c:rich>
      </c:tx>
      <c:layout>
        <c:manualLayout>
          <c:xMode val="edge"/>
          <c:yMode val="edge"/>
          <c:x val="0.23819411160561449"/>
          <c:y val="3.7928096689526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E1A18"/>
          </a:solidFill>
          <a:ln w="19050">
            <a:solidFill>
              <a:srgbClr val="1E1A18"/>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305367073485107"/>
                  <c:h val="0.15827306908215161"/>
                </c:manualLayout>
              </c15:layout>
            </c:ext>
          </c:extLst>
        </c:dLbl>
      </c:pivotFmt>
      <c:pivotFmt>
        <c:idx val="9"/>
        <c:spPr>
          <a:solidFill>
            <a:srgbClr val="5F452B"/>
          </a:solidFill>
          <a:ln w="19050">
            <a:solidFill>
              <a:srgbClr val="5F452B"/>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142002991234117"/>
                  <c:h val="0.15827306908215161"/>
                </c:manualLayout>
              </c15:layout>
            </c:ext>
          </c:extLst>
        </c:dLbl>
      </c:pivotFmt>
      <c:pivotFmt>
        <c:idx val="10"/>
        <c:spPr>
          <a:solidFill>
            <a:srgbClr val="D8C0A8"/>
          </a:solidFill>
          <a:ln w="19050">
            <a:solidFill>
              <a:srgbClr val="D8C0A8"/>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468731155736092"/>
                  <c:h val="0.15827306908215161"/>
                </c:manualLayout>
              </c15:layout>
            </c:ext>
          </c:extLst>
        </c:dLbl>
      </c:pivotFmt>
      <c:pivotFmt>
        <c:idx val="11"/>
        <c:spPr>
          <a:solidFill>
            <a:srgbClr val="3B2A26"/>
          </a:solidFill>
          <a:ln w="19050">
            <a:solidFill>
              <a:srgbClr val="3B2A2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46B42"/>
          </a:solidFill>
          <a:ln w="19050">
            <a:solidFill>
              <a:srgbClr val="946B4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17676594773448E-3"/>
          <c:y val="0.1478505207010414"/>
          <c:w val="0.76005249343832026"/>
          <c:h val="0.70488739310811954"/>
        </c:manualLayout>
      </c:layout>
      <c:pieChart>
        <c:varyColors val="1"/>
        <c:ser>
          <c:idx val="0"/>
          <c:order val="0"/>
          <c:tx>
            <c:strRef>
              <c:f>'PIVOT &amp;CHARTS'!$B$25</c:f>
              <c:strCache>
                <c:ptCount val="1"/>
                <c:pt idx="0">
                  <c:v>Total</c:v>
                </c:pt>
              </c:strCache>
            </c:strRef>
          </c:tx>
          <c:dPt>
            <c:idx val="0"/>
            <c:bubble3D val="0"/>
            <c:spPr>
              <a:solidFill>
                <a:srgbClr val="1E1A18"/>
              </a:solidFill>
              <a:ln w="19050">
                <a:solidFill>
                  <a:srgbClr val="1E1A18"/>
                </a:solidFill>
              </a:ln>
              <a:effectLst/>
            </c:spPr>
            <c:extLst>
              <c:ext xmlns:c16="http://schemas.microsoft.com/office/drawing/2014/chart" uri="{C3380CC4-5D6E-409C-BE32-E72D297353CC}">
                <c16:uniqueId val="{00000001-A578-48F8-B27D-E5529EAE106B}"/>
              </c:ext>
            </c:extLst>
          </c:dPt>
          <c:dPt>
            <c:idx val="1"/>
            <c:bubble3D val="0"/>
            <c:spPr>
              <a:solidFill>
                <a:srgbClr val="5F452B"/>
              </a:solidFill>
              <a:ln w="19050">
                <a:solidFill>
                  <a:srgbClr val="5F452B"/>
                </a:solidFill>
              </a:ln>
              <a:effectLst/>
            </c:spPr>
            <c:extLst>
              <c:ext xmlns:c16="http://schemas.microsoft.com/office/drawing/2014/chart" uri="{C3380CC4-5D6E-409C-BE32-E72D297353CC}">
                <c16:uniqueId val="{00000003-A578-48F8-B27D-E5529EAE106B}"/>
              </c:ext>
            </c:extLst>
          </c:dPt>
          <c:dPt>
            <c:idx val="2"/>
            <c:bubble3D val="0"/>
            <c:spPr>
              <a:solidFill>
                <a:srgbClr val="D8C0A8"/>
              </a:solidFill>
              <a:ln w="19050">
                <a:solidFill>
                  <a:srgbClr val="D8C0A8"/>
                </a:solidFill>
              </a:ln>
              <a:effectLst/>
            </c:spPr>
            <c:extLst>
              <c:ext xmlns:c16="http://schemas.microsoft.com/office/drawing/2014/chart" uri="{C3380CC4-5D6E-409C-BE32-E72D297353CC}">
                <c16:uniqueId val="{00000005-A578-48F8-B27D-E5529EAE106B}"/>
              </c:ext>
            </c:extLst>
          </c:dPt>
          <c:dPt>
            <c:idx val="3"/>
            <c:bubble3D val="0"/>
            <c:spPr>
              <a:solidFill>
                <a:srgbClr val="3B2A26"/>
              </a:solidFill>
              <a:ln w="19050">
                <a:solidFill>
                  <a:srgbClr val="3B2A26"/>
                </a:solidFill>
              </a:ln>
              <a:effectLst/>
            </c:spPr>
            <c:extLst>
              <c:ext xmlns:c16="http://schemas.microsoft.com/office/drawing/2014/chart" uri="{C3380CC4-5D6E-409C-BE32-E72D297353CC}">
                <c16:uniqueId val="{00000007-A578-48F8-B27D-E5529EAE106B}"/>
              </c:ext>
            </c:extLst>
          </c:dPt>
          <c:dPt>
            <c:idx val="4"/>
            <c:bubble3D val="0"/>
            <c:spPr>
              <a:solidFill>
                <a:srgbClr val="946B42"/>
              </a:solidFill>
              <a:ln w="19050">
                <a:solidFill>
                  <a:srgbClr val="946B42"/>
                </a:solidFill>
              </a:ln>
              <a:effectLst/>
            </c:spPr>
            <c:extLst>
              <c:ext xmlns:c16="http://schemas.microsoft.com/office/drawing/2014/chart" uri="{C3380CC4-5D6E-409C-BE32-E72D297353CC}">
                <c16:uniqueId val="{00000009-A578-48F8-B27D-E5529EAE106B}"/>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4305367073485107"/>
                      <c:h val="0.15827306908215161"/>
                    </c:manualLayout>
                  </c15:layout>
                </c:ext>
                <c:ext xmlns:c16="http://schemas.microsoft.com/office/drawing/2014/chart" uri="{C3380CC4-5D6E-409C-BE32-E72D297353CC}">
                  <c16:uniqueId val="{00000001-A578-48F8-B27D-E5529EAE106B}"/>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2142002991234117"/>
                      <c:h val="0.15827306908215161"/>
                    </c:manualLayout>
                  </c15:layout>
                </c:ext>
                <c:ext xmlns:c16="http://schemas.microsoft.com/office/drawing/2014/chart" uri="{C3380CC4-5D6E-409C-BE32-E72D297353CC}">
                  <c16:uniqueId val="{00000003-A578-48F8-B27D-E5529EAE106B}"/>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6468731155736092"/>
                      <c:h val="0.15827306908215161"/>
                    </c:manualLayout>
                  </c15:layout>
                </c:ext>
                <c:ext xmlns:c16="http://schemas.microsoft.com/office/drawing/2014/chart" uri="{C3380CC4-5D6E-409C-BE32-E72D297353CC}">
                  <c16:uniqueId val="{00000005-A578-48F8-B27D-E5529EAE106B}"/>
                </c:ext>
              </c:extLst>
            </c:dLbl>
            <c:dLbl>
              <c:idx val="3"/>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78-48F8-B27D-E5529EAE106B}"/>
                </c:ext>
              </c:extLst>
            </c:dLbl>
            <c:dLbl>
              <c:idx val="4"/>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578-48F8-B27D-E5529EAE10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&amp;CHARTS'!$A$26:$A$31</c:f>
              <c:strCache>
                <c:ptCount val="5"/>
                <c:pt idx="0">
                  <c:v>Bangalore</c:v>
                </c:pt>
                <c:pt idx="1">
                  <c:v>Chennai</c:v>
                </c:pt>
                <c:pt idx="2">
                  <c:v>Delhi</c:v>
                </c:pt>
                <c:pt idx="3">
                  <c:v>Hyderabad</c:v>
                </c:pt>
                <c:pt idx="4">
                  <c:v>Mumbai</c:v>
                </c:pt>
              </c:strCache>
            </c:strRef>
          </c:cat>
          <c:val>
            <c:numRef>
              <c:f>'PIVOT &amp;CHARTS'!$B$26:$B$31</c:f>
              <c:numCache>
                <c:formatCode>_-[$$-409]* #,##0_ ;_-[$$-409]* \-#,##0\ ;_-[$$-409]* "-"??_ ;_-@_ </c:formatCode>
                <c:ptCount val="5"/>
                <c:pt idx="0">
                  <c:v>88861.449999999983</c:v>
                </c:pt>
                <c:pt idx="1">
                  <c:v>100047.33000000002</c:v>
                </c:pt>
                <c:pt idx="2">
                  <c:v>85867.849999999991</c:v>
                </c:pt>
                <c:pt idx="3">
                  <c:v>96236.810000000085</c:v>
                </c:pt>
                <c:pt idx="4">
                  <c:v>88765.169999999955</c:v>
                </c:pt>
              </c:numCache>
            </c:numRef>
          </c:val>
          <c:extLst>
            <c:ext xmlns:c16="http://schemas.microsoft.com/office/drawing/2014/chart" uri="{C3380CC4-5D6E-409C-BE32-E72D297353CC}">
              <c16:uniqueId val="{0000000A-A578-48F8-B27D-E5529EAE106B}"/>
            </c:ext>
          </c:extLst>
        </c:ser>
        <c:dLbls>
          <c:showLegendKey val="0"/>
          <c:showVal val="0"/>
          <c:showCatName val="0"/>
          <c:showSerName val="0"/>
          <c:showPercent val="0"/>
          <c:showBubbleSize val="0"/>
          <c:showLeaderLines val="1"/>
        </c:dLbls>
        <c:firstSliceAng val="0"/>
      </c:pieChart>
      <c:spPr>
        <a:noFill/>
        <a:ln>
          <a:noFill/>
        </a:ln>
        <a:effectLst/>
      </c:spPr>
    </c:plotArea>
    <c:legend>
      <c:legendPos val="tr"/>
      <c:layout>
        <c:manualLayout>
          <c:xMode val="edge"/>
          <c:yMode val="edge"/>
          <c:x val="0.72313933584388912"/>
          <c:y val="0.60446935060536788"/>
          <c:w val="0.27686066415611094"/>
          <c:h val="0.39405797561595124"/>
        </c:manualLayout>
      </c:layout>
      <c:overlay val="0"/>
      <c:spPr>
        <a:noFill/>
        <a:ln>
          <a:noFill/>
        </a:ln>
        <a:effectLst/>
      </c:spPr>
      <c:txPr>
        <a:bodyPr rot="0" spcFirstLastPara="1" vertOverflow="ellipsis" vert="horz" wrap="square" anchor="ctr" anchorCtr="1"/>
        <a:lstStyle/>
        <a:p>
          <a:pPr>
            <a:defRPr sz="500" b="1" i="0" u="none" strike="noStrike" kern="1200" baseline="0">
              <a:solidFill>
                <a:srgbClr val="D8C0A8"/>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C403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rgbClr val="D8C0A8"/>
                </a:solidFill>
                <a:latin typeface="Arial Rounded MT Bold" panose="020F0704030504030204" pitchFamily="34" charset="0"/>
              </a:rPr>
              <a:t>WEEKDAY</a:t>
            </a:r>
            <a:r>
              <a:rPr lang="en-US" sz="700" b="1" baseline="0">
                <a:solidFill>
                  <a:srgbClr val="D8C0A8"/>
                </a:solidFill>
                <a:latin typeface="Arial Rounded MT Bold" panose="020F0704030504030204" pitchFamily="34" charset="0"/>
              </a:rPr>
              <a:t> TRANSCATION COUNT</a:t>
            </a:r>
            <a:endParaRPr lang="en-US" sz="700" b="1">
              <a:solidFill>
                <a:srgbClr val="D8C0A8"/>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946B42"/>
            </a:solidFill>
            <a:round/>
          </a:ln>
          <a:effectLst/>
        </c:spPr>
        <c:marker>
          <c:symbol val="circle"/>
          <c:size val="5"/>
          <c:spPr>
            <a:solidFill>
              <a:srgbClr val="3B2A26"/>
            </a:solidFill>
            <a:ln w="9525">
              <a:solidFill>
                <a:srgbClr val="3B2A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95000"/>
                      <a:lumOff val="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5875" cap="rnd">
            <a:solidFill>
              <a:srgbClr val="946B42"/>
            </a:solidFill>
            <a:round/>
          </a:ln>
          <a:effectLst/>
        </c:spPr>
        <c:marker>
          <c:symbol val="circle"/>
          <c:size val="5"/>
          <c:spPr>
            <a:solidFill>
              <a:srgbClr val="3B2A26"/>
            </a:solidFill>
            <a:ln w="0">
              <a:solidFill>
                <a:srgbClr val="3B2A26"/>
              </a:solidFill>
            </a:ln>
            <a:effectLst/>
          </c:spPr>
        </c:marker>
      </c:pivotFmt>
      <c:pivotFmt>
        <c:idx val="4"/>
        <c:spPr>
          <a:ln w="15875" cap="rnd">
            <a:solidFill>
              <a:srgbClr val="946B42"/>
            </a:solidFill>
            <a:round/>
          </a:ln>
          <a:effectLst/>
        </c:spPr>
        <c:marker>
          <c:symbol val="circle"/>
          <c:size val="5"/>
          <c:spPr>
            <a:solidFill>
              <a:srgbClr val="3B2A26"/>
            </a:solidFill>
            <a:ln w="0">
              <a:solidFill>
                <a:srgbClr val="3B2A26"/>
              </a:solidFill>
            </a:ln>
            <a:effectLst/>
          </c:spPr>
        </c:marker>
      </c:pivotFmt>
      <c:pivotFmt>
        <c:idx val="5"/>
        <c:spPr>
          <a:ln w="15875" cap="rnd">
            <a:solidFill>
              <a:srgbClr val="946B42"/>
            </a:solidFill>
            <a:round/>
          </a:ln>
          <a:effectLst/>
        </c:spPr>
        <c:marker>
          <c:symbol val="circle"/>
          <c:size val="5"/>
          <c:spPr>
            <a:solidFill>
              <a:srgbClr val="3B2A26"/>
            </a:solidFill>
            <a:ln w="0">
              <a:solidFill>
                <a:srgbClr val="3B2A26"/>
              </a:solidFill>
            </a:ln>
            <a:effectLst/>
          </c:spPr>
        </c:marker>
      </c:pivotFmt>
      <c:pivotFmt>
        <c:idx val="6"/>
        <c:spPr>
          <a:ln w="15875" cap="rnd">
            <a:solidFill>
              <a:srgbClr val="946B42"/>
            </a:solidFill>
            <a:round/>
          </a:ln>
          <a:effectLst/>
        </c:spPr>
        <c:marker>
          <c:symbol val="circle"/>
          <c:size val="5"/>
          <c:spPr>
            <a:solidFill>
              <a:srgbClr val="3B2A26"/>
            </a:solidFill>
            <a:ln w="0">
              <a:solidFill>
                <a:srgbClr val="3B2A26"/>
              </a:solidFill>
            </a:ln>
            <a:effectLst/>
          </c:spPr>
        </c:marker>
      </c:pivotFmt>
      <c:pivotFmt>
        <c:idx val="7"/>
        <c:spPr>
          <a:ln w="15875" cap="rnd">
            <a:solidFill>
              <a:srgbClr val="946B42"/>
            </a:solidFill>
            <a:round/>
          </a:ln>
          <a:effectLst/>
        </c:spPr>
        <c:marker>
          <c:symbol val="circle"/>
          <c:size val="5"/>
          <c:spPr>
            <a:solidFill>
              <a:srgbClr val="3B2A26"/>
            </a:solidFill>
            <a:ln w="0">
              <a:solidFill>
                <a:srgbClr val="3B2A26"/>
              </a:solidFill>
            </a:ln>
            <a:effectLst/>
          </c:spPr>
        </c:marker>
      </c:pivotFmt>
      <c:pivotFmt>
        <c:idx val="8"/>
        <c:spPr>
          <a:ln w="15875" cap="rnd">
            <a:solidFill>
              <a:srgbClr val="946B42"/>
            </a:solidFill>
            <a:round/>
          </a:ln>
          <a:effectLst/>
        </c:spPr>
        <c:marker>
          <c:symbol val="circle"/>
          <c:size val="5"/>
          <c:spPr>
            <a:solidFill>
              <a:srgbClr val="3B2A26"/>
            </a:solidFill>
            <a:ln w="0">
              <a:solidFill>
                <a:srgbClr val="3B2A26"/>
              </a:solidFill>
            </a:ln>
            <a:effectLst/>
          </c:spPr>
        </c:marker>
      </c:pivotFmt>
      <c:pivotFmt>
        <c:idx val="9"/>
        <c:spPr>
          <a:ln w="15875" cap="rnd">
            <a:solidFill>
              <a:srgbClr val="946B42"/>
            </a:solidFill>
            <a:round/>
          </a:ln>
          <a:effectLst/>
        </c:spPr>
        <c:marker>
          <c:symbol val="circle"/>
          <c:size val="5"/>
          <c:spPr>
            <a:solidFill>
              <a:srgbClr val="3B2A26"/>
            </a:solidFill>
            <a:ln w="0">
              <a:solidFill>
                <a:srgbClr val="3B2A26"/>
              </a:solidFill>
            </a:ln>
            <a:effectLst/>
          </c:spPr>
        </c:marker>
      </c:pivotFmt>
    </c:pivotFmts>
    <c:plotArea>
      <c:layout>
        <c:manualLayout>
          <c:layoutTarget val="inner"/>
          <c:xMode val="edge"/>
          <c:yMode val="edge"/>
          <c:x val="5.5564077217620536E-2"/>
          <c:y val="0.29851063829787233"/>
          <c:w val="0.86507084341730012"/>
          <c:h val="0.34383760540570718"/>
        </c:manualLayout>
      </c:layout>
      <c:lineChart>
        <c:grouping val="stacked"/>
        <c:varyColors val="0"/>
        <c:ser>
          <c:idx val="0"/>
          <c:order val="0"/>
          <c:tx>
            <c:strRef>
              <c:f>'PIVOT &amp;CHARTS'!$K$25</c:f>
              <c:strCache>
                <c:ptCount val="1"/>
                <c:pt idx="0">
                  <c:v>Total</c:v>
                </c:pt>
              </c:strCache>
            </c:strRef>
          </c:tx>
          <c:spPr>
            <a:ln w="15875" cap="rnd">
              <a:solidFill>
                <a:srgbClr val="946B42"/>
              </a:solidFill>
              <a:round/>
            </a:ln>
            <a:effectLst/>
          </c:spPr>
          <c:marker>
            <c:symbol val="circle"/>
            <c:size val="5"/>
            <c:spPr>
              <a:solidFill>
                <a:srgbClr val="3B2A26"/>
              </a:solidFill>
              <a:ln w="9525">
                <a:solidFill>
                  <a:srgbClr val="3B2A26"/>
                </a:solidFill>
              </a:ln>
              <a:effectLst/>
            </c:spPr>
          </c:marker>
          <c:dPt>
            <c:idx val="0"/>
            <c:marker>
              <c:symbol val="circle"/>
              <c:size val="5"/>
              <c:spPr>
                <a:solidFill>
                  <a:srgbClr val="3B2A26"/>
                </a:solidFill>
                <a:ln w="0">
                  <a:solidFill>
                    <a:srgbClr val="3B2A26"/>
                  </a:solidFill>
                </a:ln>
                <a:effectLst/>
              </c:spPr>
            </c:marker>
            <c:bubble3D val="0"/>
            <c:spPr>
              <a:ln w="15875" cap="rnd">
                <a:solidFill>
                  <a:srgbClr val="946B42"/>
                </a:solidFill>
                <a:round/>
              </a:ln>
              <a:effectLst/>
            </c:spPr>
            <c:extLst>
              <c:ext xmlns:c16="http://schemas.microsoft.com/office/drawing/2014/chart" uri="{C3380CC4-5D6E-409C-BE32-E72D297353CC}">
                <c16:uniqueId val="{00000007-937C-42CA-9841-8A5897637E51}"/>
              </c:ext>
            </c:extLst>
          </c:dPt>
          <c:dPt>
            <c:idx val="1"/>
            <c:marker>
              <c:symbol val="circle"/>
              <c:size val="5"/>
              <c:spPr>
                <a:solidFill>
                  <a:srgbClr val="3B2A26"/>
                </a:solidFill>
                <a:ln w="0">
                  <a:solidFill>
                    <a:srgbClr val="3B2A26"/>
                  </a:solidFill>
                </a:ln>
                <a:effectLst/>
              </c:spPr>
            </c:marker>
            <c:bubble3D val="0"/>
            <c:spPr>
              <a:ln w="15875" cap="rnd">
                <a:solidFill>
                  <a:srgbClr val="946B42"/>
                </a:solidFill>
                <a:round/>
              </a:ln>
              <a:effectLst/>
            </c:spPr>
            <c:extLst>
              <c:ext xmlns:c16="http://schemas.microsoft.com/office/drawing/2014/chart" uri="{C3380CC4-5D6E-409C-BE32-E72D297353CC}">
                <c16:uniqueId val="{00000006-937C-42CA-9841-8A5897637E51}"/>
              </c:ext>
            </c:extLst>
          </c:dPt>
          <c:dPt>
            <c:idx val="2"/>
            <c:marker>
              <c:symbol val="circle"/>
              <c:size val="5"/>
              <c:spPr>
                <a:solidFill>
                  <a:srgbClr val="3B2A26"/>
                </a:solidFill>
                <a:ln w="0">
                  <a:solidFill>
                    <a:srgbClr val="3B2A26"/>
                  </a:solidFill>
                </a:ln>
                <a:effectLst/>
              </c:spPr>
            </c:marker>
            <c:bubble3D val="0"/>
            <c:spPr>
              <a:ln w="15875" cap="rnd">
                <a:solidFill>
                  <a:srgbClr val="946B42"/>
                </a:solidFill>
                <a:round/>
              </a:ln>
              <a:effectLst/>
            </c:spPr>
            <c:extLst>
              <c:ext xmlns:c16="http://schemas.microsoft.com/office/drawing/2014/chart" uri="{C3380CC4-5D6E-409C-BE32-E72D297353CC}">
                <c16:uniqueId val="{00000005-937C-42CA-9841-8A5897637E51}"/>
              </c:ext>
            </c:extLst>
          </c:dPt>
          <c:dPt>
            <c:idx val="3"/>
            <c:marker>
              <c:symbol val="circle"/>
              <c:size val="5"/>
              <c:spPr>
                <a:solidFill>
                  <a:srgbClr val="3B2A26"/>
                </a:solidFill>
                <a:ln w="0">
                  <a:solidFill>
                    <a:srgbClr val="3B2A26"/>
                  </a:solidFill>
                </a:ln>
                <a:effectLst/>
              </c:spPr>
            </c:marker>
            <c:bubble3D val="0"/>
            <c:spPr>
              <a:ln w="15875" cap="rnd">
                <a:solidFill>
                  <a:srgbClr val="946B42"/>
                </a:solidFill>
                <a:round/>
              </a:ln>
              <a:effectLst/>
            </c:spPr>
            <c:extLst>
              <c:ext xmlns:c16="http://schemas.microsoft.com/office/drawing/2014/chart" uri="{C3380CC4-5D6E-409C-BE32-E72D297353CC}">
                <c16:uniqueId val="{00000004-937C-42CA-9841-8A5897637E51}"/>
              </c:ext>
            </c:extLst>
          </c:dPt>
          <c:dPt>
            <c:idx val="4"/>
            <c:marker>
              <c:symbol val="circle"/>
              <c:size val="5"/>
              <c:spPr>
                <a:solidFill>
                  <a:srgbClr val="3B2A26"/>
                </a:solidFill>
                <a:ln w="0">
                  <a:solidFill>
                    <a:srgbClr val="3B2A26"/>
                  </a:solidFill>
                </a:ln>
                <a:effectLst/>
              </c:spPr>
            </c:marker>
            <c:bubble3D val="0"/>
            <c:spPr>
              <a:ln w="15875" cap="rnd">
                <a:solidFill>
                  <a:srgbClr val="946B42"/>
                </a:solidFill>
                <a:round/>
              </a:ln>
              <a:effectLst/>
            </c:spPr>
            <c:extLst>
              <c:ext xmlns:c16="http://schemas.microsoft.com/office/drawing/2014/chart" uri="{C3380CC4-5D6E-409C-BE32-E72D297353CC}">
                <c16:uniqueId val="{00000001-937C-42CA-9841-8A5897637E51}"/>
              </c:ext>
            </c:extLst>
          </c:dPt>
          <c:dPt>
            <c:idx val="5"/>
            <c:marker>
              <c:symbol val="circle"/>
              <c:size val="5"/>
              <c:spPr>
                <a:solidFill>
                  <a:srgbClr val="3B2A26"/>
                </a:solidFill>
                <a:ln w="0">
                  <a:solidFill>
                    <a:srgbClr val="3B2A26"/>
                  </a:solidFill>
                </a:ln>
                <a:effectLst/>
              </c:spPr>
            </c:marker>
            <c:bubble3D val="0"/>
            <c:spPr>
              <a:ln w="15875" cap="rnd">
                <a:solidFill>
                  <a:srgbClr val="946B42"/>
                </a:solidFill>
                <a:round/>
              </a:ln>
              <a:effectLst/>
            </c:spPr>
            <c:extLst>
              <c:ext xmlns:c16="http://schemas.microsoft.com/office/drawing/2014/chart" uri="{C3380CC4-5D6E-409C-BE32-E72D297353CC}">
                <c16:uniqueId val="{00000002-937C-42CA-9841-8A5897637E51}"/>
              </c:ext>
            </c:extLst>
          </c:dPt>
          <c:dPt>
            <c:idx val="6"/>
            <c:marker>
              <c:symbol val="circle"/>
              <c:size val="5"/>
              <c:spPr>
                <a:solidFill>
                  <a:srgbClr val="3B2A26"/>
                </a:solidFill>
                <a:ln w="0">
                  <a:solidFill>
                    <a:srgbClr val="3B2A26"/>
                  </a:solidFill>
                </a:ln>
                <a:effectLst/>
              </c:spPr>
            </c:marker>
            <c:bubble3D val="0"/>
            <c:spPr>
              <a:ln w="15875" cap="rnd">
                <a:solidFill>
                  <a:srgbClr val="946B42"/>
                </a:solidFill>
                <a:round/>
              </a:ln>
              <a:effectLst/>
            </c:spPr>
            <c:extLst>
              <c:ext xmlns:c16="http://schemas.microsoft.com/office/drawing/2014/chart" uri="{C3380CC4-5D6E-409C-BE32-E72D297353CC}">
                <c16:uniqueId val="{00000003-937C-42CA-9841-8A5897637E51}"/>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95000"/>
                        <a:lumOff val="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&amp;CHARTS'!$J$26:$J$33</c:f>
              <c:strCache>
                <c:ptCount val="7"/>
                <c:pt idx="0">
                  <c:v>Sunday</c:v>
                </c:pt>
                <c:pt idx="1">
                  <c:v>Monday</c:v>
                </c:pt>
                <c:pt idx="2">
                  <c:v>Tuesday</c:v>
                </c:pt>
                <c:pt idx="3">
                  <c:v>Wednesday</c:v>
                </c:pt>
                <c:pt idx="4">
                  <c:v>Thursday</c:v>
                </c:pt>
                <c:pt idx="5">
                  <c:v>Friday</c:v>
                </c:pt>
                <c:pt idx="6">
                  <c:v>Saturday</c:v>
                </c:pt>
              </c:strCache>
            </c:strRef>
          </c:cat>
          <c:val>
            <c:numRef>
              <c:f>'PIVOT &amp;CHARTS'!$K$26:$K$33</c:f>
              <c:numCache>
                <c:formatCode>0</c:formatCode>
                <c:ptCount val="7"/>
                <c:pt idx="0">
                  <c:v>60357.919999999998</c:v>
                </c:pt>
                <c:pt idx="1">
                  <c:v>76178.030000000013</c:v>
                </c:pt>
                <c:pt idx="2">
                  <c:v>63126.729999999989</c:v>
                </c:pt>
                <c:pt idx="3">
                  <c:v>69078.829999999987</c:v>
                </c:pt>
                <c:pt idx="4">
                  <c:v>67793.760000000038</c:v>
                </c:pt>
                <c:pt idx="5">
                  <c:v>64517.94</c:v>
                </c:pt>
                <c:pt idx="6">
                  <c:v>58725.399999999987</c:v>
                </c:pt>
              </c:numCache>
            </c:numRef>
          </c:val>
          <c:smooth val="1"/>
          <c:extLst>
            <c:ext xmlns:c16="http://schemas.microsoft.com/office/drawing/2014/chart" uri="{C3380CC4-5D6E-409C-BE32-E72D297353CC}">
              <c16:uniqueId val="{00000000-937C-42CA-9841-8A5897637E51}"/>
            </c:ext>
          </c:extLst>
        </c:ser>
        <c:dLbls>
          <c:dLblPos val="t"/>
          <c:showLegendKey val="0"/>
          <c:showVal val="1"/>
          <c:showCatName val="0"/>
          <c:showSerName val="0"/>
          <c:showPercent val="0"/>
          <c:showBubbleSize val="0"/>
        </c:dLbls>
        <c:marker val="1"/>
        <c:smooth val="0"/>
        <c:axId val="1118345455"/>
        <c:axId val="1118347855"/>
      </c:lineChart>
      <c:catAx>
        <c:axId val="1118345455"/>
        <c:scaling>
          <c:orientation val="minMax"/>
        </c:scaling>
        <c:delete val="0"/>
        <c:axPos val="b"/>
        <c:numFmt formatCode="General" sourceLinked="1"/>
        <c:majorTickMark val="out"/>
        <c:minorTickMark val="none"/>
        <c:tickLblPos val="nextTo"/>
        <c:spPr>
          <a:noFill/>
          <a:ln w="9525" cap="flat" cmpd="sng" algn="ctr">
            <a:solidFill>
              <a:srgbClr val="C6A380"/>
            </a:solidFill>
            <a:round/>
          </a:ln>
          <a:effectLst/>
        </c:spPr>
        <c:txPr>
          <a:bodyPr rot="-60000000" spcFirstLastPara="1" vertOverflow="ellipsis" vert="horz" wrap="square" anchor="ctr" anchorCtr="1"/>
          <a:lstStyle/>
          <a:p>
            <a:pPr>
              <a:defRPr sz="700" b="0" i="0" u="none" strike="noStrike" kern="1200" baseline="0">
                <a:solidFill>
                  <a:srgbClr val="D8C0A8"/>
                </a:solidFill>
                <a:latin typeface="Arial Rounded MT Bold" panose="020F0704030504030204" pitchFamily="34" charset="0"/>
                <a:ea typeface="+mn-ea"/>
                <a:cs typeface="+mn-cs"/>
              </a:defRPr>
            </a:pPr>
            <a:endParaRPr lang="en-US"/>
          </a:p>
        </c:txPr>
        <c:crossAx val="1118347855"/>
        <c:crosses val="autoZero"/>
        <c:auto val="1"/>
        <c:lblAlgn val="ctr"/>
        <c:lblOffset val="100"/>
        <c:noMultiLvlLbl val="0"/>
      </c:catAx>
      <c:valAx>
        <c:axId val="1118347855"/>
        <c:scaling>
          <c:orientation val="minMax"/>
        </c:scaling>
        <c:delete val="1"/>
        <c:axPos val="l"/>
        <c:numFmt formatCode="0" sourceLinked="1"/>
        <c:majorTickMark val="out"/>
        <c:minorTickMark val="none"/>
        <c:tickLblPos val="nextTo"/>
        <c:crossAx val="11183454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C403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&amp;CHARTS'!$K$25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&amp;CHARTS'!$J$26:$J$33</c:f>
              <c:strCache>
                <c:ptCount val="7"/>
                <c:pt idx="0">
                  <c:v>Sunday</c:v>
                </c:pt>
                <c:pt idx="1">
                  <c:v>Monday</c:v>
                </c:pt>
                <c:pt idx="2">
                  <c:v>Tuesday</c:v>
                </c:pt>
                <c:pt idx="3">
                  <c:v>Wednesday</c:v>
                </c:pt>
                <c:pt idx="4">
                  <c:v>Thursday</c:v>
                </c:pt>
                <c:pt idx="5">
                  <c:v>Friday</c:v>
                </c:pt>
                <c:pt idx="6">
                  <c:v>Saturday</c:v>
                </c:pt>
              </c:strCache>
            </c:strRef>
          </c:cat>
          <c:val>
            <c:numRef>
              <c:f>'PIVOT &amp;CHARTS'!$K$26:$K$33</c:f>
              <c:numCache>
                <c:formatCode>0</c:formatCode>
                <c:ptCount val="7"/>
                <c:pt idx="0">
                  <c:v>60357.919999999998</c:v>
                </c:pt>
                <c:pt idx="1">
                  <c:v>76178.030000000013</c:v>
                </c:pt>
                <c:pt idx="2">
                  <c:v>63126.729999999989</c:v>
                </c:pt>
                <c:pt idx="3">
                  <c:v>69078.829999999987</c:v>
                </c:pt>
                <c:pt idx="4">
                  <c:v>67793.760000000038</c:v>
                </c:pt>
                <c:pt idx="5">
                  <c:v>64517.94</c:v>
                </c:pt>
                <c:pt idx="6">
                  <c:v>58725.399999999987</c:v>
                </c:pt>
              </c:numCache>
            </c:numRef>
          </c:val>
          <c:smooth val="0"/>
          <c:extLst>
            <c:ext xmlns:c16="http://schemas.microsoft.com/office/drawing/2014/chart" uri="{C3380CC4-5D6E-409C-BE32-E72D297353CC}">
              <c16:uniqueId val="{00000000-9FF1-4172-8178-33A9CC0D2E9D}"/>
            </c:ext>
          </c:extLst>
        </c:ser>
        <c:dLbls>
          <c:showLegendKey val="0"/>
          <c:showVal val="0"/>
          <c:showCatName val="0"/>
          <c:showSerName val="0"/>
          <c:showPercent val="0"/>
          <c:showBubbleSize val="0"/>
        </c:dLbls>
        <c:marker val="1"/>
        <c:smooth val="0"/>
        <c:axId val="1118345455"/>
        <c:axId val="1118347855"/>
      </c:lineChart>
      <c:catAx>
        <c:axId val="111834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47855"/>
        <c:crosses val="autoZero"/>
        <c:auto val="1"/>
        <c:lblAlgn val="ctr"/>
        <c:lblOffset val="100"/>
        <c:noMultiLvlLbl val="0"/>
      </c:catAx>
      <c:valAx>
        <c:axId val="1118347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4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&amp;CHARTS'!$T$3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C1-4CBA-991D-4EF7AB22B4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C1-4CBA-991D-4EF7AB22B4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C1-4CBA-991D-4EF7AB22B4CB}"/>
              </c:ext>
            </c:extLst>
          </c:dPt>
          <c:cat>
            <c:strRef>
              <c:f>'PIVOT &amp;CHARTS'!$S$4:$S$7</c:f>
              <c:strCache>
                <c:ptCount val="3"/>
                <c:pt idx="0">
                  <c:v>2023</c:v>
                </c:pt>
                <c:pt idx="1">
                  <c:v>2024</c:v>
                </c:pt>
                <c:pt idx="2">
                  <c:v>2025</c:v>
                </c:pt>
              </c:strCache>
            </c:strRef>
          </c:cat>
          <c:val>
            <c:numRef>
              <c:f>'PIVOT &amp;CHARTS'!$T$4:$T$7</c:f>
              <c:numCache>
                <c:formatCode>_-[$$-409]* #,##0_ ;_-[$$-409]* \-#,##0\ ;_-[$$-409]* "-"??_ ;_-@_ </c:formatCode>
                <c:ptCount val="3"/>
                <c:pt idx="0">
                  <c:v>169906.13000000012</c:v>
                </c:pt>
                <c:pt idx="1">
                  <c:v>195245.63999999998</c:v>
                </c:pt>
                <c:pt idx="2">
                  <c:v>94626.84000000004</c:v>
                </c:pt>
              </c:numCache>
            </c:numRef>
          </c:val>
          <c:extLst>
            <c:ext xmlns:c16="http://schemas.microsoft.com/office/drawing/2014/chart" uri="{C3380CC4-5D6E-409C-BE32-E72D297353CC}">
              <c16:uniqueId val="{00000000-FB31-45FC-A84A-72A5139167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41447944006999"/>
          <c:y val="0.20309966462525517"/>
          <c:w val="0.4404280402449694"/>
          <c:h val="0.6293157626130067"/>
        </c:manualLayout>
      </c:layout>
      <c:barChart>
        <c:barDir val="bar"/>
        <c:grouping val="clustered"/>
        <c:varyColors val="0"/>
        <c:ser>
          <c:idx val="0"/>
          <c:order val="0"/>
          <c:tx>
            <c:strRef>
              <c:f>'PIVOT &amp;CHARTS'!$K$3</c:f>
              <c:strCache>
                <c:ptCount val="1"/>
                <c:pt idx="0">
                  <c:v>Total</c:v>
                </c:pt>
              </c:strCache>
            </c:strRef>
          </c:tx>
          <c:spPr>
            <a:solidFill>
              <a:schemeClr val="accent1"/>
            </a:solidFill>
            <a:ln>
              <a:noFill/>
            </a:ln>
            <a:effectLst/>
          </c:spPr>
          <c:invertIfNegative val="0"/>
          <c:cat>
            <c:strRef>
              <c:f>'PIVOT &amp;CHARTS'!$J$4:$J$8</c:f>
              <c:strCache>
                <c:ptCount val="4"/>
                <c:pt idx="0">
                  <c:v>Coffee</c:v>
                </c:pt>
                <c:pt idx="1">
                  <c:v>Pastries</c:v>
                </c:pt>
                <c:pt idx="2">
                  <c:v>Snacks</c:v>
                </c:pt>
                <c:pt idx="3">
                  <c:v>Tea</c:v>
                </c:pt>
              </c:strCache>
            </c:strRef>
          </c:cat>
          <c:val>
            <c:numRef>
              <c:f>'PIVOT &amp;CHARTS'!$K$4:$K$8</c:f>
              <c:numCache>
                <c:formatCode>_-[$$-409]* #,##0_ ;_-[$$-409]* \-#,##0\ ;_-[$$-409]* "-"??_ ;_-@_ </c:formatCode>
                <c:ptCount val="4"/>
                <c:pt idx="0">
                  <c:v>117919.10999999999</c:v>
                </c:pt>
                <c:pt idx="1">
                  <c:v>157896.32999999996</c:v>
                </c:pt>
                <c:pt idx="2">
                  <c:v>103543.66000000005</c:v>
                </c:pt>
                <c:pt idx="3">
                  <c:v>80419.509999999966</c:v>
                </c:pt>
              </c:numCache>
            </c:numRef>
          </c:val>
          <c:extLst>
            <c:ext xmlns:c16="http://schemas.microsoft.com/office/drawing/2014/chart" uri="{C3380CC4-5D6E-409C-BE32-E72D297353CC}">
              <c16:uniqueId val="{00000000-7047-42B0-B05A-25E2DC862970}"/>
            </c:ext>
          </c:extLst>
        </c:ser>
        <c:dLbls>
          <c:showLegendKey val="0"/>
          <c:showVal val="0"/>
          <c:showCatName val="0"/>
          <c:showSerName val="0"/>
          <c:showPercent val="0"/>
          <c:showBubbleSize val="0"/>
        </c:dLbls>
        <c:gapWidth val="182"/>
        <c:axId val="1118346895"/>
        <c:axId val="1118345935"/>
      </c:barChart>
      <c:catAx>
        <c:axId val="111834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45935"/>
        <c:crosses val="autoZero"/>
        <c:auto val="1"/>
        <c:lblAlgn val="ctr"/>
        <c:lblOffset val="100"/>
        <c:noMultiLvlLbl val="0"/>
      </c:catAx>
      <c:valAx>
        <c:axId val="1118345935"/>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4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&amp;CHARTS'!$T$25:$T$26</c:f>
              <c:strCache>
                <c:ptCount val="1"/>
                <c:pt idx="0">
                  <c:v>2023</c:v>
                </c:pt>
              </c:strCache>
            </c:strRef>
          </c:tx>
          <c:spPr>
            <a:solidFill>
              <a:schemeClr val="accent1"/>
            </a:solidFill>
            <a:ln>
              <a:noFill/>
            </a:ln>
            <a:effectLst/>
          </c:spPr>
          <c:invertIfNegative val="0"/>
          <c:cat>
            <c:strRef>
              <c:f>'PIVOT &amp;CHARTS'!$S$27:$S$39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&amp;CHARTS'!$T$27:$T$39</c:f>
              <c:numCache>
                <c:formatCode>0</c:formatCode>
                <c:ptCount val="12"/>
                <c:pt idx="0">
                  <c:v>15026.050000000001</c:v>
                </c:pt>
                <c:pt idx="1">
                  <c:v>9384.34</c:v>
                </c:pt>
                <c:pt idx="2">
                  <c:v>17907.369999999995</c:v>
                </c:pt>
                <c:pt idx="3">
                  <c:v>11987.000000000004</c:v>
                </c:pt>
                <c:pt idx="4">
                  <c:v>11788.980000000001</c:v>
                </c:pt>
                <c:pt idx="5">
                  <c:v>13645.040000000003</c:v>
                </c:pt>
                <c:pt idx="6">
                  <c:v>18233.669999999995</c:v>
                </c:pt>
                <c:pt idx="7">
                  <c:v>19281.45</c:v>
                </c:pt>
                <c:pt idx="8">
                  <c:v>18848.920000000002</c:v>
                </c:pt>
                <c:pt idx="9">
                  <c:v>15473.049999999996</c:v>
                </c:pt>
                <c:pt idx="10">
                  <c:v>7374.6200000000008</c:v>
                </c:pt>
                <c:pt idx="11">
                  <c:v>10955.640000000001</c:v>
                </c:pt>
              </c:numCache>
            </c:numRef>
          </c:val>
          <c:extLst>
            <c:ext xmlns:c16="http://schemas.microsoft.com/office/drawing/2014/chart" uri="{C3380CC4-5D6E-409C-BE32-E72D297353CC}">
              <c16:uniqueId val="{00000000-4656-4D28-9531-400512AF275A}"/>
            </c:ext>
          </c:extLst>
        </c:ser>
        <c:ser>
          <c:idx val="1"/>
          <c:order val="1"/>
          <c:tx>
            <c:strRef>
              <c:f>'PIVOT &amp;CHARTS'!$U$25:$U$26</c:f>
              <c:strCache>
                <c:ptCount val="1"/>
                <c:pt idx="0">
                  <c:v>2024</c:v>
                </c:pt>
              </c:strCache>
            </c:strRef>
          </c:tx>
          <c:spPr>
            <a:solidFill>
              <a:schemeClr val="accent2"/>
            </a:solidFill>
            <a:ln>
              <a:noFill/>
            </a:ln>
            <a:effectLst/>
          </c:spPr>
          <c:invertIfNegative val="0"/>
          <c:cat>
            <c:strRef>
              <c:f>'PIVOT &amp;CHARTS'!$S$27:$S$39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&amp;CHARTS'!$U$27:$U$39</c:f>
              <c:numCache>
                <c:formatCode>0</c:formatCode>
                <c:ptCount val="12"/>
                <c:pt idx="0">
                  <c:v>20385.370000000003</c:v>
                </c:pt>
                <c:pt idx="1">
                  <c:v>15259.9</c:v>
                </c:pt>
                <c:pt idx="2">
                  <c:v>17147.690000000002</c:v>
                </c:pt>
                <c:pt idx="3">
                  <c:v>14368.39</c:v>
                </c:pt>
                <c:pt idx="4">
                  <c:v>16698.810000000001</c:v>
                </c:pt>
                <c:pt idx="5">
                  <c:v>15349.260000000004</c:v>
                </c:pt>
                <c:pt idx="6">
                  <c:v>14497.029999999999</c:v>
                </c:pt>
                <c:pt idx="7">
                  <c:v>21402.760000000006</c:v>
                </c:pt>
                <c:pt idx="8">
                  <c:v>12926.640000000001</c:v>
                </c:pt>
                <c:pt idx="9">
                  <c:v>18532.05</c:v>
                </c:pt>
                <c:pt idx="10">
                  <c:v>13201.719999999998</c:v>
                </c:pt>
                <c:pt idx="11">
                  <c:v>15476.019999999999</c:v>
                </c:pt>
              </c:numCache>
            </c:numRef>
          </c:val>
          <c:extLst>
            <c:ext xmlns:c16="http://schemas.microsoft.com/office/drawing/2014/chart" uri="{C3380CC4-5D6E-409C-BE32-E72D297353CC}">
              <c16:uniqueId val="{00000000-F36F-4760-8FE6-6D1BE6504B7C}"/>
            </c:ext>
          </c:extLst>
        </c:ser>
        <c:ser>
          <c:idx val="2"/>
          <c:order val="2"/>
          <c:tx>
            <c:strRef>
              <c:f>'PIVOT &amp;CHARTS'!$V$25:$V$26</c:f>
              <c:strCache>
                <c:ptCount val="1"/>
                <c:pt idx="0">
                  <c:v>2025</c:v>
                </c:pt>
              </c:strCache>
            </c:strRef>
          </c:tx>
          <c:spPr>
            <a:solidFill>
              <a:schemeClr val="accent3"/>
            </a:solidFill>
            <a:ln>
              <a:noFill/>
            </a:ln>
            <a:effectLst/>
          </c:spPr>
          <c:invertIfNegative val="0"/>
          <c:cat>
            <c:strRef>
              <c:f>'PIVOT &amp;CHARTS'!$S$27:$S$39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&amp;CHARTS'!$V$27:$V$39</c:f>
              <c:numCache>
                <c:formatCode>0</c:formatCode>
                <c:ptCount val="12"/>
                <c:pt idx="0">
                  <c:v>14627.740000000002</c:v>
                </c:pt>
                <c:pt idx="1">
                  <c:v>21772.93</c:v>
                </c:pt>
                <c:pt idx="2">
                  <c:v>12883.460000000001</c:v>
                </c:pt>
                <c:pt idx="3">
                  <c:v>15301.689999999997</c:v>
                </c:pt>
                <c:pt idx="4">
                  <c:v>21064.879999999997</c:v>
                </c:pt>
                <c:pt idx="5">
                  <c:v>8976.1399999999958</c:v>
                </c:pt>
              </c:numCache>
            </c:numRef>
          </c:val>
          <c:extLst>
            <c:ext xmlns:c16="http://schemas.microsoft.com/office/drawing/2014/chart" uri="{C3380CC4-5D6E-409C-BE32-E72D297353CC}">
              <c16:uniqueId val="{00000001-F36F-4760-8FE6-6D1BE6504B7C}"/>
            </c:ext>
          </c:extLst>
        </c:ser>
        <c:dLbls>
          <c:showLegendKey val="0"/>
          <c:showVal val="0"/>
          <c:showCatName val="0"/>
          <c:showSerName val="0"/>
          <c:showPercent val="0"/>
          <c:showBubbleSize val="0"/>
        </c:dLbls>
        <c:gapWidth val="219"/>
        <c:overlap val="-27"/>
        <c:axId val="1282269727"/>
        <c:axId val="1282271167"/>
      </c:barChart>
      <c:catAx>
        <c:axId val="128226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1167"/>
        <c:crosses val="autoZero"/>
        <c:auto val="1"/>
        <c:lblAlgn val="ctr"/>
        <c:lblOffset val="100"/>
        <c:noMultiLvlLbl val="0"/>
      </c:catAx>
      <c:valAx>
        <c:axId val="1282271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&amp;CHARTS'!$B$25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7D-4460-B14F-FE7738A8A6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7D-4460-B14F-FE7738A8A6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7D-4460-B14F-FE7738A8A6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7D-4460-B14F-FE7738A8A6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7D-4460-B14F-FE7738A8A6ED}"/>
              </c:ext>
            </c:extLst>
          </c:dPt>
          <c:cat>
            <c:strRef>
              <c:f>'PIVOT &amp;CHARTS'!$A$26:$A$31</c:f>
              <c:strCache>
                <c:ptCount val="5"/>
                <c:pt idx="0">
                  <c:v>Bangalore</c:v>
                </c:pt>
                <c:pt idx="1">
                  <c:v>Chennai</c:v>
                </c:pt>
                <c:pt idx="2">
                  <c:v>Delhi</c:v>
                </c:pt>
                <c:pt idx="3">
                  <c:v>Hyderabad</c:v>
                </c:pt>
                <c:pt idx="4">
                  <c:v>Mumbai</c:v>
                </c:pt>
              </c:strCache>
            </c:strRef>
          </c:cat>
          <c:val>
            <c:numRef>
              <c:f>'PIVOT &amp;CHARTS'!$B$26:$B$31</c:f>
              <c:numCache>
                <c:formatCode>_-[$$-409]* #,##0_ ;_-[$$-409]* \-#,##0\ ;_-[$$-409]* "-"??_ ;_-@_ </c:formatCode>
                <c:ptCount val="5"/>
                <c:pt idx="0">
                  <c:v>88861.449999999983</c:v>
                </c:pt>
                <c:pt idx="1">
                  <c:v>100047.33000000002</c:v>
                </c:pt>
                <c:pt idx="2">
                  <c:v>85867.849999999991</c:v>
                </c:pt>
                <c:pt idx="3">
                  <c:v>96236.810000000085</c:v>
                </c:pt>
                <c:pt idx="4">
                  <c:v>88765.169999999955</c:v>
                </c:pt>
              </c:numCache>
            </c:numRef>
          </c:val>
          <c:extLst>
            <c:ext xmlns:c16="http://schemas.microsoft.com/office/drawing/2014/chart" uri="{C3380CC4-5D6E-409C-BE32-E72D297353CC}">
              <c16:uniqueId val="{00000000-EC64-4321-BA91-9879D797B0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&amp;CHARTS!PivotTable8</c:name>
    <c:fmtId val="2"/>
  </c:pivotSource>
  <c:chart>
    <c:title>
      <c:tx>
        <c:rich>
          <a:bodyPr rot="0" spcFirstLastPara="1" vertOverflow="ellipsis" vert="horz" wrap="square" anchor="ctr" anchorCtr="1"/>
          <a:lstStyle/>
          <a:p>
            <a:pPr>
              <a:defRPr sz="700" b="1" i="0" u="none" strike="noStrike" kern="1200" spc="0" baseline="0">
                <a:solidFill>
                  <a:srgbClr val="D8C0A8"/>
                </a:solidFill>
                <a:latin typeface="Arial Rounded MT Bold" panose="020F0704030504030204" pitchFamily="34" charset="0"/>
                <a:ea typeface="+mn-ea"/>
                <a:cs typeface="+mn-cs"/>
              </a:defRPr>
            </a:pPr>
            <a:r>
              <a:rPr lang="en-US" sz="700" b="1">
                <a:solidFill>
                  <a:srgbClr val="D8C0A8"/>
                </a:solidFill>
                <a:latin typeface="Arial Rounded MT Bold" panose="020F0704030504030204" pitchFamily="34" charset="0"/>
              </a:rPr>
              <a:t>CATEGORY</a:t>
            </a:r>
            <a:r>
              <a:rPr lang="en-US" sz="700" b="1" baseline="0">
                <a:solidFill>
                  <a:srgbClr val="D8C0A8"/>
                </a:solidFill>
                <a:latin typeface="Arial Rounded MT Bold" panose="020F0704030504030204" pitchFamily="34" charset="0"/>
              </a:rPr>
              <a:t> TRANSCATIONS</a:t>
            </a:r>
            <a:endParaRPr lang="en-US" sz="700" b="1">
              <a:solidFill>
                <a:srgbClr val="D8C0A8"/>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700" b="1" i="0" u="none" strike="noStrike" kern="1200" spc="0" baseline="0">
              <a:solidFill>
                <a:srgbClr val="D8C0A8"/>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77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1E1A18"/>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34688105729242"/>
          <c:y val="0.16818059272882868"/>
          <c:w val="0.64960610516826223"/>
          <c:h val="0.73801349897620716"/>
        </c:manualLayout>
      </c:layout>
      <c:barChart>
        <c:barDir val="bar"/>
        <c:grouping val="clustered"/>
        <c:varyColors val="0"/>
        <c:ser>
          <c:idx val="0"/>
          <c:order val="0"/>
          <c:tx>
            <c:strRef>
              <c:f>'PIVOT &amp;CHARTS'!$AC$25</c:f>
              <c:strCache>
                <c:ptCount val="1"/>
                <c:pt idx="0">
                  <c:v>Total</c:v>
                </c:pt>
              </c:strCache>
            </c:strRef>
          </c:tx>
          <c:spPr>
            <a:solidFill>
              <a:srgbClr val="A4774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1E1A18"/>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&amp;CHARTS'!$AB$26:$AB$30</c:f>
              <c:strCache>
                <c:ptCount val="4"/>
                <c:pt idx="0">
                  <c:v>Coffee</c:v>
                </c:pt>
                <c:pt idx="1">
                  <c:v>Pastries</c:v>
                </c:pt>
                <c:pt idx="2">
                  <c:v>Snacks</c:v>
                </c:pt>
                <c:pt idx="3">
                  <c:v>Tea</c:v>
                </c:pt>
              </c:strCache>
            </c:strRef>
          </c:cat>
          <c:val>
            <c:numRef>
              <c:f>'PIVOT &amp;CHARTS'!$AC$26:$AC$30</c:f>
              <c:numCache>
                <c:formatCode>_ * #,##0_ ;_ * \-#,##0_ ;_ * "-"??_ ;_ @_ </c:formatCode>
                <c:ptCount val="4"/>
                <c:pt idx="0">
                  <c:v>47167.79</c:v>
                </c:pt>
                <c:pt idx="1">
                  <c:v>63158.770000000011</c:v>
                </c:pt>
                <c:pt idx="2">
                  <c:v>41417.55000000001</c:v>
                </c:pt>
                <c:pt idx="3">
                  <c:v>32167.799999999996</c:v>
                </c:pt>
              </c:numCache>
            </c:numRef>
          </c:val>
          <c:extLst>
            <c:ext xmlns:c16="http://schemas.microsoft.com/office/drawing/2014/chart" uri="{C3380CC4-5D6E-409C-BE32-E72D297353CC}">
              <c16:uniqueId val="{00000000-0063-4F4A-9D3D-94E49746E510}"/>
            </c:ext>
          </c:extLst>
        </c:ser>
        <c:dLbls>
          <c:dLblPos val="inEnd"/>
          <c:showLegendKey val="0"/>
          <c:showVal val="1"/>
          <c:showCatName val="0"/>
          <c:showSerName val="0"/>
          <c:showPercent val="0"/>
          <c:showBubbleSize val="0"/>
        </c:dLbls>
        <c:gapWidth val="60"/>
        <c:overlap val="93"/>
        <c:axId val="1282478655"/>
        <c:axId val="1282484415"/>
      </c:barChart>
      <c:catAx>
        <c:axId val="1282478655"/>
        <c:scaling>
          <c:orientation val="minMax"/>
        </c:scaling>
        <c:delete val="0"/>
        <c:axPos val="l"/>
        <c:numFmt formatCode="General" sourceLinked="1"/>
        <c:majorTickMark val="none"/>
        <c:minorTickMark val="none"/>
        <c:tickLblPos val="nextTo"/>
        <c:spPr>
          <a:noFill/>
          <a:ln w="9525" cap="flat" cmpd="sng" algn="ctr">
            <a:solidFill>
              <a:srgbClr val="A4774A"/>
            </a:solidFill>
            <a:round/>
          </a:ln>
          <a:effectLst/>
        </c:spPr>
        <c:txPr>
          <a:bodyPr rot="-60000000" spcFirstLastPara="1" vertOverflow="ellipsis" vert="horz" wrap="square" anchor="ctr" anchorCtr="0"/>
          <a:lstStyle/>
          <a:p>
            <a:pPr>
              <a:defRPr sz="900" b="0" i="0" u="none" strike="noStrike" kern="1200" baseline="0">
                <a:solidFill>
                  <a:srgbClr val="D8C0A8"/>
                </a:solidFill>
                <a:latin typeface="Arial Rounded MT Bold" panose="020F0704030504030204" pitchFamily="34" charset="0"/>
                <a:ea typeface="+mn-ea"/>
                <a:cs typeface="+mn-cs"/>
              </a:defRPr>
            </a:pPr>
            <a:endParaRPr lang="en-US"/>
          </a:p>
        </c:txPr>
        <c:crossAx val="1282484415"/>
        <c:crosses val="autoZero"/>
        <c:auto val="1"/>
        <c:lblAlgn val="ctr"/>
        <c:lblOffset val="100"/>
        <c:noMultiLvlLbl val="0"/>
      </c:catAx>
      <c:valAx>
        <c:axId val="1282484415"/>
        <c:scaling>
          <c:orientation val="minMax"/>
        </c:scaling>
        <c:delete val="1"/>
        <c:axPos val="b"/>
        <c:numFmt formatCode="_ * #,##0_ ;_ * \-#,##0_ ;_ * &quot;-&quot;??_ ;_ @_ " sourceLinked="1"/>
        <c:majorTickMark val="none"/>
        <c:minorTickMark val="none"/>
        <c:tickLblPos val="nextTo"/>
        <c:crossAx val="128247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rgbClr val="D8C0A8"/>
                </a:solidFill>
                <a:latin typeface="Arial Rounded MT Bold" panose="020F0704030504030204" pitchFamily="34" charset="0"/>
              </a:rPr>
              <a:t>YEARLY</a:t>
            </a:r>
            <a:r>
              <a:rPr lang="en-US" sz="700" b="1" baseline="0">
                <a:solidFill>
                  <a:srgbClr val="D8C0A8"/>
                </a:solidFill>
                <a:latin typeface="Arial Rounded MT Bold" panose="020F0704030504030204" pitchFamily="34" charset="0"/>
              </a:rPr>
              <a:t> REVENUE%</a:t>
            </a:r>
            <a:endParaRPr lang="en-US" sz="700" b="1">
              <a:solidFill>
                <a:srgbClr val="D8C0A8"/>
              </a:solidFill>
              <a:latin typeface="Arial Rounded MT Bold" panose="020F0704030504030204" pitchFamily="34" charset="0"/>
            </a:endParaRPr>
          </a:p>
        </c:rich>
      </c:tx>
      <c:layout>
        <c:manualLayout>
          <c:xMode val="edge"/>
          <c:yMode val="edge"/>
          <c:x val="0.2225025036838163"/>
          <c:y val="3.4818273287804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B2A26"/>
          </a:solidFill>
          <a:ln w="19050">
            <a:solidFill>
              <a:srgbClr val="3B2A26"/>
            </a:solidFill>
          </a:ln>
          <a:effectLst/>
        </c:spPr>
        <c:dLbl>
          <c:idx val="0"/>
          <c:layout>
            <c:manualLayout>
              <c:x val="3.7043477410320269E-2"/>
              <c:y val="-0.20967141023009372"/>
            </c:manualLayout>
          </c:layout>
          <c:spPr>
            <a:noFill/>
            <a:ln>
              <a:noFill/>
            </a:ln>
            <a:effectLst/>
          </c:spPr>
          <c:txPr>
            <a:bodyPr rot="0" spcFirstLastPara="1" vertOverflow="ellipsis" vert="horz" wrap="square" lIns="38100" tIns="19050" rIns="38100" bIns="19050" anchor="t" anchorCtr="0">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65602749202143"/>
                  <c:h val="0.16658421058714049"/>
                </c:manualLayout>
              </c15:layout>
            </c:ext>
          </c:extLst>
        </c:dLbl>
      </c:pivotFmt>
      <c:pivotFmt>
        <c:idx val="7"/>
        <c:spPr>
          <a:solidFill>
            <a:srgbClr val="5F452B"/>
          </a:solidFill>
          <a:ln w="19050">
            <a:solidFill>
              <a:srgbClr val="5F452B"/>
            </a:solidFill>
          </a:ln>
          <a:effectLst/>
        </c:spPr>
        <c:dLbl>
          <c:idx val="0"/>
          <c:layout>
            <c:manualLayout>
              <c:x val="-0.19323507819347771"/>
              <c:y val="9.0857611099707289E-2"/>
            </c:manualLayout>
          </c:layout>
          <c:spPr>
            <a:noFill/>
            <a:ln>
              <a:noFill/>
            </a:ln>
            <a:effectLst/>
          </c:spPr>
          <c:txPr>
            <a:bodyPr rot="0" spcFirstLastPara="1" vertOverflow="ellipsis" vert="horz" wrap="square" lIns="38100" tIns="19050" rIns="38100" bIns="19050" anchor="t" anchorCtr="0">
              <a:no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58115422800139"/>
                  <c:h val="0.17357325759481027"/>
                </c:manualLayout>
              </c15:layout>
            </c:ext>
          </c:extLst>
        </c:dLbl>
      </c:pivotFmt>
      <c:pivotFmt>
        <c:idx val="8"/>
        <c:spPr>
          <a:solidFill>
            <a:srgbClr val="A4774A"/>
          </a:solidFill>
          <a:ln w="19050">
            <a:solidFill>
              <a:srgbClr val="A4774A"/>
            </a:solidFill>
          </a:ln>
          <a:effectLst/>
        </c:spPr>
        <c:dLbl>
          <c:idx val="0"/>
          <c:layout>
            <c:manualLayout>
              <c:x val="-0.20013661239303723"/>
              <c:y val="-4.8923329053688555E-2"/>
            </c:manualLayout>
          </c:layout>
          <c:spPr>
            <a:noFill/>
            <a:ln>
              <a:noFill/>
            </a:ln>
            <a:effectLst/>
          </c:spPr>
          <c:txPr>
            <a:bodyPr rot="0" spcFirstLastPara="1" vertOverflow="ellipsis" vert="horz" wrap="square" lIns="38100" tIns="19050" rIns="38100" bIns="19050" anchor="t" anchorCtr="0">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190299324600068"/>
                  <c:h val="0.16658421058714049"/>
                </c:manualLayout>
              </c15:layout>
            </c:ext>
          </c:extLst>
        </c:dLbl>
      </c:pivotFmt>
    </c:pivotFmts>
    <c:plotArea>
      <c:layout>
        <c:manualLayout>
          <c:layoutTarget val="inner"/>
          <c:xMode val="edge"/>
          <c:yMode val="edge"/>
          <c:x val="0.16196882694296355"/>
          <c:y val="0.14047984485416282"/>
          <c:w val="0.7036668526928237"/>
          <c:h val="0.71261754118722442"/>
        </c:manualLayout>
      </c:layout>
      <c:doughnutChart>
        <c:varyColors val="1"/>
        <c:ser>
          <c:idx val="0"/>
          <c:order val="0"/>
          <c:tx>
            <c:strRef>
              <c:f>'PIVOT &amp;CHARTS'!$T$3</c:f>
              <c:strCache>
                <c:ptCount val="1"/>
                <c:pt idx="0">
                  <c:v>Total</c:v>
                </c:pt>
              </c:strCache>
            </c:strRef>
          </c:tx>
          <c:dPt>
            <c:idx val="0"/>
            <c:bubble3D val="0"/>
            <c:spPr>
              <a:solidFill>
                <a:srgbClr val="3B2A26"/>
              </a:solidFill>
              <a:ln w="19050">
                <a:solidFill>
                  <a:srgbClr val="3B2A26"/>
                </a:solidFill>
              </a:ln>
              <a:effectLst/>
            </c:spPr>
            <c:extLst>
              <c:ext xmlns:c16="http://schemas.microsoft.com/office/drawing/2014/chart" uri="{C3380CC4-5D6E-409C-BE32-E72D297353CC}">
                <c16:uniqueId val="{00000001-2864-4EA0-A9FE-9F9B210B599E}"/>
              </c:ext>
            </c:extLst>
          </c:dPt>
          <c:dPt>
            <c:idx val="1"/>
            <c:bubble3D val="0"/>
            <c:spPr>
              <a:solidFill>
                <a:srgbClr val="5F452B"/>
              </a:solidFill>
              <a:ln w="19050">
                <a:solidFill>
                  <a:srgbClr val="5F452B"/>
                </a:solidFill>
              </a:ln>
              <a:effectLst/>
            </c:spPr>
            <c:extLst>
              <c:ext xmlns:c16="http://schemas.microsoft.com/office/drawing/2014/chart" uri="{C3380CC4-5D6E-409C-BE32-E72D297353CC}">
                <c16:uniqueId val="{00000003-2864-4EA0-A9FE-9F9B210B599E}"/>
              </c:ext>
            </c:extLst>
          </c:dPt>
          <c:dPt>
            <c:idx val="2"/>
            <c:bubble3D val="0"/>
            <c:spPr>
              <a:solidFill>
                <a:srgbClr val="A4774A"/>
              </a:solidFill>
              <a:ln w="19050">
                <a:solidFill>
                  <a:srgbClr val="A4774A"/>
                </a:solidFill>
              </a:ln>
              <a:effectLst/>
            </c:spPr>
            <c:extLst>
              <c:ext xmlns:c16="http://schemas.microsoft.com/office/drawing/2014/chart" uri="{C3380CC4-5D6E-409C-BE32-E72D297353CC}">
                <c16:uniqueId val="{00000005-2864-4EA0-A9FE-9F9B210B599E}"/>
              </c:ext>
            </c:extLst>
          </c:dPt>
          <c:dLbls>
            <c:dLbl>
              <c:idx val="0"/>
              <c:layout>
                <c:manualLayout>
                  <c:x val="3.7043477410320269E-2"/>
                  <c:y val="-0.20967141023009372"/>
                </c:manualLayout>
              </c:layout>
              <c:showLegendKey val="0"/>
              <c:showVal val="1"/>
              <c:showCatName val="0"/>
              <c:showSerName val="0"/>
              <c:showPercent val="0"/>
              <c:showBubbleSize val="0"/>
              <c:extLst>
                <c:ext xmlns:c15="http://schemas.microsoft.com/office/drawing/2012/chart" uri="{CE6537A1-D6FC-4f65-9D91-7224C49458BB}">
                  <c15:layout>
                    <c:manualLayout>
                      <c:w val="0.25065602749202143"/>
                      <c:h val="0.16658421058714049"/>
                    </c:manualLayout>
                  </c15:layout>
                </c:ext>
                <c:ext xmlns:c16="http://schemas.microsoft.com/office/drawing/2014/chart" uri="{C3380CC4-5D6E-409C-BE32-E72D297353CC}">
                  <c16:uniqueId val="{00000001-2864-4EA0-A9FE-9F9B210B599E}"/>
                </c:ext>
              </c:extLst>
            </c:dLbl>
            <c:dLbl>
              <c:idx val="1"/>
              <c:layout>
                <c:manualLayout>
                  <c:x val="-0.19323507819347771"/>
                  <c:y val="9.0857611099707289E-2"/>
                </c:manualLayout>
              </c:layout>
              <c:spPr>
                <a:noFill/>
                <a:ln>
                  <a:noFill/>
                </a:ln>
                <a:effectLst/>
              </c:spPr>
              <c:txPr>
                <a:bodyPr rot="0" spcFirstLastPara="1" vertOverflow="ellipsis" vert="horz" wrap="square" lIns="38100" tIns="19050" rIns="38100" bIns="19050" anchor="t" anchorCtr="0">
                  <a:no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58115422800139"/>
                      <c:h val="0.17357325759481027"/>
                    </c:manualLayout>
                  </c15:layout>
                </c:ext>
                <c:ext xmlns:c16="http://schemas.microsoft.com/office/drawing/2014/chart" uri="{C3380CC4-5D6E-409C-BE32-E72D297353CC}">
                  <c16:uniqueId val="{00000003-2864-4EA0-A9FE-9F9B210B599E}"/>
                </c:ext>
              </c:extLst>
            </c:dLbl>
            <c:dLbl>
              <c:idx val="2"/>
              <c:layout>
                <c:manualLayout>
                  <c:x val="-0.20013661239303723"/>
                  <c:y val="-4.8923329053688555E-2"/>
                </c:manualLayout>
              </c:layout>
              <c:showLegendKey val="0"/>
              <c:showVal val="1"/>
              <c:showCatName val="0"/>
              <c:showSerName val="0"/>
              <c:showPercent val="0"/>
              <c:showBubbleSize val="0"/>
              <c:extLst>
                <c:ext xmlns:c15="http://schemas.microsoft.com/office/drawing/2012/chart" uri="{CE6537A1-D6FC-4f65-9D91-7224C49458BB}">
                  <c15:layout>
                    <c:manualLayout>
                      <c:w val="0.21190299324600068"/>
                      <c:h val="0.16658421058714049"/>
                    </c:manualLayout>
                  </c15:layout>
                </c:ext>
                <c:ext xmlns:c16="http://schemas.microsoft.com/office/drawing/2014/chart" uri="{C3380CC4-5D6E-409C-BE32-E72D297353CC}">
                  <c16:uniqueId val="{00000005-2864-4EA0-A9FE-9F9B210B599E}"/>
                </c:ext>
              </c:extLst>
            </c:dLbl>
            <c:spPr>
              <a:noFill/>
              <a:ln>
                <a:noFill/>
              </a:ln>
              <a:effectLst/>
            </c:spPr>
            <c:txPr>
              <a:bodyPr rot="0" spcFirstLastPara="1" vertOverflow="ellipsis" vert="horz" wrap="square" lIns="38100" tIns="19050" rIns="38100" bIns="19050" anchor="t" anchorCtr="0">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&amp;CHARTS'!$S$4:$S$7</c:f>
              <c:strCache>
                <c:ptCount val="3"/>
                <c:pt idx="0">
                  <c:v>2023</c:v>
                </c:pt>
                <c:pt idx="1">
                  <c:v>2024</c:v>
                </c:pt>
                <c:pt idx="2">
                  <c:v>2025</c:v>
                </c:pt>
              </c:strCache>
            </c:strRef>
          </c:cat>
          <c:val>
            <c:numRef>
              <c:f>'PIVOT &amp;CHARTS'!$T$4:$T$7</c:f>
              <c:numCache>
                <c:formatCode>_-[$$-409]* #,##0_ ;_-[$$-409]* \-#,##0\ ;_-[$$-409]* "-"??_ ;_-@_ </c:formatCode>
                <c:ptCount val="3"/>
                <c:pt idx="0">
                  <c:v>169906.13000000012</c:v>
                </c:pt>
                <c:pt idx="1">
                  <c:v>195245.63999999998</c:v>
                </c:pt>
                <c:pt idx="2">
                  <c:v>94626.84000000004</c:v>
                </c:pt>
              </c:numCache>
            </c:numRef>
          </c:val>
          <c:extLst>
            <c:ext xmlns:c16="http://schemas.microsoft.com/office/drawing/2014/chart" uri="{C3380CC4-5D6E-409C-BE32-E72D297353CC}">
              <c16:uniqueId val="{00000006-2864-4EA0-A9FE-9F9B210B599E}"/>
            </c:ext>
          </c:extLst>
        </c:ser>
        <c:dLbls>
          <c:showLegendKey val="0"/>
          <c:showVal val="1"/>
          <c:showCatName val="0"/>
          <c:showSerName val="0"/>
          <c:showPercent val="0"/>
          <c:showBubbleSize val="0"/>
          <c:showLeaderLines val="0"/>
        </c:dLbls>
        <c:firstSliceAng val="9"/>
        <c:holeSize val="60"/>
      </c:doughnutChart>
      <c:spPr>
        <a:noFill/>
        <a:ln>
          <a:noFill/>
        </a:ln>
        <a:effectLst/>
      </c:spPr>
    </c:plotArea>
    <c:legend>
      <c:legendPos val="b"/>
      <c:layout>
        <c:manualLayout>
          <c:xMode val="edge"/>
          <c:yMode val="edge"/>
          <c:x val="0.20938593435758213"/>
          <c:y val="0.87406452706439663"/>
          <c:w val="0.59826214566659186"/>
          <c:h val="9.7623310148567108E-2"/>
        </c:manualLayout>
      </c:layout>
      <c:overlay val="0"/>
      <c:spPr>
        <a:noFill/>
        <a:ln>
          <a:noFill/>
        </a:ln>
        <a:effectLst/>
      </c:spPr>
      <c:txPr>
        <a:bodyPr rot="0" spcFirstLastPara="1" vertOverflow="ellipsis" vert="horz" wrap="square" anchor="ctr" anchorCtr="1"/>
        <a:lstStyle/>
        <a:p>
          <a:pPr>
            <a:defRPr sz="700" b="1" i="0" u="none" strike="noStrike" kern="1200" baseline="0">
              <a:solidFill>
                <a:srgbClr val="D8C0A8"/>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shop.xlsx]PIVOT &amp;CHARTS!PivotTable2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rgbClr val="D8C0A8"/>
                </a:solidFill>
                <a:latin typeface="Arial Rounded MT Bold" panose="020F0704030504030204" pitchFamily="34" charset="0"/>
              </a:rPr>
              <a:t>REVENUE</a:t>
            </a:r>
            <a:r>
              <a:rPr lang="en-US" sz="700" b="1" baseline="0">
                <a:solidFill>
                  <a:srgbClr val="D8C0A8"/>
                </a:solidFill>
                <a:latin typeface="Arial Rounded MT Bold" panose="020F0704030504030204" pitchFamily="34" charset="0"/>
              </a:rPr>
              <a:t> BY CATEGORY</a:t>
            </a:r>
            <a:endParaRPr lang="en-US" sz="700" b="1">
              <a:solidFill>
                <a:srgbClr val="D8C0A8"/>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77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4774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61746424984814"/>
                  <c:h val="0.113853787371879"/>
                </c:manualLayout>
              </c15:layout>
            </c:ext>
          </c:extLst>
        </c:dLbl>
      </c:pivotFmt>
      <c:pivotFmt>
        <c:idx val="4"/>
        <c:spPr>
          <a:solidFill>
            <a:srgbClr val="A4774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73116466081461"/>
                  <c:h val="0.113853787371879"/>
                </c:manualLayout>
              </c15:layout>
            </c:ext>
          </c:extLst>
        </c:dLbl>
      </c:pivotFmt>
      <c:pivotFmt>
        <c:idx val="5"/>
        <c:spPr>
          <a:solidFill>
            <a:srgbClr val="A4774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73116466081461"/>
                  <c:h val="0.113853787371879"/>
                </c:manualLayout>
              </c15:layout>
            </c:ext>
          </c:extLst>
        </c:dLbl>
      </c:pivotFmt>
    </c:pivotFmts>
    <c:plotArea>
      <c:layout>
        <c:manualLayout>
          <c:layoutTarget val="inner"/>
          <c:xMode val="edge"/>
          <c:yMode val="edge"/>
          <c:x val="0.22910374493311386"/>
          <c:y val="0.13144874012540636"/>
          <c:w val="0.6662678048812446"/>
          <c:h val="0.86815294745548321"/>
        </c:manualLayout>
      </c:layout>
      <c:barChart>
        <c:barDir val="bar"/>
        <c:grouping val="clustered"/>
        <c:varyColors val="0"/>
        <c:ser>
          <c:idx val="0"/>
          <c:order val="0"/>
          <c:tx>
            <c:strRef>
              <c:f>'PIVOT &amp;CHARTS'!$K$3</c:f>
              <c:strCache>
                <c:ptCount val="1"/>
                <c:pt idx="0">
                  <c:v>Total</c:v>
                </c:pt>
              </c:strCache>
            </c:strRef>
          </c:tx>
          <c:spPr>
            <a:solidFill>
              <a:srgbClr val="A4774A"/>
            </a:solidFill>
            <a:ln>
              <a:noFill/>
            </a:ln>
            <a:effectLst/>
          </c:spPr>
          <c:invertIfNegative val="0"/>
          <c:dPt>
            <c:idx val="0"/>
            <c:invertIfNegative val="0"/>
            <c:bubble3D val="0"/>
            <c:spPr>
              <a:solidFill>
                <a:srgbClr val="A4774A"/>
              </a:solidFill>
              <a:ln>
                <a:noFill/>
              </a:ln>
              <a:effectLst/>
            </c:spPr>
            <c:extLst>
              <c:ext xmlns:c16="http://schemas.microsoft.com/office/drawing/2014/chart" uri="{C3380CC4-5D6E-409C-BE32-E72D297353CC}">
                <c16:uniqueId val="{00000003-E299-4980-AAF8-30725091028C}"/>
              </c:ext>
            </c:extLst>
          </c:dPt>
          <c:dPt>
            <c:idx val="1"/>
            <c:invertIfNegative val="0"/>
            <c:bubble3D val="0"/>
            <c:spPr>
              <a:solidFill>
                <a:srgbClr val="A4774A"/>
              </a:solidFill>
              <a:ln>
                <a:noFill/>
              </a:ln>
              <a:effectLst/>
            </c:spPr>
            <c:extLst>
              <c:ext xmlns:c16="http://schemas.microsoft.com/office/drawing/2014/chart" uri="{C3380CC4-5D6E-409C-BE32-E72D297353CC}">
                <c16:uniqueId val="{00000002-E299-4980-AAF8-30725091028C}"/>
              </c:ext>
            </c:extLst>
          </c:dPt>
          <c:dPt>
            <c:idx val="2"/>
            <c:invertIfNegative val="0"/>
            <c:bubble3D val="0"/>
            <c:spPr>
              <a:solidFill>
                <a:srgbClr val="A4774A"/>
              </a:solidFill>
              <a:ln>
                <a:noFill/>
              </a:ln>
              <a:effectLst/>
            </c:spPr>
            <c:extLst>
              <c:ext xmlns:c16="http://schemas.microsoft.com/office/drawing/2014/chart" uri="{C3380CC4-5D6E-409C-BE32-E72D297353CC}">
                <c16:uniqueId val="{00000001-E299-4980-AAF8-30725091028C}"/>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673116466081461"/>
                      <c:h val="0.113853787371879"/>
                    </c:manualLayout>
                  </c15:layout>
                </c:ext>
                <c:ext xmlns:c16="http://schemas.microsoft.com/office/drawing/2014/chart" uri="{C3380CC4-5D6E-409C-BE32-E72D297353CC}">
                  <c16:uniqueId val="{00000003-E299-4980-AAF8-30725091028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673116466081461"/>
                      <c:h val="0.113853787371879"/>
                    </c:manualLayout>
                  </c15:layout>
                </c:ext>
                <c:ext xmlns:c16="http://schemas.microsoft.com/office/drawing/2014/chart" uri="{C3380CC4-5D6E-409C-BE32-E72D297353CC}">
                  <c16:uniqueId val="{00000002-E299-4980-AAF8-30725091028C}"/>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861746424984814"/>
                      <c:h val="0.113853787371879"/>
                    </c:manualLayout>
                  </c15:layout>
                </c:ext>
                <c:ext xmlns:c16="http://schemas.microsoft.com/office/drawing/2014/chart" uri="{C3380CC4-5D6E-409C-BE32-E72D297353CC}">
                  <c16:uniqueId val="{00000001-E299-4980-AAF8-30725091028C}"/>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&amp;CHARTS'!$J$4:$J$8</c:f>
              <c:strCache>
                <c:ptCount val="4"/>
                <c:pt idx="0">
                  <c:v>Coffee</c:v>
                </c:pt>
                <c:pt idx="1">
                  <c:v>Pastries</c:v>
                </c:pt>
                <c:pt idx="2">
                  <c:v>Snacks</c:v>
                </c:pt>
                <c:pt idx="3">
                  <c:v>Tea</c:v>
                </c:pt>
              </c:strCache>
            </c:strRef>
          </c:cat>
          <c:val>
            <c:numRef>
              <c:f>'PIVOT &amp;CHARTS'!$K$4:$K$8</c:f>
              <c:numCache>
                <c:formatCode>_-[$$-409]* #,##0_ ;_-[$$-409]* \-#,##0\ ;_-[$$-409]* "-"??_ ;_-@_ </c:formatCode>
                <c:ptCount val="4"/>
                <c:pt idx="0">
                  <c:v>117919.10999999999</c:v>
                </c:pt>
                <c:pt idx="1">
                  <c:v>157896.32999999996</c:v>
                </c:pt>
                <c:pt idx="2">
                  <c:v>103543.66000000005</c:v>
                </c:pt>
                <c:pt idx="3">
                  <c:v>80419.509999999966</c:v>
                </c:pt>
              </c:numCache>
            </c:numRef>
          </c:val>
          <c:extLst>
            <c:ext xmlns:c16="http://schemas.microsoft.com/office/drawing/2014/chart" uri="{C3380CC4-5D6E-409C-BE32-E72D297353CC}">
              <c16:uniqueId val="{00000000-E299-4980-AAF8-30725091028C}"/>
            </c:ext>
          </c:extLst>
        </c:ser>
        <c:dLbls>
          <c:dLblPos val="outEnd"/>
          <c:showLegendKey val="0"/>
          <c:showVal val="1"/>
          <c:showCatName val="0"/>
          <c:showSerName val="0"/>
          <c:showPercent val="0"/>
          <c:showBubbleSize val="0"/>
        </c:dLbls>
        <c:gapWidth val="80"/>
        <c:axId val="1118346895"/>
        <c:axId val="1118345935"/>
      </c:barChart>
      <c:catAx>
        <c:axId val="1118346895"/>
        <c:scaling>
          <c:orientation val="minMax"/>
        </c:scaling>
        <c:delete val="0"/>
        <c:axPos val="l"/>
        <c:numFmt formatCode="General" sourceLinked="1"/>
        <c:majorTickMark val="none"/>
        <c:minorTickMark val="none"/>
        <c:tickLblPos val="nextTo"/>
        <c:spPr>
          <a:noFill/>
          <a:ln w="9525" cap="flat" cmpd="sng" algn="ctr">
            <a:solidFill>
              <a:srgbClr val="A4774A"/>
            </a:solidFill>
            <a:round/>
          </a:ln>
          <a:effectLst/>
        </c:spPr>
        <c:txPr>
          <a:bodyPr rot="-60000000" spcFirstLastPara="1" vertOverflow="ellipsis" vert="horz" wrap="square" anchor="ctr" anchorCtr="1"/>
          <a:lstStyle/>
          <a:p>
            <a:pPr>
              <a:defRPr sz="700" b="0" i="0" u="none" strike="noStrike" kern="1200" baseline="0">
                <a:solidFill>
                  <a:srgbClr val="D8C0A8"/>
                </a:solidFill>
                <a:latin typeface="Arial Rounded MT Bold" panose="020F0704030504030204" pitchFamily="34" charset="0"/>
                <a:ea typeface="+mn-ea"/>
                <a:cs typeface="+mn-cs"/>
              </a:defRPr>
            </a:pPr>
            <a:endParaRPr lang="en-US"/>
          </a:p>
        </c:txPr>
        <c:crossAx val="1118345935"/>
        <c:crosses val="autoZero"/>
        <c:auto val="1"/>
        <c:lblAlgn val="ctr"/>
        <c:lblOffset val="100"/>
        <c:noMultiLvlLbl val="0"/>
      </c:catAx>
      <c:valAx>
        <c:axId val="1118345935"/>
        <c:scaling>
          <c:orientation val="minMax"/>
        </c:scaling>
        <c:delete val="1"/>
        <c:axPos val="b"/>
        <c:numFmt formatCode="_-[$$-409]* #,##0_ ;_-[$$-409]* \-#,##0\ ;_-[$$-409]* &quot;-&quot;??_ ;_-@_ " sourceLinked="1"/>
        <c:majorTickMark val="none"/>
        <c:minorTickMark val="none"/>
        <c:tickLblPos val="nextTo"/>
        <c:crossAx val="111834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C403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22E8874C-FC8F-4E3C-AB3E-77CC7524AB07}">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TOP 3 MONTH REVENUE&amp;PROFIT</cx:v>
        </cx:txData>
      </cx:tx>
      <cx:txPr>
        <a:bodyPr spcFirstLastPara="1" vertOverflow="ellipsis" horzOverflow="overflow" wrap="square" lIns="0" tIns="0" rIns="0" bIns="0" anchor="ctr" anchorCtr="1"/>
        <a:lstStyle/>
        <a:p>
          <a:pPr algn="ctr" rtl="0">
            <a:defRPr/>
          </a:pPr>
          <a:r>
            <a:rPr lang="en-US" sz="700" b="1" i="0" u="none" strike="noStrike" baseline="0">
              <a:solidFill>
                <a:srgbClr val="D8C0A8"/>
              </a:solidFill>
              <a:latin typeface="Arial Rounded MT Bold" panose="020F0704030504030204" pitchFamily="34" charset="0"/>
            </a:rPr>
            <a:t>TOP 3 MONTH REVENUE&amp;PROFIT</a:t>
          </a:r>
        </a:p>
      </cx:txPr>
    </cx:title>
    <cx:plotArea>
      <cx:plotAreaRegion>
        <cx:series layoutId="funnel" uniqueId="{22E8874C-FC8F-4E3C-AB3E-77CC7524AB07}">
          <cx:spPr>
            <a:solidFill>
              <a:srgbClr val="946B42"/>
            </a:solidFill>
          </cx:spPr>
          <cx:dataLabels>
            <cx:txPr>
              <a:bodyPr spcFirstLastPara="1" vertOverflow="ellipsis" horzOverflow="overflow" wrap="square" lIns="0" tIns="0" rIns="0" bIns="0" anchor="ctr" anchorCtr="1"/>
              <a:lstStyle/>
              <a:p>
                <a:pPr algn="ctr" rtl="0">
                  <a:defRPr sz="600">
                    <a:solidFill>
                      <a:sysClr val="windowText" lastClr="000000"/>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US" sz="600" b="0" i="0" u="none" strike="noStrike" baseline="0">
                  <a:solidFill>
                    <a:sysClr val="windowText" lastClr="000000"/>
                  </a:solidFill>
                  <a:latin typeface="Arial Rounded MT Bold" panose="020F0704030504030204" pitchFamily="34" charset="0"/>
                </a:endParaRPr>
              </a:p>
            </cx:txPr>
            <cx:visibility seriesName="0" categoryName="0" value="1"/>
          </cx:dataLabels>
          <cx:dataId val="0"/>
        </cx:series>
      </cx:plotAreaRegion>
      <cx:axis id="0">
        <cx:catScaling gapWidth="0.74000001"/>
        <cx:tickLabels/>
        <cx:spPr>
          <a:ln w="9525">
            <a:solidFill>
              <a:srgbClr val="9F7347"/>
            </a:solidFill>
          </a:ln>
        </cx:spPr>
        <cx:txPr>
          <a:bodyPr spcFirstLastPara="1" vertOverflow="ellipsis" horzOverflow="overflow" wrap="square" lIns="0" tIns="0" rIns="0" bIns="0" anchor="ctr" anchorCtr="1"/>
          <a:lstStyle/>
          <a:p>
            <a:pPr algn="ctr" rtl="0">
              <a:defRPr sz="700">
                <a:solidFill>
                  <a:srgbClr val="D8C0A8"/>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US" sz="700" b="0" i="0" u="none" strike="noStrike" baseline="0">
              <a:solidFill>
                <a:srgbClr val="D8C0A8"/>
              </a:solidFill>
              <a:latin typeface="Arial Rounded MT Bold" panose="020F0704030504030204" pitchFamily="34" charset="0"/>
            </a:endParaRPr>
          </a:p>
        </cx:txPr>
      </cx:axis>
    </cx:plotArea>
  </cx:chart>
  <cx:spPr>
    <a:solidFill>
      <a:srgbClr val="5C4033"/>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PIVOT &amp;CHARTS'!A1"/><Relationship Id="rId18" Type="http://schemas.openxmlformats.org/officeDocument/2006/relationships/chart" Target="../charts/chart10.xml"/><Relationship Id="rId26" Type="http://schemas.openxmlformats.org/officeDocument/2006/relationships/image" Target="../media/image16.svg"/><Relationship Id="rId3" Type="http://schemas.openxmlformats.org/officeDocument/2006/relationships/image" Target="../media/image3.png"/><Relationship Id="rId21" Type="http://schemas.openxmlformats.org/officeDocument/2006/relationships/chart" Target="../charts/chart12.xml"/><Relationship Id="rId7" Type="http://schemas.openxmlformats.org/officeDocument/2006/relationships/image" Target="../media/image6.svg"/><Relationship Id="rId12" Type="http://schemas.openxmlformats.org/officeDocument/2006/relationships/image" Target="../media/image10.png"/><Relationship Id="rId17" Type="http://schemas.openxmlformats.org/officeDocument/2006/relationships/chart" Target="../charts/chart9.xml"/><Relationship Id="rId25" Type="http://schemas.openxmlformats.org/officeDocument/2006/relationships/image" Target="../media/image15.png"/><Relationship Id="rId2" Type="http://schemas.openxmlformats.org/officeDocument/2006/relationships/image" Target="../media/image2.svg"/><Relationship Id="rId16" Type="http://schemas.openxmlformats.org/officeDocument/2006/relationships/chart" Target="../charts/chart8.xml"/><Relationship Id="rId20"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 DATA'!A1"/><Relationship Id="rId24" Type="http://schemas.openxmlformats.org/officeDocument/2006/relationships/image" Target="../media/image14.svg"/><Relationship Id="rId5" Type="http://schemas.openxmlformats.org/officeDocument/2006/relationships/hyperlink" Target="https://www.linkedin.com/in/rajasri-eswaran/" TargetMode="External"/><Relationship Id="rId15" Type="http://schemas.openxmlformats.org/officeDocument/2006/relationships/chart" Target="../charts/chart7.xml"/><Relationship Id="rId23" Type="http://schemas.openxmlformats.org/officeDocument/2006/relationships/image" Target="../media/image13.png"/><Relationship Id="rId10" Type="http://schemas.openxmlformats.org/officeDocument/2006/relationships/image" Target="../media/image9.png"/><Relationship Id="rId19" Type="http://schemas.openxmlformats.org/officeDocument/2006/relationships/chart" Target="../charts/chart11.xml"/><Relationship Id="rId4" Type="http://schemas.openxmlformats.org/officeDocument/2006/relationships/image" Target="../media/image4.svg"/><Relationship Id="rId9" Type="http://schemas.openxmlformats.org/officeDocument/2006/relationships/image" Target="../media/image8.png"/><Relationship Id="rId14" Type="http://schemas.openxmlformats.org/officeDocument/2006/relationships/image" Target="../media/image11.png"/><Relationship Id="rId22" Type="http://schemas.openxmlformats.org/officeDocument/2006/relationships/image" Target="../media/image12.png"/><Relationship Id="rId27"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29</xdr:col>
      <xdr:colOff>278258</xdr:colOff>
      <xdr:row>22</xdr:row>
      <xdr:rowOff>160963</xdr:rowOff>
    </xdr:from>
    <xdr:to>
      <xdr:col>35</xdr:col>
      <xdr:colOff>526550</xdr:colOff>
      <xdr:row>37</xdr:row>
      <xdr:rowOff>18837</xdr:rowOff>
    </xdr:to>
    <xdr:graphicFrame macro="">
      <xdr:nvGraphicFramePr>
        <xdr:cNvPr id="2" name="Chart 1">
          <a:extLst>
            <a:ext uri="{FF2B5EF4-FFF2-40B4-BE49-F238E27FC236}">
              <a16:creationId xmlns:a16="http://schemas.microsoft.com/office/drawing/2014/main" id="{D5DB990E-CDC7-01D5-C19B-F1E437AB4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288325</xdr:colOff>
      <xdr:row>25</xdr:row>
      <xdr:rowOff>59725</xdr:rowOff>
    </xdr:from>
    <xdr:to>
      <xdr:col>16</xdr:col>
      <xdr:colOff>154460</xdr:colOff>
      <xdr:row>34</xdr:row>
      <xdr:rowOff>92676</xdr:rowOff>
    </xdr:to>
    <xdr:graphicFrame macro="">
      <xdr:nvGraphicFramePr>
        <xdr:cNvPr id="4" name="Chart 3">
          <a:extLst>
            <a:ext uri="{FF2B5EF4-FFF2-40B4-BE49-F238E27FC236}">
              <a16:creationId xmlns:a16="http://schemas.microsoft.com/office/drawing/2014/main" id="{0F04E428-BEEE-967D-E97C-32BE82A12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576648</xdr:colOff>
      <xdr:row>2</xdr:row>
      <xdr:rowOff>80318</xdr:rowOff>
    </xdr:from>
    <xdr:to>
      <xdr:col>25</xdr:col>
      <xdr:colOff>205945</xdr:colOff>
      <xdr:row>16</xdr:row>
      <xdr:rowOff>166816</xdr:rowOff>
    </xdr:to>
    <xdr:graphicFrame macro="">
      <xdr:nvGraphicFramePr>
        <xdr:cNvPr id="5" name="Chart 4">
          <a:extLst>
            <a:ext uri="{FF2B5EF4-FFF2-40B4-BE49-F238E27FC236}">
              <a16:creationId xmlns:a16="http://schemas.microsoft.com/office/drawing/2014/main" id="{73CBFA3A-8AA0-8A5D-AEDB-DE692E8F5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102973</xdr:colOff>
      <xdr:row>6</xdr:row>
      <xdr:rowOff>162698</xdr:rowOff>
    </xdr:from>
    <xdr:to>
      <xdr:col>16</xdr:col>
      <xdr:colOff>370703</xdr:colOff>
      <xdr:row>18</xdr:row>
      <xdr:rowOff>72081</xdr:rowOff>
    </xdr:to>
    <xdr:graphicFrame macro="">
      <xdr:nvGraphicFramePr>
        <xdr:cNvPr id="6" name="Chart 5">
          <a:extLst>
            <a:ext uri="{FF2B5EF4-FFF2-40B4-BE49-F238E27FC236}">
              <a16:creationId xmlns:a16="http://schemas.microsoft.com/office/drawing/2014/main" id="{87BDB49B-5ECF-BA63-3BD5-726D0CB59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123567</xdr:colOff>
      <xdr:row>26</xdr:row>
      <xdr:rowOff>59724</xdr:rowOff>
    </xdr:from>
    <xdr:to>
      <xdr:col>25</xdr:col>
      <xdr:colOff>422188</xdr:colOff>
      <xdr:row>36</xdr:row>
      <xdr:rowOff>10297</xdr:rowOff>
    </xdr:to>
    <xdr:graphicFrame macro="">
      <xdr:nvGraphicFramePr>
        <xdr:cNvPr id="8" name="Chart 7">
          <a:extLst>
            <a:ext uri="{FF2B5EF4-FFF2-40B4-BE49-F238E27FC236}">
              <a16:creationId xmlns:a16="http://schemas.microsoft.com/office/drawing/2014/main" id="{BFC98276-9108-E098-1E46-0649D9A23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216243</xdr:colOff>
      <xdr:row>27</xdr:row>
      <xdr:rowOff>8238</xdr:rowOff>
    </xdr:from>
    <xdr:to>
      <xdr:col>7</xdr:col>
      <xdr:colOff>-1</xdr:colOff>
      <xdr:row>36</xdr:row>
      <xdr:rowOff>133865</xdr:rowOff>
    </xdr:to>
    <xdr:graphicFrame macro="">
      <xdr:nvGraphicFramePr>
        <xdr:cNvPr id="9" name="Chart 8">
          <a:extLst>
            <a:ext uri="{FF2B5EF4-FFF2-40B4-BE49-F238E27FC236}">
              <a16:creationId xmlns:a16="http://schemas.microsoft.com/office/drawing/2014/main" id="{A6372C1B-4F2B-8E81-671A-384F6EC7F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329514</xdr:colOff>
      <xdr:row>10</xdr:row>
      <xdr:rowOff>100913</xdr:rowOff>
    </xdr:from>
    <xdr:to>
      <xdr:col>36</xdr:col>
      <xdr:colOff>586945</xdr:colOff>
      <xdr:row>19</xdr:row>
      <xdr:rowOff>41190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F496C38B-1C93-2570-B233-6E0FE325B6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3326674" y="2104973"/>
              <a:ext cx="2688211" cy="16014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7620</xdr:rowOff>
    </xdr:from>
    <xdr:to>
      <xdr:col>16</xdr:col>
      <xdr:colOff>601980</xdr:colOff>
      <xdr:row>33</xdr:row>
      <xdr:rowOff>30480</xdr:rowOff>
    </xdr:to>
    <xdr:grpSp>
      <xdr:nvGrpSpPr>
        <xdr:cNvPr id="13" name="Group 12">
          <a:extLst>
            <a:ext uri="{FF2B5EF4-FFF2-40B4-BE49-F238E27FC236}">
              <a16:creationId xmlns:a16="http://schemas.microsoft.com/office/drawing/2014/main" id="{FA00E61A-91AA-22E6-680A-41D5060BA2A7}"/>
            </a:ext>
          </a:extLst>
        </xdr:cNvPr>
        <xdr:cNvGrpSpPr/>
      </xdr:nvGrpSpPr>
      <xdr:grpSpPr>
        <a:xfrm>
          <a:off x="15240" y="7620"/>
          <a:ext cx="10385918" cy="6133103"/>
          <a:chOff x="22860" y="15240"/>
          <a:chExt cx="10340340" cy="6057900"/>
        </a:xfrm>
      </xdr:grpSpPr>
      <xdr:sp macro="" textlink="">
        <xdr:nvSpPr>
          <xdr:cNvPr id="2" name="Rectangle: Diagonal Corners Rounded 1">
            <a:extLst>
              <a:ext uri="{FF2B5EF4-FFF2-40B4-BE49-F238E27FC236}">
                <a16:creationId xmlns:a16="http://schemas.microsoft.com/office/drawing/2014/main" id="{1DE4DCE0-CE84-5393-AED9-9DD81B176DE7}"/>
              </a:ext>
            </a:extLst>
          </xdr:cNvPr>
          <xdr:cNvSpPr/>
        </xdr:nvSpPr>
        <xdr:spPr>
          <a:xfrm>
            <a:off x="22860" y="15240"/>
            <a:ext cx="10340340" cy="6057900"/>
          </a:xfrm>
          <a:prstGeom prst="round2DiagRect">
            <a:avLst>
              <a:gd name="adj1" fmla="val 0"/>
              <a:gd name="adj2" fmla="val 673"/>
            </a:avLst>
          </a:prstGeom>
          <a:solidFill>
            <a:srgbClr val="D8C0A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5DCC2594-2BD6-F3CF-A9FF-085D9538C2AA}"/>
              </a:ext>
            </a:extLst>
          </xdr:cNvPr>
          <xdr:cNvSpPr/>
        </xdr:nvSpPr>
        <xdr:spPr>
          <a:xfrm>
            <a:off x="114300" y="129540"/>
            <a:ext cx="1744980" cy="899160"/>
          </a:xfrm>
          <a:prstGeom prst="roundRect">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696472AC-A271-4643-9894-4C7F5D733B91}"/>
              </a:ext>
            </a:extLst>
          </xdr:cNvPr>
          <xdr:cNvSpPr/>
        </xdr:nvSpPr>
        <xdr:spPr>
          <a:xfrm>
            <a:off x="1965960" y="144780"/>
            <a:ext cx="8305800" cy="900000"/>
          </a:xfrm>
          <a:prstGeom prst="roundRect">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78EB8156-945A-4677-9D5E-6C1E573C7B73}"/>
              </a:ext>
            </a:extLst>
          </xdr:cNvPr>
          <xdr:cNvSpPr/>
        </xdr:nvSpPr>
        <xdr:spPr>
          <a:xfrm>
            <a:off x="129540" y="1120140"/>
            <a:ext cx="1746000" cy="4876800"/>
          </a:xfrm>
          <a:prstGeom prst="roundRect">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71ACE210-8522-4959-A608-288ED9D75702}"/>
              </a:ext>
            </a:extLst>
          </xdr:cNvPr>
          <xdr:cNvSpPr/>
        </xdr:nvSpPr>
        <xdr:spPr>
          <a:xfrm>
            <a:off x="1988820" y="1173480"/>
            <a:ext cx="1371600" cy="784860"/>
          </a:xfrm>
          <a:prstGeom prst="roundRect">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clientData/>
  </xdr:twoCellAnchor>
  <xdr:twoCellAnchor>
    <xdr:from>
      <xdr:col>13</xdr:col>
      <xdr:colOff>129540</xdr:colOff>
      <xdr:row>6</xdr:row>
      <xdr:rowOff>68580</xdr:rowOff>
    </xdr:from>
    <xdr:to>
      <xdr:col>16</xdr:col>
      <xdr:colOff>518160</xdr:colOff>
      <xdr:row>21</xdr:row>
      <xdr:rowOff>99060</xdr:rowOff>
    </xdr:to>
    <xdr:sp macro="" textlink="">
      <xdr:nvSpPr>
        <xdr:cNvPr id="14" name="Rectangle: Rounded Corners 13">
          <a:extLst>
            <a:ext uri="{FF2B5EF4-FFF2-40B4-BE49-F238E27FC236}">
              <a16:creationId xmlns:a16="http://schemas.microsoft.com/office/drawing/2014/main" id="{9FC061F6-9A86-4517-832A-9C7567607AB0}"/>
            </a:ext>
          </a:extLst>
        </xdr:cNvPr>
        <xdr:cNvSpPr/>
      </xdr:nvSpPr>
      <xdr:spPr>
        <a:xfrm>
          <a:off x="8054340" y="1165860"/>
          <a:ext cx="2217420" cy="2773680"/>
        </a:xfrm>
        <a:prstGeom prst="roundRect">
          <a:avLst>
            <a:gd name="adj" fmla="val 6056"/>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10</xdr:col>
      <xdr:colOff>243840</xdr:colOff>
      <xdr:row>6</xdr:row>
      <xdr:rowOff>83820</xdr:rowOff>
    </xdr:from>
    <xdr:to>
      <xdr:col>12</xdr:col>
      <xdr:colOff>396240</xdr:colOff>
      <xdr:row>10</xdr:row>
      <xdr:rowOff>137160</xdr:rowOff>
    </xdr:to>
    <xdr:sp macro="" textlink="">
      <xdr:nvSpPr>
        <xdr:cNvPr id="15" name="Rectangle: Rounded Corners 14">
          <a:extLst>
            <a:ext uri="{FF2B5EF4-FFF2-40B4-BE49-F238E27FC236}">
              <a16:creationId xmlns:a16="http://schemas.microsoft.com/office/drawing/2014/main" id="{A33DDAA0-02AF-48D9-BEB7-2D6504DC5E39}"/>
            </a:ext>
          </a:extLst>
        </xdr:cNvPr>
        <xdr:cNvSpPr/>
      </xdr:nvSpPr>
      <xdr:spPr>
        <a:xfrm>
          <a:off x="6339840" y="1181100"/>
          <a:ext cx="1371600" cy="784860"/>
        </a:xfrm>
        <a:prstGeom prst="roundRect">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8</xdr:col>
      <xdr:colOff>15240</xdr:colOff>
      <xdr:row>6</xdr:row>
      <xdr:rowOff>76200</xdr:rowOff>
    </xdr:from>
    <xdr:to>
      <xdr:col>10</xdr:col>
      <xdr:colOff>167640</xdr:colOff>
      <xdr:row>10</xdr:row>
      <xdr:rowOff>129540</xdr:rowOff>
    </xdr:to>
    <xdr:sp macro="" textlink="">
      <xdr:nvSpPr>
        <xdr:cNvPr id="16" name="Rectangle: Rounded Corners 15">
          <a:extLst>
            <a:ext uri="{FF2B5EF4-FFF2-40B4-BE49-F238E27FC236}">
              <a16:creationId xmlns:a16="http://schemas.microsoft.com/office/drawing/2014/main" id="{AC374ACB-4E57-4B47-8FF2-8D38F7F38707}"/>
            </a:ext>
          </a:extLst>
        </xdr:cNvPr>
        <xdr:cNvSpPr/>
      </xdr:nvSpPr>
      <xdr:spPr>
        <a:xfrm>
          <a:off x="4892040" y="1173480"/>
          <a:ext cx="1371600" cy="784860"/>
        </a:xfrm>
        <a:prstGeom prst="roundRect">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5</xdr:col>
      <xdr:colOff>403860</xdr:colOff>
      <xdr:row>6</xdr:row>
      <xdr:rowOff>76200</xdr:rowOff>
    </xdr:from>
    <xdr:to>
      <xdr:col>7</xdr:col>
      <xdr:colOff>556260</xdr:colOff>
      <xdr:row>10</xdr:row>
      <xdr:rowOff>129540</xdr:rowOff>
    </xdr:to>
    <xdr:sp macro="" textlink="">
      <xdr:nvSpPr>
        <xdr:cNvPr id="17" name="Rectangle: Rounded Corners 16">
          <a:extLst>
            <a:ext uri="{FF2B5EF4-FFF2-40B4-BE49-F238E27FC236}">
              <a16:creationId xmlns:a16="http://schemas.microsoft.com/office/drawing/2014/main" id="{451DD6C4-57A7-4AA4-99AD-5BA1F79CAEB0}"/>
            </a:ext>
          </a:extLst>
        </xdr:cNvPr>
        <xdr:cNvSpPr/>
      </xdr:nvSpPr>
      <xdr:spPr>
        <a:xfrm>
          <a:off x="3451860" y="1164771"/>
          <a:ext cx="1371600" cy="779055"/>
        </a:xfrm>
        <a:prstGeom prst="roundRect">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152400</xdr:colOff>
      <xdr:row>11</xdr:row>
      <xdr:rowOff>53340</xdr:rowOff>
    </xdr:from>
    <xdr:to>
      <xdr:col>6</xdr:col>
      <xdr:colOff>548640</xdr:colOff>
      <xdr:row>21</xdr:row>
      <xdr:rowOff>114300</xdr:rowOff>
    </xdr:to>
    <xdr:sp macro="" textlink="">
      <xdr:nvSpPr>
        <xdr:cNvPr id="18" name="Rectangle: Rounded Corners 17">
          <a:extLst>
            <a:ext uri="{FF2B5EF4-FFF2-40B4-BE49-F238E27FC236}">
              <a16:creationId xmlns:a16="http://schemas.microsoft.com/office/drawing/2014/main" id="{7CB965CD-20DE-4659-8BAE-7D171A780479}"/>
            </a:ext>
          </a:extLst>
        </xdr:cNvPr>
        <xdr:cNvSpPr/>
      </xdr:nvSpPr>
      <xdr:spPr>
        <a:xfrm>
          <a:off x="1981200" y="2065020"/>
          <a:ext cx="2225040" cy="1889760"/>
        </a:xfrm>
        <a:prstGeom prst="roundRect">
          <a:avLst>
            <a:gd name="adj" fmla="val 0"/>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167640</xdr:colOff>
      <xdr:row>22</xdr:row>
      <xdr:rowOff>30480</xdr:rowOff>
    </xdr:from>
    <xdr:to>
      <xdr:col>10</xdr:col>
      <xdr:colOff>137160</xdr:colOff>
      <xdr:row>32</xdr:row>
      <xdr:rowOff>152400</xdr:rowOff>
    </xdr:to>
    <xdr:sp macro="" textlink="">
      <xdr:nvSpPr>
        <xdr:cNvPr id="19" name="Rectangle: Rounded Corners 18">
          <a:extLst>
            <a:ext uri="{FF2B5EF4-FFF2-40B4-BE49-F238E27FC236}">
              <a16:creationId xmlns:a16="http://schemas.microsoft.com/office/drawing/2014/main" id="{18D2F8AD-F77F-4A0B-A661-D88230CE4FD8}"/>
            </a:ext>
          </a:extLst>
        </xdr:cNvPr>
        <xdr:cNvSpPr/>
      </xdr:nvSpPr>
      <xdr:spPr>
        <a:xfrm>
          <a:off x="1996440" y="4053840"/>
          <a:ext cx="4236720" cy="1950720"/>
        </a:xfrm>
        <a:prstGeom prst="roundRect">
          <a:avLst>
            <a:gd name="adj" fmla="val 0"/>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10</xdr:col>
      <xdr:colOff>243840</xdr:colOff>
      <xdr:row>22</xdr:row>
      <xdr:rowOff>22860</xdr:rowOff>
    </xdr:from>
    <xdr:to>
      <xdr:col>16</xdr:col>
      <xdr:colOff>495300</xdr:colOff>
      <xdr:row>32</xdr:row>
      <xdr:rowOff>144780</xdr:rowOff>
    </xdr:to>
    <xdr:sp macro="" textlink="">
      <xdr:nvSpPr>
        <xdr:cNvPr id="20" name="Rectangle: Rounded Corners 19">
          <a:extLst>
            <a:ext uri="{FF2B5EF4-FFF2-40B4-BE49-F238E27FC236}">
              <a16:creationId xmlns:a16="http://schemas.microsoft.com/office/drawing/2014/main" id="{3E6C38A9-52CE-4860-801A-C08E71980B29}"/>
            </a:ext>
          </a:extLst>
        </xdr:cNvPr>
        <xdr:cNvSpPr/>
      </xdr:nvSpPr>
      <xdr:spPr>
        <a:xfrm>
          <a:off x="6339840" y="4046220"/>
          <a:ext cx="3909060" cy="1950720"/>
        </a:xfrm>
        <a:prstGeom prst="roundRect">
          <a:avLst>
            <a:gd name="adj" fmla="val 0"/>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7</xdr:col>
      <xdr:colOff>0</xdr:colOff>
      <xdr:row>11</xdr:row>
      <xdr:rowOff>53340</xdr:rowOff>
    </xdr:from>
    <xdr:to>
      <xdr:col>10</xdr:col>
      <xdr:colOff>7620</xdr:colOff>
      <xdr:row>21</xdr:row>
      <xdr:rowOff>114300</xdr:rowOff>
    </xdr:to>
    <xdr:sp macro="" textlink="">
      <xdr:nvSpPr>
        <xdr:cNvPr id="24" name="Rectangle: Rounded Corners 23">
          <a:extLst>
            <a:ext uri="{FF2B5EF4-FFF2-40B4-BE49-F238E27FC236}">
              <a16:creationId xmlns:a16="http://schemas.microsoft.com/office/drawing/2014/main" id="{58BDDA8E-C30D-4298-8EF5-64523A85DF80}"/>
            </a:ext>
          </a:extLst>
        </xdr:cNvPr>
        <xdr:cNvSpPr/>
      </xdr:nvSpPr>
      <xdr:spPr>
        <a:xfrm>
          <a:off x="4267200" y="2065020"/>
          <a:ext cx="1836420" cy="1889760"/>
        </a:xfrm>
        <a:prstGeom prst="roundRect">
          <a:avLst>
            <a:gd name="adj" fmla="val 0"/>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10</xdr:col>
      <xdr:colOff>66675</xdr:colOff>
      <xdr:row>11</xdr:row>
      <xdr:rowOff>40005</xdr:rowOff>
    </xdr:from>
    <xdr:to>
      <xdr:col>13</xdr:col>
      <xdr:colOff>73875</xdr:colOff>
      <xdr:row>21</xdr:row>
      <xdr:rowOff>100965</xdr:rowOff>
    </xdr:to>
    <xdr:sp macro="" textlink="">
      <xdr:nvSpPr>
        <xdr:cNvPr id="25" name="Rectangle: Rounded Corners 24">
          <a:extLst>
            <a:ext uri="{FF2B5EF4-FFF2-40B4-BE49-F238E27FC236}">
              <a16:creationId xmlns:a16="http://schemas.microsoft.com/office/drawing/2014/main" id="{B308D1E3-3744-4D37-BE7C-7B047218AB85}"/>
            </a:ext>
          </a:extLst>
        </xdr:cNvPr>
        <xdr:cNvSpPr/>
      </xdr:nvSpPr>
      <xdr:spPr>
        <a:xfrm>
          <a:off x="6162675" y="2051685"/>
          <a:ext cx="1836000" cy="1889760"/>
        </a:xfrm>
        <a:prstGeom prst="roundRect">
          <a:avLst>
            <a:gd name="adj" fmla="val 0"/>
          </a:avLst>
        </a:prstGeom>
        <a:solidFill>
          <a:srgbClr val="5C4033"/>
        </a:solidFill>
        <a:ln>
          <a:solidFill>
            <a:srgbClr val="D8C0A8"/>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0</xdr:col>
      <xdr:colOff>198120</xdr:colOff>
      <xdr:row>3</xdr:row>
      <xdr:rowOff>72390</xdr:rowOff>
    </xdr:from>
    <xdr:to>
      <xdr:col>2</xdr:col>
      <xdr:colOff>396240</xdr:colOff>
      <xdr:row>5</xdr:row>
      <xdr:rowOff>91440</xdr:rowOff>
    </xdr:to>
    <xdr:sp macro="" textlink="">
      <xdr:nvSpPr>
        <xdr:cNvPr id="29" name="TextBox 28">
          <a:extLst>
            <a:ext uri="{FF2B5EF4-FFF2-40B4-BE49-F238E27FC236}">
              <a16:creationId xmlns:a16="http://schemas.microsoft.com/office/drawing/2014/main" id="{EF757065-11F9-DA20-8622-D1AF8AB4282C}"/>
            </a:ext>
          </a:extLst>
        </xdr:cNvPr>
        <xdr:cNvSpPr txBox="1"/>
      </xdr:nvSpPr>
      <xdr:spPr>
        <a:xfrm>
          <a:off x="198120" y="621030"/>
          <a:ext cx="141732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aseline="0">
              <a:solidFill>
                <a:schemeClr val="bg1"/>
              </a:solidFill>
              <a:latin typeface="Cooper Black" panose="0208090404030B020404" pitchFamily="18" charset="0"/>
            </a:rPr>
            <a:t> </a:t>
          </a:r>
          <a:r>
            <a:rPr lang="en-IN" sz="1500" baseline="0">
              <a:solidFill>
                <a:srgbClr val="D8C0A8"/>
              </a:solidFill>
              <a:latin typeface="Arial Rounded MT Bold" panose="020F0704030504030204" pitchFamily="34" charset="0"/>
            </a:rPr>
            <a:t>RAJASHREE</a:t>
          </a:r>
          <a:endParaRPr lang="en-IN" sz="1500">
            <a:solidFill>
              <a:srgbClr val="D8C0A8"/>
            </a:solidFill>
            <a:latin typeface="Arial Rounded MT Bold" panose="020F0704030504030204" pitchFamily="34" charset="0"/>
          </a:endParaRPr>
        </a:p>
      </xdr:txBody>
    </xdr:sp>
    <xdr:clientData/>
  </xdr:twoCellAnchor>
  <xdr:twoCellAnchor editAs="oneCell">
    <xdr:from>
      <xdr:col>0</xdr:col>
      <xdr:colOff>0</xdr:colOff>
      <xdr:row>34</xdr:row>
      <xdr:rowOff>0</xdr:rowOff>
    </xdr:from>
    <xdr:to>
      <xdr:col>1</xdr:col>
      <xdr:colOff>304800</xdr:colOff>
      <xdr:row>34</xdr:row>
      <xdr:rowOff>0</xdr:rowOff>
    </xdr:to>
    <xdr:pic>
      <xdr:nvPicPr>
        <xdr:cNvPr id="32" name="Graphic 31" descr="Boardroom with solid fill">
          <a:extLst>
            <a:ext uri="{FF2B5EF4-FFF2-40B4-BE49-F238E27FC236}">
              <a16:creationId xmlns:a16="http://schemas.microsoft.com/office/drawing/2014/main" id="{2D4EB92A-E02F-9B30-D097-C89A05FA306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6217920"/>
          <a:ext cx="914400" cy="0"/>
        </a:xfrm>
        <a:prstGeom prst="rect">
          <a:avLst/>
        </a:prstGeom>
      </xdr:spPr>
    </xdr:pic>
    <xdr:clientData/>
  </xdr:twoCellAnchor>
  <xdr:twoCellAnchor editAs="oneCell">
    <xdr:from>
      <xdr:col>0</xdr:col>
      <xdr:colOff>0</xdr:colOff>
      <xdr:row>34</xdr:row>
      <xdr:rowOff>0</xdr:rowOff>
    </xdr:from>
    <xdr:to>
      <xdr:col>1</xdr:col>
      <xdr:colOff>304800</xdr:colOff>
      <xdr:row>34</xdr:row>
      <xdr:rowOff>0</xdr:rowOff>
    </xdr:to>
    <xdr:pic>
      <xdr:nvPicPr>
        <xdr:cNvPr id="34" name="Graphic 33" descr="Boardroom with solid fill">
          <a:extLst>
            <a:ext uri="{FF2B5EF4-FFF2-40B4-BE49-F238E27FC236}">
              <a16:creationId xmlns:a16="http://schemas.microsoft.com/office/drawing/2014/main" id="{DD722DE0-358D-44BB-D7CE-BE4B1F792D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6217920"/>
          <a:ext cx="914400" cy="0"/>
        </a:xfrm>
        <a:prstGeom prst="rect">
          <a:avLst/>
        </a:prstGeom>
      </xdr:spPr>
    </xdr:pic>
    <xdr:clientData/>
  </xdr:twoCellAnchor>
  <xdr:twoCellAnchor editAs="oneCell">
    <xdr:from>
      <xdr:col>1</xdr:col>
      <xdr:colOff>22860</xdr:colOff>
      <xdr:row>0</xdr:row>
      <xdr:rowOff>114299</xdr:rowOff>
    </xdr:from>
    <xdr:to>
      <xdr:col>2</xdr:col>
      <xdr:colOff>30480</xdr:colOff>
      <xdr:row>4</xdr:row>
      <xdr:rowOff>37406</xdr:rowOff>
    </xdr:to>
    <xdr:pic>
      <xdr:nvPicPr>
        <xdr:cNvPr id="36" name="Graphic 35" descr="Boardroom with solid fill">
          <a:hlinkClick xmlns:r="http://schemas.openxmlformats.org/officeDocument/2006/relationships" r:id="rId5"/>
          <a:extLst>
            <a:ext uri="{FF2B5EF4-FFF2-40B4-BE49-F238E27FC236}">
              <a16:creationId xmlns:a16="http://schemas.microsoft.com/office/drawing/2014/main" id="{CF2694EE-D76A-8B5D-43B4-77B9B5106B6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32460" y="114299"/>
          <a:ext cx="617220" cy="654627"/>
        </a:xfrm>
        <a:prstGeom prst="rect">
          <a:avLst/>
        </a:prstGeom>
      </xdr:spPr>
    </xdr:pic>
    <xdr:clientData/>
  </xdr:twoCellAnchor>
  <xdr:twoCellAnchor editAs="oneCell">
    <xdr:from>
      <xdr:col>8</xdr:col>
      <xdr:colOff>55518</xdr:colOff>
      <xdr:row>6</xdr:row>
      <xdr:rowOff>166915</xdr:rowOff>
    </xdr:from>
    <xdr:to>
      <xdr:col>8</xdr:col>
      <xdr:colOff>478971</xdr:colOff>
      <xdr:row>10</xdr:row>
      <xdr:rowOff>50800</xdr:rowOff>
    </xdr:to>
    <xdr:pic>
      <xdr:nvPicPr>
        <xdr:cNvPr id="40" name="Picture 39">
          <a:extLst>
            <a:ext uri="{FF2B5EF4-FFF2-40B4-BE49-F238E27FC236}">
              <a16:creationId xmlns:a16="http://schemas.microsoft.com/office/drawing/2014/main" id="{3F3861B0-234F-2232-0EFE-5017BF03BBB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932318" y="1255486"/>
          <a:ext cx="423453" cy="609600"/>
        </a:xfrm>
        <a:prstGeom prst="rect">
          <a:avLst/>
        </a:prstGeom>
      </xdr:spPr>
    </xdr:pic>
    <xdr:clientData/>
  </xdr:twoCellAnchor>
  <xdr:twoCellAnchor editAs="oneCell">
    <xdr:from>
      <xdr:col>3</xdr:col>
      <xdr:colOff>339319</xdr:colOff>
      <xdr:row>1</xdr:row>
      <xdr:rowOff>46641</xdr:rowOff>
    </xdr:from>
    <xdr:to>
      <xdr:col>4</xdr:col>
      <xdr:colOff>254000</xdr:colOff>
      <xdr:row>5</xdr:row>
      <xdr:rowOff>60292</xdr:rowOff>
    </xdr:to>
    <xdr:pic>
      <xdr:nvPicPr>
        <xdr:cNvPr id="42" name="Picture 41">
          <a:extLst>
            <a:ext uri="{FF2B5EF4-FFF2-40B4-BE49-F238E27FC236}">
              <a16:creationId xmlns:a16="http://schemas.microsoft.com/office/drawing/2014/main" id="{FFEFA4DA-3D56-EE87-7E97-B762D78EEF7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0800000" flipV="1">
          <a:off x="2168119" y="228070"/>
          <a:ext cx="524281" cy="739365"/>
        </a:xfrm>
        <a:prstGeom prst="rect">
          <a:avLst/>
        </a:prstGeom>
      </xdr:spPr>
    </xdr:pic>
    <xdr:clientData/>
  </xdr:twoCellAnchor>
  <xdr:twoCellAnchor editAs="oneCell">
    <xdr:from>
      <xdr:col>10</xdr:col>
      <xdr:colOff>253996</xdr:colOff>
      <xdr:row>6</xdr:row>
      <xdr:rowOff>137886</xdr:rowOff>
    </xdr:from>
    <xdr:to>
      <xdr:col>11</xdr:col>
      <xdr:colOff>79829</xdr:colOff>
      <xdr:row>10</xdr:row>
      <xdr:rowOff>101600</xdr:rowOff>
    </xdr:to>
    <xdr:pic>
      <xdr:nvPicPr>
        <xdr:cNvPr id="44" name="Picture 43">
          <a:extLst>
            <a:ext uri="{FF2B5EF4-FFF2-40B4-BE49-F238E27FC236}">
              <a16:creationId xmlns:a16="http://schemas.microsoft.com/office/drawing/2014/main" id="{7719964B-79A9-B9B3-0F2F-F8B9B376309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49996" y="1226457"/>
          <a:ext cx="435433" cy="689429"/>
        </a:xfrm>
        <a:prstGeom prst="rect">
          <a:avLst/>
        </a:prstGeom>
      </xdr:spPr>
    </xdr:pic>
    <xdr:clientData/>
  </xdr:twoCellAnchor>
  <xdr:twoCellAnchor editAs="oneCell">
    <xdr:from>
      <xdr:col>0</xdr:col>
      <xdr:colOff>558798</xdr:colOff>
      <xdr:row>30</xdr:row>
      <xdr:rowOff>130629</xdr:rowOff>
    </xdr:from>
    <xdr:to>
      <xdr:col>1</xdr:col>
      <xdr:colOff>253999</xdr:colOff>
      <xdr:row>32</xdr:row>
      <xdr:rowOff>121696</xdr:rowOff>
    </xdr:to>
    <xdr:pic>
      <xdr:nvPicPr>
        <xdr:cNvPr id="48" name="Picture 47">
          <a:hlinkClick xmlns:r="http://schemas.openxmlformats.org/officeDocument/2006/relationships" r:id="rId11"/>
          <a:extLst>
            <a:ext uri="{FF2B5EF4-FFF2-40B4-BE49-F238E27FC236}">
              <a16:creationId xmlns:a16="http://schemas.microsoft.com/office/drawing/2014/main" id="{2EE723C4-5AD4-17BC-2CAA-1D5AB6F0935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58798" y="5573486"/>
          <a:ext cx="304801" cy="353924"/>
        </a:xfrm>
        <a:prstGeom prst="rect">
          <a:avLst/>
        </a:prstGeom>
      </xdr:spPr>
    </xdr:pic>
    <xdr:clientData/>
  </xdr:twoCellAnchor>
  <xdr:twoCellAnchor editAs="oneCell">
    <xdr:from>
      <xdr:col>1</xdr:col>
      <xdr:colOff>406400</xdr:colOff>
      <xdr:row>30</xdr:row>
      <xdr:rowOff>100875</xdr:rowOff>
    </xdr:from>
    <xdr:to>
      <xdr:col>2</xdr:col>
      <xdr:colOff>242767</xdr:colOff>
      <xdr:row>32</xdr:row>
      <xdr:rowOff>130629</xdr:rowOff>
    </xdr:to>
    <xdr:pic>
      <xdr:nvPicPr>
        <xdr:cNvPr id="50" name="Picture 49">
          <a:hlinkClick xmlns:r="http://schemas.openxmlformats.org/officeDocument/2006/relationships" r:id="rId13"/>
          <a:extLst>
            <a:ext uri="{FF2B5EF4-FFF2-40B4-BE49-F238E27FC236}">
              <a16:creationId xmlns:a16="http://schemas.microsoft.com/office/drawing/2014/main" id="{D43F6E6B-7738-0C29-94E6-84752209108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16000" y="5543732"/>
          <a:ext cx="445967" cy="392611"/>
        </a:xfrm>
        <a:prstGeom prst="rect">
          <a:avLst/>
        </a:prstGeom>
      </xdr:spPr>
    </xdr:pic>
    <xdr:clientData/>
  </xdr:twoCellAnchor>
  <xdr:twoCellAnchor>
    <xdr:from>
      <xdr:col>3</xdr:col>
      <xdr:colOff>144780</xdr:colOff>
      <xdr:row>11</xdr:row>
      <xdr:rowOff>99061</xdr:rowOff>
    </xdr:from>
    <xdr:to>
      <xdr:col>6</xdr:col>
      <xdr:colOff>556260</xdr:colOff>
      <xdr:row>21</xdr:row>
      <xdr:rowOff>160020</xdr:rowOff>
    </xdr:to>
    <xdr:graphicFrame macro="">
      <xdr:nvGraphicFramePr>
        <xdr:cNvPr id="51" name="Chart 50">
          <a:extLst>
            <a:ext uri="{FF2B5EF4-FFF2-40B4-BE49-F238E27FC236}">
              <a16:creationId xmlns:a16="http://schemas.microsoft.com/office/drawing/2014/main" id="{BE775365-4C7B-4FB9-A1C1-A4344FA59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126160</xdr:colOff>
      <xdr:row>11</xdr:row>
      <xdr:rowOff>85788</xdr:rowOff>
    </xdr:from>
    <xdr:to>
      <xdr:col>13</xdr:col>
      <xdr:colOff>127663</xdr:colOff>
      <xdr:row>21</xdr:row>
      <xdr:rowOff>80743</xdr:rowOff>
    </xdr:to>
    <xdr:graphicFrame macro="">
      <xdr:nvGraphicFramePr>
        <xdr:cNvPr id="56" name="Chart 55">
          <a:extLst>
            <a:ext uri="{FF2B5EF4-FFF2-40B4-BE49-F238E27FC236}">
              <a16:creationId xmlns:a16="http://schemas.microsoft.com/office/drawing/2014/main" id="{23239E72-0036-4C94-9092-9287D2611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182217</xdr:colOff>
      <xdr:row>6</xdr:row>
      <xdr:rowOff>124239</xdr:rowOff>
    </xdr:from>
    <xdr:to>
      <xdr:col>16</xdr:col>
      <xdr:colOff>480392</xdr:colOff>
      <xdr:row>21</xdr:row>
      <xdr:rowOff>49695</xdr:rowOff>
    </xdr:to>
    <xdr:graphicFrame macro="">
      <xdr:nvGraphicFramePr>
        <xdr:cNvPr id="57" name="Chart 56">
          <a:extLst>
            <a:ext uri="{FF2B5EF4-FFF2-40B4-BE49-F238E27FC236}">
              <a16:creationId xmlns:a16="http://schemas.microsoft.com/office/drawing/2014/main" id="{9AE4896F-C0ED-47A1-8113-59FAE6216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261069</xdr:colOff>
      <xdr:row>22</xdr:row>
      <xdr:rowOff>55328</xdr:rowOff>
    </xdr:from>
    <xdr:to>
      <xdr:col>10</xdr:col>
      <xdr:colOff>78852</xdr:colOff>
      <xdr:row>32</xdr:row>
      <xdr:rowOff>88727</xdr:rowOff>
    </xdr:to>
    <xdr:graphicFrame macro="">
      <xdr:nvGraphicFramePr>
        <xdr:cNvPr id="58" name="Chart 57">
          <a:extLst>
            <a:ext uri="{FF2B5EF4-FFF2-40B4-BE49-F238E27FC236}">
              <a16:creationId xmlns:a16="http://schemas.microsoft.com/office/drawing/2014/main" id="{E8E298FE-681F-4614-B07A-588319A8B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443370</xdr:colOff>
      <xdr:row>22</xdr:row>
      <xdr:rowOff>65334</xdr:rowOff>
    </xdr:from>
    <xdr:to>
      <xdr:col>8</xdr:col>
      <xdr:colOff>252870</xdr:colOff>
      <xdr:row>23</xdr:row>
      <xdr:rowOff>130104</xdr:rowOff>
    </xdr:to>
    <xdr:sp macro="" textlink="">
      <xdr:nvSpPr>
        <xdr:cNvPr id="61" name="TextBox 60">
          <a:extLst>
            <a:ext uri="{FF2B5EF4-FFF2-40B4-BE49-F238E27FC236}">
              <a16:creationId xmlns:a16="http://schemas.microsoft.com/office/drawing/2014/main" id="{EDFE4522-9835-2730-9EC7-13BAC02A2078}"/>
            </a:ext>
          </a:extLst>
        </xdr:cNvPr>
        <xdr:cNvSpPr txBox="1"/>
      </xdr:nvSpPr>
      <xdr:spPr>
        <a:xfrm>
          <a:off x="3477259" y="4101112"/>
          <a:ext cx="1629833" cy="24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solidFill>
                <a:srgbClr val="D8C0A8"/>
              </a:solidFill>
              <a:latin typeface="Arial Rounded MT Bold" panose="020F0704030504030204" pitchFamily="34" charset="0"/>
            </a:rPr>
            <a:t>MONTHLY</a:t>
          </a:r>
          <a:r>
            <a:rPr lang="en-IN" sz="700" baseline="0">
              <a:solidFill>
                <a:srgbClr val="D8C0A8"/>
              </a:solidFill>
              <a:latin typeface="Arial Rounded MT Bold" panose="020F0704030504030204" pitchFamily="34" charset="0"/>
            </a:rPr>
            <a:t> </a:t>
          </a:r>
          <a:r>
            <a:rPr lang="en-IN" sz="700" b="1" baseline="0">
              <a:solidFill>
                <a:srgbClr val="D8C0A8"/>
              </a:solidFill>
              <a:latin typeface="Arial Rounded MT Bold" panose="020F0704030504030204" pitchFamily="34" charset="0"/>
            </a:rPr>
            <a:t>TRANSCATION</a:t>
          </a:r>
          <a:endParaRPr lang="en-IN" sz="700" b="1">
            <a:solidFill>
              <a:srgbClr val="D8C0A8"/>
            </a:solidFill>
            <a:latin typeface="Arial Rounded MT Bold" panose="020F0704030504030204" pitchFamily="34" charset="0"/>
          </a:endParaRPr>
        </a:p>
      </xdr:txBody>
    </xdr:sp>
    <xdr:clientData/>
  </xdr:twoCellAnchor>
  <xdr:twoCellAnchor>
    <xdr:from>
      <xdr:col>13</xdr:col>
      <xdr:colOff>381000</xdr:colOff>
      <xdr:row>23</xdr:row>
      <xdr:rowOff>7620</xdr:rowOff>
    </xdr:from>
    <xdr:to>
      <xdr:col>13</xdr:col>
      <xdr:colOff>396240</xdr:colOff>
      <xdr:row>31</xdr:row>
      <xdr:rowOff>121920</xdr:rowOff>
    </xdr:to>
    <xdr:cxnSp macro="">
      <xdr:nvCxnSpPr>
        <xdr:cNvPr id="63" name="Straight Connector 62">
          <a:extLst>
            <a:ext uri="{FF2B5EF4-FFF2-40B4-BE49-F238E27FC236}">
              <a16:creationId xmlns:a16="http://schemas.microsoft.com/office/drawing/2014/main" id="{2141D512-4650-9BFF-1CE1-F998D2BF08EE}"/>
            </a:ext>
          </a:extLst>
        </xdr:cNvPr>
        <xdr:cNvCxnSpPr/>
      </xdr:nvCxnSpPr>
      <xdr:spPr>
        <a:xfrm>
          <a:off x="8305800" y="4213860"/>
          <a:ext cx="15240" cy="1577340"/>
        </a:xfrm>
        <a:prstGeom prst="line">
          <a:avLst/>
        </a:prstGeom>
        <a:ln>
          <a:solidFill>
            <a:srgbClr val="A4774A"/>
          </a:solidFill>
        </a:ln>
        <a:effectLst>
          <a:glow rad="101600">
            <a:srgbClr val="A4774A">
              <a:alpha val="60000"/>
            </a:srgb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365760</xdr:colOff>
      <xdr:row>22</xdr:row>
      <xdr:rowOff>45720</xdr:rowOff>
    </xdr:from>
    <xdr:to>
      <xdr:col>13</xdr:col>
      <xdr:colOff>289560</xdr:colOff>
      <xdr:row>32</xdr:row>
      <xdr:rowOff>106680</xdr:rowOff>
    </xdr:to>
    <xdr:graphicFrame macro="">
      <xdr:nvGraphicFramePr>
        <xdr:cNvPr id="64" name="Chart 63">
          <a:extLst>
            <a:ext uri="{FF2B5EF4-FFF2-40B4-BE49-F238E27FC236}">
              <a16:creationId xmlns:a16="http://schemas.microsoft.com/office/drawing/2014/main" id="{37E5E956-3D82-4E1F-9361-09290DD3F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495300</xdr:colOff>
      <xdr:row>22</xdr:row>
      <xdr:rowOff>79828</xdr:rowOff>
    </xdr:from>
    <xdr:to>
      <xdr:col>16</xdr:col>
      <xdr:colOff>441960</xdr:colOff>
      <xdr:row>31</xdr:row>
      <xdr:rowOff>160020</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00742C56-C4BB-48D1-897A-BB1A9566CC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8420100" y="4103188"/>
              <a:ext cx="1775460" cy="17261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45720</xdr:colOff>
      <xdr:row>11</xdr:row>
      <xdr:rowOff>99060</xdr:rowOff>
    </xdr:from>
    <xdr:to>
      <xdr:col>9</xdr:col>
      <xdr:colOff>586740</xdr:colOff>
      <xdr:row>21</xdr:row>
      <xdr:rowOff>60960</xdr:rowOff>
    </xdr:to>
    <xdr:graphicFrame macro="">
      <xdr:nvGraphicFramePr>
        <xdr:cNvPr id="3" name="Chart 2">
          <a:extLst>
            <a:ext uri="{FF2B5EF4-FFF2-40B4-BE49-F238E27FC236}">
              <a16:creationId xmlns:a16="http://schemas.microsoft.com/office/drawing/2014/main" id="{7E776733-0B28-4031-8ADA-1D1EBCCE4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65314</xdr:colOff>
      <xdr:row>0</xdr:row>
      <xdr:rowOff>145143</xdr:rowOff>
    </xdr:from>
    <xdr:to>
      <xdr:col>15</xdr:col>
      <xdr:colOff>551542</xdr:colOff>
      <xdr:row>5</xdr:row>
      <xdr:rowOff>152400</xdr:rowOff>
    </xdr:to>
    <xdr:sp macro="" textlink="">
      <xdr:nvSpPr>
        <xdr:cNvPr id="8" name="TextBox 7">
          <a:extLst>
            <a:ext uri="{FF2B5EF4-FFF2-40B4-BE49-F238E27FC236}">
              <a16:creationId xmlns:a16="http://schemas.microsoft.com/office/drawing/2014/main" id="{3EAC0C59-0210-4904-1B01-B2F8BF2C2901}"/>
            </a:ext>
          </a:extLst>
        </xdr:cNvPr>
        <xdr:cNvSpPr txBox="1"/>
      </xdr:nvSpPr>
      <xdr:spPr>
        <a:xfrm>
          <a:off x="2503714" y="145143"/>
          <a:ext cx="7191828"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000">
              <a:solidFill>
                <a:srgbClr val="D8C0A8"/>
              </a:solidFill>
              <a:latin typeface="Arial Rounded MT Bold" panose="020F0704030504030204" pitchFamily="34" charset="0"/>
            </a:rPr>
            <a:t>COFFEE SHOP</a:t>
          </a:r>
          <a:r>
            <a:rPr lang="en-IN" sz="3000" baseline="0">
              <a:solidFill>
                <a:srgbClr val="D8C0A8"/>
              </a:solidFill>
              <a:latin typeface="Arial Rounded MT Bold" panose="020F0704030504030204" pitchFamily="34" charset="0"/>
            </a:rPr>
            <a:t> SALES DASHBOARD</a:t>
          </a:r>
          <a:endParaRPr lang="en-IN" sz="3000">
            <a:solidFill>
              <a:srgbClr val="D8C0A8"/>
            </a:solidFill>
            <a:latin typeface="Arial Rounded MT Bold" panose="020F0704030504030204" pitchFamily="34" charset="0"/>
          </a:endParaRPr>
        </a:p>
      </xdr:txBody>
    </xdr:sp>
    <xdr:clientData/>
  </xdr:twoCellAnchor>
  <xdr:twoCellAnchor editAs="oneCell">
    <xdr:from>
      <xdr:col>15</xdr:col>
      <xdr:colOff>362857</xdr:colOff>
      <xdr:row>1</xdr:row>
      <xdr:rowOff>35128</xdr:rowOff>
    </xdr:from>
    <xdr:to>
      <xdr:col>16</xdr:col>
      <xdr:colOff>406402</xdr:colOff>
      <xdr:row>4</xdr:row>
      <xdr:rowOff>116115</xdr:rowOff>
    </xdr:to>
    <xdr:pic>
      <xdr:nvPicPr>
        <xdr:cNvPr id="10" name="Picture 9">
          <a:extLst>
            <a:ext uri="{FF2B5EF4-FFF2-40B4-BE49-F238E27FC236}">
              <a16:creationId xmlns:a16="http://schemas.microsoft.com/office/drawing/2014/main" id="{1D9F987F-C6EB-2814-FF7E-642DC9978FD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506857" y="216557"/>
          <a:ext cx="653145" cy="625272"/>
        </a:xfrm>
        <a:prstGeom prst="rect">
          <a:avLst/>
        </a:prstGeom>
      </xdr:spPr>
    </xdr:pic>
    <xdr:clientData/>
  </xdr:twoCellAnchor>
  <xdr:twoCellAnchor editAs="oneCell">
    <xdr:from>
      <xdr:col>5</xdr:col>
      <xdr:colOff>420912</xdr:colOff>
      <xdr:row>6</xdr:row>
      <xdr:rowOff>123368</xdr:rowOff>
    </xdr:from>
    <xdr:to>
      <xdr:col>6</xdr:col>
      <xdr:colOff>297543</xdr:colOff>
      <xdr:row>10</xdr:row>
      <xdr:rowOff>87083</xdr:rowOff>
    </xdr:to>
    <xdr:pic>
      <xdr:nvPicPr>
        <xdr:cNvPr id="22" name="Graphic 21" descr="Coins with solid fill">
          <a:extLst>
            <a:ext uri="{FF2B5EF4-FFF2-40B4-BE49-F238E27FC236}">
              <a16:creationId xmlns:a16="http://schemas.microsoft.com/office/drawing/2014/main" id="{8AAA6460-8C83-0896-8956-921F68F2CE50}"/>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3468912" y="1211939"/>
          <a:ext cx="486231" cy="689430"/>
        </a:xfrm>
        <a:prstGeom prst="rect">
          <a:avLst/>
        </a:prstGeom>
      </xdr:spPr>
    </xdr:pic>
    <xdr:clientData/>
  </xdr:twoCellAnchor>
  <xdr:twoCellAnchor editAs="oneCell">
    <xdr:from>
      <xdr:col>3</xdr:col>
      <xdr:colOff>157259</xdr:colOff>
      <xdr:row>6</xdr:row>
      <xdr:rowOff>142743</xdr:rowOff>
    </xdr:from>
    <xdr:to>
      <xdr:col>4</xdr:col>
      <xdr:colOff>58057</xdr:colOff>
      <xdr:row>10</xdr:row>
      <xdr:rowOff>72571</xdr:rowOff>
    </xdr:to>
    <xdr:pic>
      <xdr:nvPicPr>
        <xdr:cNvPr id="26" name="Graphic 25" descr="Bar graph with upward trend with solid fill">
          <a:extLst>
            <a:ext uri="{FF2B5EF4-FFF2-40B4-BE49-F238E27FC236}">
              <a16:creationId xmlns:a16="http://schemas.microsoft.com/office/drawing/2014/main" id="{A0C728D2-656E-85ED-ED42-D73F5C441860}"/>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986059" y="1231314"/>
          <a:ext cx="510398" cy="655543"/>
        </a:xfrm>
        <a:prstGeom prst="rect">
          <a:avLst/>
        </a:prstGeom>
      </xdr:spPr>
    </xdr:pic>
    <xdr:clientData/>
  </xdr:twoCellAnchor>
  <xdr:twoCellAnchor>
    <xdr:from>
      <xdr:col>3</xdr:col>
      <xdr:colOff>566057</xdr:colOff>
      <xdr:row>7</xdr:row>
      <xdr:rowOff>7257</xdr:rowOff>
    </xdr:from>
    <xdr:to>
      <xdr:col>5</xdr:col>
      <xdr:colOff>537029</xdr:colOff>
      <xdr:row>8</xdr:row>
      <xdr:rowOff>65314</xdr:rowOff>
    </xdr:to>
    <xdr:sp macro="" textlink="">
      <xdr:nvSpPr>
        <xdr:cNvPr id="27" name="TextBox 26">
          <a:extLst>
            <a:ext uri="{FF2B5EF4-FFF2-40B4-BE49-F238E27FC236}">
              <a16:creationId xmlns:a16="http://schemas.microsoft.com/office/drawing/2014/main" id="{67DD8E0E-9A34-D55F-148D-9875F94C96B7}"/>
            </a:ext>
          </a:extLst>
        </xdr:cNvPr>
        <xdr:cNvSpPr txBox="1"/>
      </xdr:nvSpPr>
      <xdr:spPr>
        <a:xfrm>
          <a:off x="2394857" y="1277257"/>
          <a:ext cx="1190172" cy="239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rgbClr val="D8C0A8"/>
              </a:solidFill>
              <a:latin typeface="Arial Rounded MT Bold" panose="020F0704030504030204" pitchFamily="34" charset="0"/>
            </a:rPr>
            <a:t>TOTAL PROFIT</a:t>
          </a:r>
        </a:p>
      </xdr:txBody>
    </xdr:sp>
    <xdr:clientData/>
  </xdr:twoCellAnchor>
  <xdr:twoCellAnchor>
    <xdr:from>
      <xdr:col>3</xdr:col>
      <xdr:colOff>602341</xdr:colOff>
      <xdr:row>8</xdr:row>
      <xdr:rowOff>123370</xdr:rowOff>
    </xdr:from>
    <xdr:to>
      <xdr:col>5</xdr:col>
      <xdr:colOff>319314</xdr:colOff>
      <xdr:row>10</xdr:row>
      <xdr:rowOff>29027</xdr:rowOff>
    </xdr:to>
    <xdr:sp macro="" textlink="'PIVOT &amp;CHARTS'!J47">
      <xdr:nvSpPr>
        <xdr:cNvPr id="28" name="TextBox 27">
          <a:extLst>
            <a:ext uri="{FF2B5EF4-FFF2-40B4-BE49-F238E27FC236}">
              <a16:creationId xmlns:a16="http://schemas.microsoft.com/office/drawing/2014/main" id="{0BE98FFF-75E2-4A92-8344-6E74576F00BF}"/>
            </a:ext>
          </a:extLst>
        </xdr:cNvPr>
        <xdr:cNvSpPr txBox="1"/>
      </xdr:nvSpPr>
      <xdr:spPr>
        <a:xfrm>
          <a:off x="2431141" y="1574799"/>
          <a:ext cx="936173" cy="268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1BD9E3-4645-4809-B46C-DF205769B567}" type="TxLink">
            <a:rPr lang="en-US" sz="1100" b="1" i="0" u="none" strike="noStrike">
              <a:solidFill>
                <a:srgbClr val="000000"/>
              </a:solidFill>
              <a:latin typeface="Arial Rounded MT Bold"/>
              <a:ea typeface="Calibri"/>
              <a:cs typeface="Calibri"/>
            </a:rPr>
            <a:pPr/>
            <a:t> $1,83,912 </a:t>
          </a:fld>
          <a:endParaRPr lang="en-IN" sz="1000" b="1">
            <a:solidFill>
              <a:srgbClr val="D8C0A8"/>
            </a:solidFill>
            <a:latin typeface="Arial Rounded MT Bold" panose="020F0704030504030204" pitchFamily="34" charset="0"/>
          </a:endParaRPr>
        </a:p>
      </xdr:txBody>
    </xdr:sp>
    <xdr:clientData/>
  </xdr:twoCellAnchor>
  <xdr:twoCellAnchor>
    <xdr:from>
      <xdr:col>6</xdr:col>
      <xdr:colOff>116108</xdr:colOff>
      <xdr:row>7</xdr:row>
      <xdr:rowOff>7257</xdr:rowOff>
    </xdr:from>
    <xdr:to>
      <xdr:col>7</xdr:col>
      <xdr:colOff>609599</xdr:colOff>
      <xdr:row>8</xdr:row>
      <xdr:rowOff>29028</xdr:rowOff>
    </xdr:to>
    <xdr:sp macro="" textlink="">
      <xdr:nvSpPr>
        <xdr:cNvPr id="30" name="TextBox 29">
          <a:extLst>
            <a:ext uri="{FF2B5EF4-FFF2-40B4-BE49-F238E27FC236}">
              <a16:creationId xmlns:a16="http://schemas.microsoft.com/office/drawing/2014/main" id="{73261653-625B-4C21-9A7F-1396AA59DC83}"/>
            </a:ext>
          </a:extLst>
        </xdr:cNvPr>
        <xdr:cNvSpPr txBox="1"/>
      </xdr:nvSpPr>
      <xdr:spPr>
        <a:xfrm>
          <a:off x="3773708" y="1277257"/>
          <a:ext cx="1103091"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rgbClr val="D8C0A8"/>
              </a:solidFill>
              <a:latin typeface="Arial Rounded MT Bold" panose="020F0704030504030204" pitchFamily="34" charset="0"/>
            </a:rPr>
            <a:t>TOTAL</a:t>
          </a:r>
          <a:r>
            <a:rPr lang="en-IN" sz="800" b="1" baseline="0">
              <a:solidFill>
                <a:srgbClr val="D8C0A8"/>
              </a:solidFill>
              <a:latin typeface="Arial Rounded MT Bold" panose="020F0704030504030204" pitchFamily="34" charset="0"/>
            </a:rPr>
            <a:t> REVENUE</a:t>
          </a:r>
          <a:endParaRPr lang="en-IN" sz="800" b="1">
            <a:solidFill>
              <a:srgbClr val="D8C0A8"/>
            </a:solidFill>
            <a:latin typeface="Arial Rounded MT Bold" panose="020F0704030504030204" pitchFamily="34" charset="0"/>
          </a:endParaRPr>
        </a:p>
      </xdr:txBody>
    </xdr:sp>
    <xdr:clientData/>
  </xdr:twoCellAnchor>
  <xdr:twoCellAnchor>
    <xdr:from>
      <xdr:col>8</xdr:col>
      <xdr:colOff>435415</xdr:colOff>
      <xdr:row>7</xdr:row>
      <xdr:rowOff>21774</xdr:rowOff>
    </xdr:from>
    <xdr:to>
      <xdr:col>10</xdr:col>
      <xdr:colOff>319306</xdr:colOff>
      <xdr:row>8</xdr:row>
      <xdr:rowOff>43545</xdr:rowOff>
    </xdr:to>
    <xdr:sp macro="" textlink="">
      <xdr:nvSpPr>
        <xdr:cNvPr id="31" name="TextBox 30">
          <a:extLst>
            <a:ext uri="{FF2B5EF4-FFF2-40B4-BE49-F238E27FC236}">
              <a16:creationId xmlns:a16="http://schemas.microsoft.com/office/drawing/2014/main" id="{396ABC5E-1DE1-416D-8EF5-FACE385CB19D}"/>
            </a:ext>
          </a:extLst>
        </xdr:cNvPr>
        <xdr:cNvSpPr txBox="1"/>
      </xdr:nvSpPr>
      <xdr:spPr>
        <a:xfrm>
          <a:off x="5312215" y="1291774"/>
          <a:ext cx="1103091"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rgbClr val="D8C0A8"/>
              </a:solidFill>
              <a:latin typeface="Arial Rounded MT Bold" panose="020F0704030504030204" pitchFamily="34" charset="0"/>
            </a:rPr>
            <a:t>QTY</a:t>
          </a:r>
          <a:r>
            <a:rPr lang="en-IN" sz="800" b="1" baseline="0">
              <a:solidFill>
                <a:srgbClr val="D8C0A8"/>
              </a:solidFill>
              <a:latin typeface="Arial Rounded MT Bold" panose="020F0704030504030204" pitchFamily="34" charset="0"/>
            </a:rPr>
            <a:t> OF SOLD</a:t>
          </a:r>
          <a:endParaRPr lang="en-IN" sz="800" b="1">
            <a:solidFill>
              <a:srgbClr val="D8C0A8"/>
            </a:solidFill>
            <a:latin typeface="Arial Rounded MT Bold" panose="020F0704030504030204" pitchFamily="34" charset="0"/>
          </a:endParaRPr>
        </a:p>
      </xdr:txBody>
    </xdr:sp>
    <xdr:clientData/>
  </xdr:twoCellAnchor>
  <xdr:twoCellAnchor>
    <xdr:from>
      <xdr:col>10</xdr:col>
      <xdr:colOff>584925</xdr:colOff>
      <xdr:row>7</xdr:row>
      <xdr:rowOff>27215</xdr:rowOff>
    </xdr:from>
    <xdr:to>
      <xdr:col>12</xdr:col>
      <xdr:colOff>468816</xdr:colOff>
      <xdr:row>8</xdr:row>
      <xdr:rowOff>48986</xdr:rowOff>
    </xdr:to>
    <xdr:sp macro="" textlink="">
      <xdr:nvSpPr>
        <xdr:cNvPr id="33" name="TextBox 32">
          <a:extLst>
            <a:ext uri="{FF2B5EF4-FFF2-40B4-BE49-F238E27FC236}">
              <a16:creationId xmlns:a16="http://schemas.microsoft.com/office/drawing/2014/main" id="{04595899-D34A-4DF0-B54A-88E7DC07E93A}"/>
            </a:ext>
          </a:extLst>
        </xdr:cNvPr>
        <xdr:cNvSpPr txBox="1"/>
      </xdr:nvSpPr>
      <xdr:spPr>
        <a:xfrm>
          <a:off x="6680925" y="1297215"/>
          <a:ext cx="1103091"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rgbClr val="D8C0A8"/>
              </a:solidFill>
              <a:latin typeface="Arial Rounded MT Bold" panose="020F0704030504030204" pitchFamily="34" charset="0"/>
            </a:rPr>
            <a:t>TRANSCATIONS</a:t>
          </a:r>
        </a:p>
      </xdr:txBody>
    </xdr:sp>
    <xdr:clientData/>
  </xdr:twoCellAnchor>
  <xdr:twoCellAnchor>
    <xdr:from>
      <xdr:col>9</xdr:col>
      <xdr:colOff>21771</xdr:colOff>
      <xdr:row>8</xdr:row>
      <xdr:rowOff>130629</xdr:rowOff>
    </xdr:from>
    <xdr:to>
      <xdr:col>10</xdr:col>
      <xdr:colOff>515262</xdr:colOff>
      <xdr:row>9</xdr:row>
      <xdr:rowOff>152401</xdr:rowOff>
    </xdr:to>
    <xdr:sp macro="" textlink="'PIVOT &amp;CHARTS'!J45">
      <xdr:nvSpPr>
        <xdr:cNvPr id="37" name="TextBox 36">
          <a:extLst>
            <a:ext uri="{FF2B5EF4-FFF2-40B4-BE49-F238E27FC236}">
              <a16:creationId xmlns:a16="http://schemas.microsoft.com/office/drawing/2014/main" id="{58A60331-FFFA-48B3-A07C-A95F301F5BA1}"/>
            </a:ext>
          </a:extLst>
        </xdr:cNvPr>
        <xdr:cNvSpPr txBox="1"/>
      </xdr:nvSpPr>
      <xdr:spPr>
        <a:xfrm>
          <a:off x="5508171" y="1582058"/>
          <a:ext cx="1103091"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D61FED-96AD-43A0-A69C-C6FA5E877E87}" type="TxLink">
            <a:rPr lang="en-US" sz="1100" b="1" i="0" u="none" strike="noStrike">
              <a:solidFill>
                <a:srgbClr val="000000"/>
              </a:solidFill>
              <a:latin typeface="Arial Rounded MT Bold"/>
            </a:rPr>
            <a:pPr/>
            <a:t>2979</a:t>
          </a:fld>
          <a:endParaRPr lang="en-IN" sz="800" b="1">
            <a:solidFill>
              <a:srgbClr val="D8C0A8"/>
            </a:solidFill>
            <a:latin typeface="Arial Rounded MT Bold" panose="020F0704030504030204" pitchFamily="34" charset="0"/>
          </a:endParaRPr>
        </a:p>
      </xdr:txBody>
    </xdr:sp>
    <xdr:clientData/>
  </xdr:twoCellAnchor>
  <xdr:twoCellAnchor>
    <xdr:from>
      <xdr:col>6</xdr:col>
      <xdr:colOff>283029</xdr:colOff>
      <xdr:row>8</xdr:row>
      <xdr:rowOff>123375</xdr:rowOff>
    </xdr:from>
    <xdr:to>
      <xdr:col>8</xdr:col>
      <xdr:colOff>166920</xdr:colOff>
      <xdr:row>9</xdr:row>
      <xdr:rowOff>145147</xdr:rowOff>
    </xdr:to>
    <xdr:sp macro="" textlink="'PIVOT &amp;CHARTS'!J46">
      <xdr:nvSpPr>
        <xdr:cNvPr id="39" name="TextBox 38">
          <a:extLst>
            <a:ext uri="{FF2B5EF4-FFF2-40B4-BE49-F238E27FC236}">
              <a16:creationId xmlns:a16="http://schemas.microsoft.com/office/drawing/2014/main" id="{07C5D2AA-677D-4405-8FC8-E3AAD845DEBF}"/>
            </a:ext>
          </a:extLst>
        </xdr:cNvPr>
        <xdr:cNvSpPr txBox="1"/>
      </xdr:nvSpPr>
      <xdr:spPr>
        <a:xfrm>
          <a:off x="3940629" y="1574804"/>
          <a:ext cx="1103091"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B07DA4-13E9-42B8-94A9-645777FDAA7A}" type="TxLink">
            <a:rPr lang="en-US" sz="1100" b="1" i="0" u="none" strike="noStrike">
              <a:solidFill>
                <a:srgbClr val="000000"/>
              </a:solidFill>
              <a:latin typeface="Arial Rounded MT Bold"/>
            </a:rPr>
            <a:pPr/>
            <a:t> $4,59,779 </a:t>
          </a:fld>
          <a:endParaRPr lang="en-IN" sz="800" b="1">
            <a:solidFill>
              <a:srgbClr val="D8C0A8"/>
            </a:solidFill>
            <a:latin typeface="Arial Rounded MT Bold" panose="020F0704030504030204" pitchFamily="34" charset="0"/>
          </a:endParaRPr>
        </a:p>
      </xdr:txBody>
    </xdr:sp>
    <xdr:clientData/>
  </xdr:twoCellAnchor>
  <xdr:twoCellAnchor>
    <xdr:from>
      <xdr:col>11</xdr:col>
      <xdr:colOff>113212</xdr:colOff>
      <xdr:row>8</xdr:row>
      <xdr:rowOff>136071</xdr:rowOff>
    </xdr:from>
    <xdr:to>
      <xdr:col>12</xdr:col>
      <xdr:colOff>606703</xdr:colOff>
      <xdr:row>9</xdr:row>
      <xdr:rowOff>157843</xdr:rowOff>
    </xdr:to>
    <xdr:sp macro="" textlink="'PIVOT &amp;CHARTS'!J44">
      <xdr:nvSpPr>
        <xdr:cNvPr id="41" name="TextBox 40">
          <a:extLst>
            <a:ext uri="{FF2B5EF4-FFF2-40B4-BE49-F238E27FC236}">
              <a16:creationId xmlns:a16="http://schemas.microsoft.com/office/drawing/2014/main" id="{E4BFA820-EA06-40F6-9719-B8F2D2FAA3AA}"/>
            </a:ext>
          </a:extLst>
        </xdr:cNvPr>
        <xdr:cNvSpPr txBox="1"/>
      </xdr:nvSpPr>
      <xdr:spPr>
        <a:xfrm>
          <a:off x="6818812" y="1587500"/>
          <a:ext cx="1103091"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6A22EB-AA0C-4135-8CB6-80B409C1A162}" type="TxLink">
            <a:rPr lang="en-US" sz="1100" b="1" i="0" u="none" strike="noStrike">
              <a:solidFill>
                <a:srgbClr val="000000"/>
              </a:solidFill>
              <a:latin typeface="Arial Rounded MT Bold"/>
            </a:rPr>
            <a:pPr/>
            <a:t>459779</a:t>
          </a:fld>
          <a:endParaRPr lang="en-IN" sz="800" b="1">
            <a:solidFill>
              <a:srgbClr val="D8C0A8"/>
            </a:solidFill>
            <a:latin typeface="Arial Rounded MT Bold" panose="020F0704030504030204" pitchFamily="34" charset="0"/>
          </a:endParaRPr>
        </a:p>
      </xdr:txBody>
    </xdr:sp>
    <xdr:clientData/>
  </xdr:twoCellAnchor>
  <xdr:twoCellAnchor editAs="oneCell">
    <xdr:from>
      <xdr:col>0</xdr:col>
      <xdr:colOff>203200</xdr:colOff>
      <xdr:row>21</xdr:row>
      <xdr:rowOff>65678</xdr:rowOff>
    </xdr:from>
    <xdr:to>
      <xdr:col>2</xdr:col>
      <xdr:colOff>551543</xdr:colOff>
      <xdr:row>30</xdr:row>
      <xdr:rowOff>94343</xdr:rowOff>
    </xdr:to>
    <mc:AlternateContent xmlns:mc="http://schemas.openxmlformats.org/markup-compatibility/2006" xmlns:a14="http://schemas.microsoft.com/office/drawing/2010/main">
      <mc:Choice Requires="a14">
        <xdr:graphicFrame macro="">
          <xdr:nvGraphicFramePr>
            <xdr:cNvPr id="43" name="Month">
              <a:extLst>
                <a:ext uri="{FF2B5EF4-FFF2-40B4-BE49-F238E27FC236}">
                  <a16:creationId xmlns:a16="http://schemas.microsoft.com/office/drawing/2014/main" id="{F34EB0A1-2D36-40AD-A58D-89BABB568B3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3200" y="3885510"/>
              <a:ext cx="1567543" cy="1665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174172</xdr:colOff>
      <xdr:row>8</xdr:row>
      <xdr:rowOff>15967</xdr:rowOff>
    </xdr:from>
    <xdr:to>
      <xdr:col>2</xdr:col>
      <xdr:colOff>573313</xdr:colOff>
      <xdr:row>14</xdr:row>
      <xdr:rowOff>72574</xdr:rowOff>
    </xdr:to>
    <mc:AlternateContent xmlns:mc="http://schemas.openxmlformats.org/markup-compatibility/2006" xmlns:a14="http://schemas.microsoft.com/office/drawing/2010/main">
      <mc:Choice Requires="a14">
        <xdr:graphicFrame macro="">
          <xdr:nvGraphicFramePr>
            <xdr:cNvPr id="45" name="Year">
              <a:extLst>
                <a:ext uri="{FF2B5EF4-FFF2-40B4-BE49-F238E27FC236}">
                  <a16:creationId xmlns:a16="http://schemas.microsoft.com/office/drawing/2014/main" id="{40AA6B37-89B5-4A3E-9021-75EE31A1A5A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4172" y="1471141"/>
              <a:ext cx="1618341" cy="1147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181429</xdr:colOff>
      <xdr:row>14</xdr:row>
      <xdr:rowOff>96883</xdr:rowOff>
    </xdr:from>
    <xdr:to>
      <xdr:col>2</xdr:col>
      <xdr:colOff>566056</xdr:colOff>
      <xdr:row>21</xdr:row>
      <xdr:rowOff>29029</xdr:rowOff>
    </xdr:to>
    <mc:AlternateContent xmlns:mc="http://schemas.openxmlformats.org/markup-compatibility/2006" xmlns:a14="http://schemas.microsoft.com/office/drawing/2010/main">
      <mc:Choice Requires="a14">
        <xdr:graphicFrame macro="">
          <xdr:nvGraphicFramePr>
            <xdr:cNvPr id="47" name="City">
              <a:extLst>
                <a:ext uri="{FF2B5EF4-FFF2-40B4-BE49-F238E27FC236}">
                  <a16:creationId xmlns:a16="http://schemas.microsoft.com/office/drawing/2014/main" id="{408746C1-A05D-4610-9392-CFD71933887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1429" y="2643438"/>
              <a:ext cx="1603827" cy="1205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319314</xdr:colOff>
      <xdr:row>6</xdr:row>
      <xdr:rowOff>151064</xdr:rowOff>
    </xdr:from>
    <xdr:to>
      <xdr:col>0</xdr:col>
      <xdr:colOff>505383</xdr:colOff>
      <xdr:row>7</xdr:row>
      <xdr:rowOff>159211</xdr:rowOff>
    </xdr:to>
    <xdr:pic>
      <xdr:nvPicPr>
        <xdr:cNvPr id="53" name="Picture 52">
          <a:extLst>
            <a:ext uri="{FF2B5EF4-FFF2-40B4-BE49-F238E27FC236}">
              <a16:creationId xmlns:a16="http://schemas.microsoft.com/office/drawing/2014/main" id="{69D72774-3864-BE2E-1C2F-D8248C235AC4}"/>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flipH="1">
          <a:off x="319314" y="1239635"/>
          <a:ext cx="186069" cy="189576"/>
        </a:xfrm>
        <a:prstGeom prst="rect">
          <a:avLst/>
        </a:prstGeom>
      </xdr:spPr>
    </xdr:pic>
    <xdr:clientData/>
  </xdr:twoCellAnchor>
  <xdr:twoCellAnchor>
    <xdr:from>
      <xdr:col>0</xdr:col>
      <xdr:colOff>495255</xdr:colOff>
      <xdr:row>6</xdr:row>
      <xdr:rowOff>117566</xdr:rowOff>
    </xdr:from>
    <xdr:to>
      <xdr:col>2</xdr:col>
      <xdr:colOff>464243</xdr:colOff>
      <xdr:row>8</xdr:row>
      <xdr:rowOff>11625</xdr:rowOff>
    </xdr:to>
    <xdr:sp macro="" textlink="">
      <xdr:nvSpPr>
        <xdr:cNvPr id="54" name="TextBox 53">
          <a:extLst>
            <a:ext uri="{FF2B5EF4-FFF2-40B4-BE49-F238E27FC236}">
              <a16:creationId xmlns:a16="http://schemas.microsoft.com/office/drawing/2014/main" id="{1C56F666-7C95-79FC-ECFD-B53C79741FA9}"/>
            </a:ext>
          </a:extLst>
        </xdr:cNvPr>
        <xdr:cNvSpPr txBox="1"/>
      </xdr:nvSpPr>
      <xdr:spPr>
        <a:xfrm>
          <a:off x="495255" y="1206137"/>
          <a:ext cx="1188188" cy="25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D8C0A8"/>
              </a:solidFill>
              <a:latin typeface="Segoe UI Black" panose="020B0A02040204020203" pitchFamily="34" charset="0"/>
              <a:ea typeface="Segoe UI Black" panose="020B0A02040204020203" pitchFamily="34" charset="0"/>
            </a:rPr>
            <a:t>FILLTER</a:t>
          </a:r>
          <a:r>
            <a:rPr lang="en-IN" sz="1000" baseline="0">
              <a:solidFill>
                <a:srgbClr val="D8C0A8"/>
              </a:solidFill>
              <a:latin typeface="Segoe UI Black" panose="020B0A02040204020203" pitchFamily="34" charset="0"/>
              <a:ea typeface="Segoe UI Black" panose="020B0A02040204020203" pitchFamily="34" charset="0"/>
            </a:rPr>
            <a:t> PANEL</a:t>
          </a:r>
          <a:endParaRPr lang="en-IN" sz="1000">
            <a:solidFill>
              <a:srgbClr val="D8C0A8"/>
            </a:solidFill>
            <a:latin typeface="Segoe UI Black" panose="020B0A02040204020203" pitchFamily="34" charset="0"/>
            <a:ea typeface="Segoe UI Black" panose="020B0A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sri" refreshedDate="45835.798415277779" createdVersion="8" refreshedVersion="8" minRefreshableVersion="3" recordCount="1000" xr:uid="{EDFA8412-9724-4FFF-B914-58ED6270906E}">
  <cacheSource type="worksheet">
    <worksheetSource name="Table2"/>
  </cacheSource>
  <cacheFields count="14">
    <cacheField name="Transaction ID" numFmtId="0">
      <sharedItems/>
    </cacheField>
    <cacheField name="Date" numFmtId="164">
      <sharedItems containsSemiMixedTypes="0" containsNonDate="0" containsDate="1" containsString="0" minDate="2023-01-01T00:00:00" maxDate="2025-06-15T00:00:00"/>
    </cacheField>
    <cacheField name="Day of Week" numFmtId="0">
      <sharedItems count="7">
        <s v="Friday"/>
        <s v="Monday"/>
        <s v="Wednesday"/>
        <s v="Thursday"/>
        <s v="Sunday"/>
        <s v="Saturday"/>
        <s v="Tuesday"/>
      </sharedItems>
    </cacheField>
    <cacheField name="Month" numFmtId="0">
      <sharedItems count="12">
        <s v="July"/>
        <s v="January"/>
        <s v="September"/>
        <s v="October"/>
        <s v="August"/>
        <s v="March"/>
        <s v="June"/>
        <s v="May"/>
        <s v="December"/>
        <s v="November"/>
        <s v="April"/>
        <s v="February"/>
      </sharedItems>
    </cacheField>
    <cacheField name="Year" numFmtId="0">
      <sharedItems containsSemiMixedTypes="0" containsString="0" containsNumber="1" containsInteger="1" minValue="2023" maxValue="2025" count="3">
        <n v="2024"/>
        <n v="2023"/>
        <n v="2025"/>
      </sharedItems>
    </cacheField>
    <cacheField name="Product Category" numFmtId="0">
      <sharedItems count="4">
        <s v="Snacks"/>
        <s v="Coffee"/>
        <s v="Tea"/>
        <s v="Pastries"/>
      </sharedItems>
    </cacheField>
    <cacheField name="Item Name" numFmtId="0">
      <sharedItems/>
    </cacheField>
    <cacheField name="Quantity Sold" numFmtId="0">
      <sharedItems containsSemiMixedTypes="0" containsString="0" containsNumber="1" containsInteger="1" minValue="1" maxValue="5"/>
    </cacheField>
    <cacheField name="Unit Price (INR)" numFmtId="0">
      <sharedItems containsSemiMixedTypes="0" containsString="0" containsNumber="1" minValue="80.81" maxValue="249.66" count="957">
        <n v="176.06"/>
        <n v="182.38"/>
        <n v="90.92"/>
        <n v="128"/>
        <n v="189.29"/>
        <n v="90"/>
        <n v="81.44"/>
        <n v="130.54"/>
        <n v="92.73"/>
        <n v="169.4"/>
        <n v="116.73"/>
        <n v="81.61"/>
        <n v="122.83"/>
        <n v="83.27"/>
        <n v="149.31"/>
        <n v="150.6"/>
        <n v="167.39"/>
        <n v="235.99"/>
        <n v="156.04"/>
        <n v="146.41999999999999"/>
        <n v="145.06"/>
        <n v="144.37"/>
        <n v="173.09"/>
        <n v="194.02"/>
        <n v="159.61000000000001"/>
        <n v="143.65"/>
        <n v="114.58"/>
        <n v="124.94"/>
        <n v="145.41999999999999"/>
        <n v="246.96"/>
        <n v="111.48"/>
        <n v="142.63999999999999"/>
        <n v="154.52000000000001"/>
        <n v="151.09"/>
        <n v="143.18"/>
        <n v="177.22"/>
        <n v="163.41999999999999"/>
        <n v="143.69999999999999"/>
        <n v="105.96"/>
        <n v="181.78"/>
        <n v="179.35"/>
        <n v="135.91"/>
        <n v="163.21"/>
        <n v="85.18"/>
        <n v="88.11"/>
        <n v="149.86000000000001"/>
        <n v="86.68"/>
        <n v="178.37"/>
        <n v="119.29"/>
        <n v="109.57"/>
        <n v="133.25"/>
        <n v="173.6"/>
        <n v="161.82"/>
        <n v="81.78"/>
        <n v="170.17"/>
        <n v="125.15"/>
        <n v="192.61"/>
        <n v="117.79"/>
        <n v="138.30000000000001"/>
        <n v="219.48"/>
        <n v="242.97"/>
        <n v="100.69"/>
        <n v="169.72"/>
        <n v="117.48"/>
        <n v="239.26"/>
        <n v="145.94999999999999"/>
        <n v="148.5"/>
        <n v="121.77"/>
        <n v="134.16999999999999"/>
        <n v="148.21"/>
        <n v="150.69999999999999"/>
        <n v="191.74"/>
        <n v="155.38999999999999"/>
        <n v="147.01"/>
        <n v="182.32"/>
        <n v="190.38"/>
        <n v="175.39"/>
        <n v="175.18"/>
        <n v="129.86000000000001"/>
        <n v="122.79"/>
        <n v="141.34"/>
        <n v="200.27"/>
        <n v="184.51"/>
        <n v="96.77"/>
        <n v="162.47"/>
        <n v="149"/>
        <n v="85.66"/>
        <n v="96.95"/>
        <n v="124.26"/>
        <n v="185.31"/>
        <n v="165.07"/>
        <n v="168.65"/>
        <n v="168.67"/>
        <n v="127.43"/>
        <n v="221.11"/>
        <n v="127.89"/>
        <n v="175.24"/>
        <n v="167.02"/>
        <n v="147.29"/>
        <n v="175.79"/>
        <n v="134"/>
        <n v="116.16"/>
        <n v="174.19"/>
        <n v="164.66"/>
        <n v="115.1"/>
        <n v="104.44"/>
        <n v="235.63"/>
        <n v="174.85"/>
        <n v="171.88"/>
        <n v="166.45"/>
        <n v="153.08000000000001"/>
        <n v="178.39"/>
        <n v="113.99"/>
        <n v="125.64"/>
        <n v="167.59"/>
        <n v="138.97999999999999"/>
        <n v="167.88"/>
        <n v="126.03"/>
        <n v="163.4"/>
        <n v="129.41999999999999"/>
        <n v="138.94"/>
        <n v="134.75"/>
        <n v="115.18"/>
        <n v="173.51"/>
        <n v="135.62"/>
        <n v="114.94"/>
        <n v="81.7"/>
        <n v="83.05"/>
        <n v="195.24"/>
        <n v="99.57"/>
        <n v="159.82"/>
        <n v="144.97999999999999"/>
        <n v="144.22"/>
        <n v="178.43"/>
        <n v="179.44"/>
        <n v="169.09"/>
        <n v="181.69"/>
        <n v="118.98"/>
        <n v="243"/>
        <n v="169.2"/>
        <n v="140.33000000000001"/>
        <n v="237.74"/>
        <n v="234.87"/>
        <n v="220.25"/>
        <n v="179.65"/>
        <n v="164.81"/>
        <n v="168.92"/>
        <n v="160.91"/>
        <n v="150.22999999999999"/>
        <n v="172"/>
        <n v="142.06"/>
        <n v="207.89"/>
        <n v="157.25"/>
        <n v="138.72999999999999"/>
        <n v="153.05000000000001"/>
        <n v="82.72"/>
        <n v="130.16"/>
        <n v="232.79"/>
        <n v="171.58"/>
        <n v="156.58000000000001"/>
        <n v="115.55"/>
        <n v="150.99"/>
        <n v="163.27000000000001"/>
        <n v="141.30000000000001"/>
        <n v="183.61"/>
        <n v="155.12"/>
        <n v="102.03"/>
        <n v="106.47"/>
        <n v="128.19"/>
        <n v="113.86"/>
        <n v="135.38999999999999"/>
        <n v="126.21"/>
        <n v="213.83"/>
        <n v="131.65"/>
        <n v="168.94"/>
        <n v="139.82"/>
        <n v="160.63"/>
        <n v="184.19"/>
        <n v="103.68"/>
        <n v="124.91"/>
        <n v="114.03"/>
        <n v="161.07"/>
        <n v="197.35"/>
        <n v="112.53"/>
        <n v="131.88"/>
        <n v="195.93"/>
        <n v="154.53"/>
        <n v="150.07"/>
        <n v="160.08000000000001"/>
        <n v="154.72"/>
        <n v="152.65"/>
        <n v="164.08"/>
        <n v="131.05000000000001"/>
        <n v="110.28"/>
        <n v="163.65"/>
        <n v="123.82"/>
        <n v="246.12"/>
        <n v="136.53"/>
        <n v="105.55"/>
        <n v="123.12"/>
        <n v="154.63999999999999"/>
        <n v="172.46"/>
        <n v="127.25"/>
        <n v="142.55000000000001"/>
        <n v="219.29"/>
        <n v="150.32"/>
        <n v="82.74"/>
        <n v="230.35"/>
        <n v="118.36"/>
        <n v="132.54"/>
        <n v="199.24"/>
        <n v="149.76"/>
        <n v="96.7"/>
        <n v="159.19"/>
        <n v="128.25"/>
        <n v="117.4"/>
        <n v="166.12"/>
        <n v="171.64"/>
        <n v="83.74"/>
        <n v="192.43"/>
        <n v="185.49"/>
        <n v="245.01"/>
        <n v="120.14"/>
        <n v="159.16999999999999"/>
        <n v="126.29"/>
        <n v="94.89"/>
        <n v="183.33"/>
        <n v="87.94"/>
        <n v="114.61"/>
        <n v="135.32"/>
        <n v="148.07"/>
        <n v="177.49"/>
        <n v="180.92"/>
        <n v="140.68"/>
        <n v="117.81"/>
        <n v="185.75"/>
        <n v="111.73"/>
        <n v="158.47999999999999"/>
        <n v="208.13"/>
        <n v="129.65"/>
        <n v="173.67"/>
        <n v="147.35"/>
        <n v="150.1"/>
        <n v="227.71"/>
        <n v="97.41"/>
        <n v="87.78"/>
        <n v="120.29"/>
        <n v="137.49"/>
        <n v="179.28"/>
        <n v="232.28"/>
        <n v="218.1"/>
        <n v="196.97"/>
        <n v="178.57"/>
        <n v="95.65"/>
        <n v="100.97"/>
        <n v="154.32"/>
        <n v="154.34"/>
        <n v="199.44"/>
        <n v="175.3"/>
        <n v="177.54"/>
        <n v="113.3"/>
        <n v="219.57"/>
        <n v="170.2"/>
        <n v="143.08000000000001"/>
        <n v="241.53"/>
        <n v="245.04"/>
        <n v="87.47"/>
        <n v="122.19"/>
        <n v="214.68"/>
        <n v="138.35"/>
        <n v="157.77000000000001"/>
        <n v="120.8"/>
        <n v="219.82"/>
        <n v="142.38"/>
        <n v="165.1"/>
        <n v="177.1"/>
        <n v="143.76"/>
        <n v="158.06"/>
        <n v="191.82"/>
        <n v="144.13"/>
        <n v="102.11"/>
        <n v="227.76"/>
        <n v="198.98"/>
        <n v="106.37"/>
        <n v="188.09"/>
        <n v="234.21"/>
        <n v="125.08"/>
        <n v="153.19"/>
        <n v="151.37"/>
        <n v="136.9"/>
        <n v="249.66"/>
        <n v="120.96"/>
        <n v="175.58"/>
        <n v="187.79"/>
        <n v="195.05"/>
        <n v="176.32"/>
        <n v="170.72"/>
        <n v="153.74"/>
        <n v="105.07"/>
        <n v="114.87"/>
        <n v="141.61000000000001"/>
        <n v="165.31"/>
        <n v="206.09"/>
        <n v="108.24"/>
        <n v="149.62"/>
        <n v="164.4"/>
        <n v="248.05"/>
        <n v="147.19"/>
        <n v="86.37"/>
        <n v="104.38"/>
        <n v="134.86000000000001"/>
        <n v="143.84"/>
        <n v="168.99"/>
        <n v="183.72"/>
        <n v="144.86000000000001"/>
        <n v="226.89"/>
        <n v="136.72999999999999"/>
        <n v="169.66"/>
        <n v="103.01"/>
        <n v="120.58"/>
        <n v="126.07"/>
        <n v="112.21"/>
        <n v="131.11000000000001"/>
        <n v="134.55000000000001"/>
        <n v="239.68"/>
        <n v="201.52"/>
        <n v="210.19"/>
        <n v="123.27"/>
        <n v="92.39"/>
        <n v="143.9"/>
        <n v="112.25"/>
        <n v="239.42"/>
        <n v="160.27000000000001"/>
        <n v="102.51"/>
        <n v="163.95"/>
        <n v="155.02000000000001"/>
        <n v="242.09"/>
        <n v="100.21"/>
        <n v="184.5"/>
        <n v="121.81"/>
        <n v="170.93"/>
        <n v="226"/>
        <n v="159.80000000000001"/>
        <n v="120.19"/>
        <n v="142.66"/>
        <n v="203.21"/>
        <n v="169.38"/>
        <n v="189.72"/>
        <n v="131.62"/>
        <n v="121.61"/>
        <n v="167.26"/>
        <n v="162.83000000000001"/>
        <n v="142.34"/>
        <n v="113.18"/>
        <n v="228.92"/>
        <n v="197.96"/>
        <n v="203.71"/>
        <n v="119.04"/>
        <n v="206.45"/>
        <n v="178.38"/>
        <n v="171.67"/>
        <n v="139.55000000000001"/>
        <n v="198.92"/>
        <n v="174.7"/>
        <n v="128.13999999999999"/>
        <n v="188.07"/>
        <n v="85.62"/>
        <n v="101.46"/>
        <n v="248.24"/>
        <n v="120.32"/>
        <n v="189.24"/>
        <n v="199.07"/>
        <n v="137.46"/>
        <n v="144.54"/>
        <n v="178"/>
        <n v="94.36"/>
        <n v="125.89"/>
        <n v="93.97"/>
        <n v="139.38999999999999"/>
        <n v="168.85"/>
        <n v="160.49"/>
        <n v="145.65"/>
        <n v="124.15"/>
        <n v="195.43"/>
        <n v="84.44"/>
        <n v="116.14"/>
        <n v="107.03"/>
        <n v="100.22"/>
        <n v="121.69"/>
        <n v="104.42"/>
        <n v="168.06"/>
        <n v="147.55000000000001"/>
        <n v="223.09"/>
        <n v="170.5"/>
        <n v="156.65"/>
        <n v="167.35"/>
        <n v="229.53"/>
        <n v="113.09"/>
        <n v="168.64"/>
        <n v="216.52"/>
        <n v="143.55000000000001"/>
        <n v="170.18"/>
        <n v="174.64"/>
        <n v="169.93"/>
        <n v="159.81"/>
        <n v="138.58000000000001"/>
        <n v="107.4"/>
        <n v="143.47999999999999"/>
        <n v="118"/>
        <n v="212.77"/>
        <n v="89.75"/>
        <n v="139.63"/>
        <n v="228.86"/>
        <n v="227.86"/>
        <n v="153.35"/>
        <n v="161"/>
        <n v="180.37"/>
        <n v="128.85"/>
        <n v="195.7"/>
        <n v="107.81"/>
        <n v="203.99"/>
        <n v="172.93"/>
        <n v="161.75"/>
        <n v="214.11"/>
        <n v="119.59"/>
        <n v="186.14"/>
        <n v="147.4"/>
        <n v="146.31"/>
        <n v="192.95"/>
        <n v="122.8"/>
        <n v="147.44"/>
        <n v="206.51"/>
        <n v="183.21"/>
        <n v="220.72"/>
        <n v="161.69999999999999"/>
        <n v="125.51"/>
        <n v="178.92"/>
        <n v="144.79"/>
        <n v="109.06"/>
        <n v="166.55"/>
        <n v="103.25"/>
        <n v="147.30000000000001"/>
        <n v="150.34"/>
        <n v="183.52"/>
        <n v="228.78"/>
        <n v="103.34"/>
        <n v="203.74"/>
        <n v="193.84"/>
        <n v="113.66"/>
        <n v="195.22"/>
        <n v="122.63"/>
        <n v="131.27000000000001"/>
        <n v="159.87"/>
        <n v="144.04"/>
        <n v="182.44"/>
        <n v="117.01"/>
        <n v="134.24"/>
        <n v="156.72"/>
        <n v="153.16999999999999"/>
        <n v="203.51"/>
        <n v="123.97"/>
        <n v="170.99"/>
        <n v="184.94"/>
        <n v="150"/>
        <n v="156.57"/>
        <n v="195.33"/>
        <n v="162.76"/>
        <n v="132.06"/>
        <n v="112.42"/>
        <n v="146.75"/>
        <n v="187.33"/>
        <n v="239.74"/>
        <n v="152.69999999999999"/>
        <n v="187.18"/>
        <n v="152.63999999999999"/>
        <n v="172.2"/>
        <n v="115.39"/>
        <n v="135.99"/>
        <n v="142.12"/>
        <n v="119.05"/>
        <n v="136.37"/>
        <n v="246.26"/>
        <n v="153.44999999999999"/>
        <n v="132.51"/>
        <n v="151.30000000000001"/>
        <n v="94.55"/>
        <n v="88.59"/>
        <n v="208.3"/>
        <n v="220.39"/>
        <n v="165.4"/>
        <n v="103.51"/>
        <n v="105.41"/>
        <n v="138.15"/>
        <n v="132.75"/>
        <n v="110.53"/>
        <n v="117.56"/>
        <n v="181.09"/>
        <n v="140.79"/>
        <n v="191.56"/>
        <n v="198.48"/>
        <n v="176.87"/>
        <n v="124.34"/>
        <n v="192.17"/>
        <n v="202.57"/>
        <n v="219.12"/>
        <n v="151.84"/>
        <n v="142.37"/>
        <n v="144.33000000000001"/>
        <n v="170.64"/>
        <n v="131.19999999999999"/>
        <n v="143"/>
        <n v="209.74"/>
        <n v="124.32"/>
        <n v="167.54"/>
        <n v="233.81"/>
        <n v="106.82"/>
        <n v="133.76"/>
        <n v="166.63"/>
        <n v="148.25"/>
        <n v="125.46"/>
        <n v="123.1"/>
        <n v="130.33000000000001"/>
        <n v="146.44999999999999"/>
        <n v="138.69999999999999"/>
        <n v="153.12"/>
        <n v="91.34"/>
        <n v="155.13999999999999"/>
        <n v="121.78"/>
        <n v="212.33"/>
        <n v="87.46"/>
        <n v="148.12"/>
        <n v="114.68"/>
        <n v="121.88"/>
        <n v="119.71"/>
        <n v="106.22"/>
        <n v="219.47"/>
        <n v="108.25"/>
        <n v="86.41"/>
        <n v="196.02"/>
        <n v="134.81"/>
        <n v="131.26"/>
        <n v="225.9"/>
        <n v="219.23"/>
        <n v="240.34"/>
        <n v="95.48"/>
        <n v="155.16"/>
        <n v="82.76"/>
        <n v="167.06"/>
        <n v="197.32"/>
        <n v="223.1"/>
        <n v="242.44"/>
        <n v="192.18"/>
        <n v="157.94"/>
        <n v="187.56"/>
        <n v="141.79"/>
        <n v="215.02"/>
        <n v="164.85"/>
        <n v="106.16"/>
        <n v="203.03"/>
        <n v="222.48"/>
        <n v="145.79"/>
        <n v="143.07"/>
        <n v="223.79"/>
        <n v="142.02000000000001"/>
        <n v="170.13"/>
        <n v="152.44"/>
        <n v="149.32"/>
        <n v="189.98"/>
        <n v="130.72"/>
        <n v="84.9"/>
        <n v="104.21"/>
        <n v="152.15"/>
        <n v="158.38"/>
        <n v="148.88999999999999"/>
        <n v="107.34"/>
        <n v="223.76"/>
        <n v="108.84"/>
        <n v="179.63"/>
        <n v="123.37"/>
        <n v="172.83"/>
        <n v="160.94999999999999"/>
        <n v="174.37"/>
        <n v="176.51"/>
        <n v="228.63"/>
        <n v="121.2"/>
        <n v="172.3"/>
        <n v="91.69"/>
        <n v="105.2"/>
        <n v="187.03"/>
        <n v="186.45"/>
        <n v="154.69"/>
        <n v="172.05"/>
        <n v="176.58"/>
        <n v="124.63"/>
        <n v="161.46"/>
        <n v="199.59"/>
        <n v="98.22"/>
        <n v="180.66"/>
        <n v="165.39"/>
        <n v="95.71"/>
        <n v="162.96"/>
        <n v="191.59"/>
        <n v="159.15"/>
        <n v="189.12"/>
        <n v="130.36000000000001"/>
        <n v="103.55"/>
        <n v="140.35"/>
        <n v="146.32"/>
        <n v="118.56"/>
        <n v="99.7"/>
        <n v="187.27"/>
        <n v="130.63999999999999"/>
        <n v="117.28"/>
        <n v="172.02"/>
        <n v="171.56"/>
        <n v="168.1"/>
        <n v="113.64"/>
        <n v="172.52"/>
        <n v="127.82"/>
        <n v="118.06"/>
        <n v="121.36"/>
        <n v="140.77000000000001"/>
        <n v="188.05"/>
        <n v="132.83000000000001"/>
        <n v="166.96"/>
        <n v="243.01"/>
        <n v="123.3"/>
        <n v="132.69"/>
        <n v="176.91"/>
        <n v="122.34"/>
        <n v="110.31"/>
        <n v="172.86"/>
        <n v="185.44"/>
        <n v="160.6"/>
        <n v="100.09"/>
        <n v="178.49"/>
        <n v="129.27000000000001"/>
        <n v="124.38"/>
        <n v="182.39"/>
        <n v="226.1"/>
        <n v="154.58000000000001"/>
        <n v="134.36000000000001"/>
        <n v="108.2"/>
        <n v="113.9"/>
        <n v="84.75"/>
        <n v="133.31"/>
        <n v="156.74"/>
        <n v="157.88999999999999"/>
        <n v="125.98"/>
        <n v="111.22"/>
        <n v="110.41"/>
        <n v="150.69"/>
        <n v="97.68"/>
        <n v="112.72"/>
        <n v="149.80000000000001"/>
        <n v="160.22"/>
        <n v="91.45"/>
        <n v="155.49"/>
        <n v="167.2"/>
        <n v="172.36"/>
        <n v="189.44"/>
        <n v="153.13"/>
        <n v="175.49"/>
        <n v="213.85"/>
        <n v="99.2"/>
        <n v="124.96"/>
        <n v="142.59"/>
        <n v="171.31"/>
        <n v="125.62"/>
        <n v="206.28"/>
        <n v="137.86000000000001"/>
        <n v="114.84"/>
        <n v="107.29"/>
        <n v="139.13"/>
        <n v="121.43"/>
        <n v="130.5"/>
        <n v="241.18"/>
        <n v="211.67"/>
        <n v="120.1"/>
        <n v="168.58"/>
        <n v="110.12"/>
        <n v="112.87"/>
        <n v="121.52"/>
        <n v="178.75"/>
        <n v="80.81"/>
        <n v="174.44"/>
        <n v="113.6"/>
        <n v="155.6"/>
        <n v="176.21"/>
        <n v="103.17"/>
        <n v="128.38999999999999"/>
        <n v="108.22"/>
        <n v="176.2"/>
        <n v="134.31"/>
        <n v="126.12"/>
        <n v="162.74"/>
        <n v="104.54"/>
        <n v="232.45"/>
        <n v="107.78"/>
        <n v="198.2"/>
        <n v="175.16"/>
        <n v="137.5"/>
        <n v="113.4"/>
        <n v="176.12"/>
        <n v="176.52"/>
        <n v="145.53"/>
        <n v="176.72"/>
        <n v="170.02"/>
        <n v="183.95"/>
        <n v="198.44"/>
        <n v="239.48"/>
        <n v="121.82"/>
        <n v="138.47"/>
        <n v="133.12"/>
        <n v="174.71"/>
        <n v="138.34"/>
        <n v="171.92"/>
        <n v="132.1"/>
        <n v="183.18"/>
        <n v="166.17"/>
        <n v="152.26"/>
        <n v="179.71"/>
        <n v="114.53"/>
        <n v="137.63999999999999"/>
        <n v="167.24"/>
        <n v="140.78"/>
        <n v="131.99"/>
        <n v="170.3"/>
        <n v="187.1"/>
        <n v="115.34"/>
        <n v="169.36"/>
        <n v="155.09"/>
        <n v="107.69"/>
        <n v="237.34"/>
        <n v="135.51"/>
        <n v="199.37"/>
        <n v="143.87"/>
        <n v="188.38"/>
        <n v="124.21"/>
        <n v="89.21"/>
        <n v="192.72"/>
        <n v="96.63"/>
        <n v="114.48"/>
        <n v="156.91"/>
        <n v="119.78"/>
        <n v="108.35"/>
        <n v="216.26"/>
        <n v="107.38"/>
        <n v="131.91999999999999"/>
        <n v="125.97"/>
        <n v="161.88"/>
        <n v="197.59"/>
        <n v="190.7"/>
        <n v="135.9"/>
        <n v="186.31"/>
        <n v="135.94999999999999"/>
        <n v="146.4"/>
        <n v="130.35"/>
        <n v="158.91"/>
        <n v="162.68"/>
        <n v="187.53"/>
        <n v="194.64"/>
        <n v="176.97"/>
        <n v="162.30000000000001"/>
        <n v="145.56"/>
        <n v="171.2"/>
        <n v="156.18"/>
        <n v="127.08"/>
        <n v="115.51"/>
        <n v="131.87"/>
        <n v="197.99"/>
        <n v="150.49"/>
        <n v="182.31"/>
        <n v="189.43"/>
        <n v="114.22"/>
        <n v="142.58000000000001"/>
        <n v="136.15"/>
        <n v="168.83"/>
        <n v="135.5"/>
        <n v="197.07"/>
        <n v="216.16"/>
        <n v="149.94"/>
        <n v="119.53"/>
        <n v="189.51"/>
        <n v="153.04"/>
        <n v="148.05000000000001"/>
        <n v="126.69"/>
        <n v="108.53"/>
        <n v="112.74"/>
        <n v="189.32"/>
        <n v="189.66"/>
        <n v="159.05000000000001"/>
        <n v="128.72999999999999"/>
        <n v="190.41"/>
        <n v="126.73"/>
        <n v="180.98"/>
        <n v="102.2"/>
        <n v="137.25"/>
        <n v="102.99"/>
        <n v="186.65"/>
        <n v="106.63"/>
        <n v="172.73"/>
        <n v="146.96"/>
        <n v="180.75"/>
        <n v="187.98"/>
        <n v="196.12"/>
        <n v="158.33000000000001"/>
        <n v="188.02"/>
        <n v="202.66"/>
        <n v="138.13999999999999"/>
        <n v="226.49"/>
        <n v="157.24"/>
        <n v="121.46"/>
        <n v="100.61"/>
        <n v="171.84"/>
        <n v="215.47"/>
        <n v="84.22"/>
        <n v="197.92"/>
        <n v="160.13999999999999"/>
        <n v="123.21"/>
        <n v="117.74"/>
        <n v="211.03"/>
        <n v="151.99"/>
        <n v="108.95"/>
        <n v="161.80000000000001"/>
        <n v="114.52"/>
        <n v="114.77"/>
        <n v="206.73"/>
        <n v="193.42"/>
        <n v="198.35"/>
        <n v="106.15"/>
        <n v="150.65"/>
        <n v="170.74"/>
        <n v="183.5"/>
        <n v="92.23"/>
        <n v="138.79"/>
        <n v="138.94999999999999"/>
        <n v="101.14"/>
        <n v="164.76"/>
        <n v="212.39"/>
        <n v="192.39"/>
        <n v="166.8"/>
        <n v="236.93"/>
        <n v="137.34"/>
        <n v="114.28"/>
        <n v="214.2"/>
        <n v="116.49"/>
        <n v="149.13999999999999"/>
        <n v="209.7"/>
        <n v="108.3"/>
        <n v="221.76"/>
        <n v="151.58000000000001"/>
        <n v="185.5"/>
        <n v="130.69999999999999"/>
        <n v="240.55"/>
        <n v="106.35"/>
        <n v="190.12"/>
        <n v="95.87"/>
        <n v="169.37"/>
        <n v="116.33"/>
        <n v="216.96"/>
        <n v="118.7"/>
        <n v="177.11"/>
        <n v="174.41"/>
        <n v="102.7"/>
        <n v="169.03"/>
        <n v="249.41"/>
        <n v="223.07"/>
        <n v="84.21"/>
        <n v="127.1"/>
        <n v="92.27"/>
        <n v="133.63999999999999"/>
        <n v="86.77"/>
        <n v="137.53"/>
        <n v="104.33"/>
        <n v="248.12"/>
        <n v="242.72"/>
        <n v="129.59"/>
        <n v="132.19"/>
        <n v="131.6"/>
        <n v="97.06"/>
        <n v="107.43"/>
        <n v="228.79"/>
        <n v="148.68"/>
        <n v="182.56"/>
        <n v="156.31"/>
        <n v="124.25"/>
        <n v="127.33"/>
        <n v="86.13"/>
        <n v="139.12"/>
        <n v="101.39"/>
        <n v="99.58"/>
        <n v="168.05"/>
        <n v="182.9"/>
        <n v="188.11"/>
        <n v="200.12"/>
        <n v="129.31"/>
        <n v="123.96"/>
        <n v="169.44"/>
        <n v="163.19999999999999"/>
        <n v="137.31"/>
        <n v="121.83"/>
        <n v="175.6"/>
        <n v="124.87"/>
        <n v="146.01"/>
        <n v="236.2"/>
        <n v="148.51"/>
        <n v="168.5"/>
        <n v="181.75"/>
        <n v="151.88999999999999"/>
        <n v="126.64"/>
        <n v="105.45"/>
        <n v="106.4"/>
        <n v="246.58"/>
        <n v="144.94999999999999"/>
        <n v="110.77"/>
        <n v="168.12"/>
        <n v="101.42"/>
        <n v="152.02000000000001"/>
        <n v="150.91999999999999"/>
        <n v="228.08"/>
        <n v="171.18"/>
        <n v="180.34"/>
        <n v="164.22"/>
        <n v="134.79"/>
        <n v="123.26"/>
        <n v="199.74"/>
        <n v="138.61000000000001"/>
        <n v="124.5"/>
        <n v="125.9"/>
        <n v="130.46"/>
        <n v="190.48"/>
        <n v="104.8"/>
        <n v="188.71"/>
        <n v="120.88"/>
        <n v="89.37"/>
        <n v="121.54"/>
        <n v="226.03"/>
        <n v="135.18"/>
        <n v="171.52"/>
        <n v="233.43"/>
        <n v="247.59"/>
        <n v="125.17"/>
        <n v="149.71"/>
        <n v="139.1"/>
        <n v="139.06"/>
        <n v="140.53"/>
        <n v="215.17"/>
        <n v="187.59"/>
        <n v="140.16999999999999"/>
        <n v="162.80000000000001"/>
        <n v="110.65"/>
        <n v="172.7"/>
        <n v="128.16999999999999"/>
        <n v="126.11"/>
        <n v="138.86000000000001"/>
        <n v="175.31"/>
      </sharedItems>
    </cacheField>
    <cacheField name="Total Revenue (INR)" numFmtId="0">
      <sharedItems containsSemiMixedTypes="0" containsString="0" containsNumber="1" minValue="80.81" maxValue="1248.3"/>
    </cacheField>
    <cacheField name="Cost Price (INR)" numFmtId="0">
      <sharedItems containsSemiMixedTypes="0" containsString="0" containsNumber="1" minValue="48.49" maxValue="149.80000000000001"/>
    </cacheField>
    <cacheField name="Total Profit (INR)" numFmtId="0">
      <sharedItems containsSemiMixedTypes="0" containsString="0" containsNumber="1" minValue="32.32" maxValue="499.3" count="970">
        <n v="281.68"/>
        <n v="218.85"/>
        <n v="181.85"/>
        <n v="153.6"/>
        <n v="227.16"/>
        <n v="144"/>
        <n v="97.74"/>
        <n v="104.44"/>
        <n v="74.180000000000007"/>
        <n v="338.8"/>
        <n v="93.38"/>
        <n v="130.56"/>
        <n v="147.38999999999999"/>
        <n v="66.62"/>
        <n v="238.88"/>
        <n v="180.72"/>
        <n v="267.83999999999997"/>
        <n v="283.2"/>
        <n v="312.10000000000002"/>
        <n v="117.14"/>
        <n v="232.08"/>
        <n v="115.5"/>
        <n v="346.2"/>
        <n v="310.44"/>
        <n v="255.36"/>
        <n v="172.38"/>
        <n v="183.32"/>
        <n v="199.92"/>
        <n v="116.34"/>
        <n v="493.9"/>
        <n v="89.18"/>
        <n v="114.12"/>
        <n v="247.24"/>
        <n v="302.2"/>
        <n v="114.54"/>
        <n v="141.78"/>
        <n v="261.48"/>
        <n v="57.48"/>
        <n v="211.9"/>
        <n v="72.709999999999994"/>
        <n v="286.95999999999998"/>
        <n v="163.08000000000001"/>
        <n v="195.84"/>
        <n v="102.21"/>
        <n v="70.48"/>
        <n v="59.94"/>
        <n v="69.34"/>
        <n v="356.75"/>
        <n v="143.16"/>
        <n v="131.49"/>
        <n v="159.9"/>
        <n v="138.88"/>
        <n v="194.19"/>
        <n v="65.42"/>
        <n v="340.35"/>
        <n v="50.06"/>
        <n v="308.16000000000003"/>
        <n v="235.6"/>
        <n v="276.60000000000002"/>
        <n v="263.37"/>
        <n v="388.76"/>
        <n v="201.4"/>
        <n v="339.45"/>
        <n v="187.96"/>
        <n v="382.8"/>
        <n v="175.14"/>
        <n v="237.6"/>
        <n v="48.71"/>
        <n v="161.01"/>
        <n v="237.12"/>
        <n v="180.84"/>
        <n v="230.1"/>
        <n v="310.8"/>
        <n v="117.6"/>
        <n v="218.79"/>
        <n v="76.150000000000006"/>
        <n v="70.16"/>
        <n v="280.27999999999997"/>
        <n v="103.88"/>
        <n v="245.6"/>
        <n v="56.54"/>
        <n v="160.22"/>
        <n v="369"/>
        <n v="38.71"/>
        <n v="129.97999999999999"/>
        <n v="119.2"/>
        <n v="137.04"/>
        <n v="248.5"/>
        <n v="222.36"/>
        <n v="66.03"/>
        <n v="202.38"/>
        <n v="337.35"/>
        <n v="203.88"/>
        <n v="265.32"/>
        <n v="153.47999999999999"/>
        <n v="280.39999999999998"/>
        <n v="133.62"/>
        <n v="176.76"/>
        <n v="46.69"/>
        <n v="140.63999999999999"/>
        <n v="214.4"/>
        <n v="46.46"/>
        <n v="69.680000000000007"/>
        <n v="263.44"/>
        <n v="138.12"/>
        <n v="41.78"/>
        <n v="282.75"/>
        <n v="49.98"/>
        <n v="209.82"/>
        <n v="275"/>
        <n v="266.32"/>
        <n v="61.23"/>
        <n v="356.8"/>
        <n v="91.2"/>
        <n v="150.78"/>
        <n v="67.040000000000006"/>
        <n v="335.75"/>
        <n v="151.22999999999999"/>
        <n v="65.36"/>
        <n v="155.31"/>
        <n v="277.89999999999998"/>
        <n v="161.69999999999999"/>
        <n v="230.35"/>
        <n v="277.60000000000002"/>
        <n v="54.25"/>
        <n v="229.9"/>
        <n v="130.72"/>
        <n v="33.22"/>
        <n v="312.39999999999998"/>
        <n v="199.15"/>
        <n v="191.79"/>
        <n v="289.95"/>
        <n v="57.69"/>
        <n v="214.11"/>
        <n v="287.12"/>
        <n v="338.2"/>
        <n v="72.680000000000007"/>
        <n v="95.18"/>
        <n v="194.4"/>
        <n v="135.36000000000001"/>
        <n v="112.26"/>
        <n v="190.2"/>
        <n v="93.95"/>
        <n v="88.1"/>
        <n v="359.3"/>
        <n v="131.84"/>
        <n v="67.569999999999993"/>
        <n v="257.44"/>
        <n v="60.09"/>
        <n v="275.2"/>
        <n v="227.28"/>
        <n v="332.64"/>
        <n v="188.7"/>
        <n v="277.45"/>
        <n v="122.44"/>
        <n v="132.36000000000001"/>
        <n v="156.18"/>
        <n v="93.12"/>
        <n v="274.52"/>
        <n v="313.14999999999998"/>
        <n v="231.1"/>
        <n v="181.2"/>
        <n v="261.24"/>
        <n v="113.04"/>
        <n v="220.32"/>
        <n v="186.15"/>
        <n v="81.62"/>
        <n v="212.95"/>
        <n v="51.28"/>
        <n v="45.54"/>
        <n v="54.16"/>
        <n v="50.48"/>
        <n v="427.65"/>
        <n v="263.3"/>
        <n v="337.9"/>
        <n v="167.79"/>
        <n v="192.75"/>
        <n v="73.680000000000007"/>
        <n v="165.88"/>
        <n v="49.96"/>
        <n v="182.44"/>
        <n v="128.86000000000001"/>
        <n v="394.7"/>
        <n v="45.01"/>
        <n v="263.75"/>
        <n v="156.74"/>
        <n v="120.06"/>
        <n v="128.06"/>
        <n v="309.45"/>
        <n v="122.12"/>
        <n v="196.89"/>
        <n v="209.68"/>
        <n v="176.44"/>
        <n v="327.3"/>
        <n v="247.65"/>
        <n v="98.45"/>
        <n v="109.22"/>
        <n v="211.1"/>
        <n v="98.5"/>
        <n v="123.72"/>
        <n v="68.98"/>
        <n v="335.2"/>
        <n v="101.8"/>
        <n v="171.06"/>
        <n v="350.88"/>
        <n v="120.26"/>
        <n v="165.5"/>
        <n v="92.14"/>
        <n v="47.34"/>
        <n v="265.10000000000002"/>
        <n v="239.1"/>
        <n v="239.6"/>
        <n v="193.4"/>
        <n v="318.39999999999998"/>
        <n v="153.9"/>
        <n v="46.96"/>
        <n v="265.8"/>
        <n v="343.3"/>
        <n v="33.5"/>
        <n v="384.85"/>
        <n v="296.8"/>
        <n v="392"/>
        <n v="192.24"/>
        <n v="318.35000000000002"/>
        <n v="202.08"/>
        <n v="113.88"/>
        <n v="366.65"/>
        <n v="35.18"/>
        <n v="229.2"/>
        <n v="108.26"/>
        <n v="296.14999999999998"/>
        <n v="142"/>
        <n v="72.37"/>
        <n v="225.08"/>
        <n v="74.3"/>
        <n v="89.38"/>
        <n v="316.95"/>
        <n v="249.75"/>
        <n v="259.3"/>
        <n v="277.88"/>
        <n v="58.94"/>
        <n v="240.16"/>
        <n v="273.24"/>
        <n v="116.88"/>
        <n v="105.33"/>
        <n v="144.36000000000001"/>
        <n v="110"/>
        <n v="143.41999999999999"/>
        <n v="464.55"/>
        <n v="87.24"/>
        <n v="315.16000000000003"/>
        <n v="285.72000000000003"/>
        <n v="38.26"/>
        <n v="80.78"/>
        <n v="308.64999999999998"/>
        <n v="308.7"/>
        <n v="398.9"/>
        <n v="350.6"/>
        <n v="213.06"/>
        <n v="90.64"/>
        <n v="87.83"/>
        <n v="68.08"/>
        <n v="171.69"/>
        <n v="96.61"/>
        <n v="196.04"/>
        <n v="139.96"/>
        <n v="244.4"/>
        <n v="343.48"/>
        <n v="110.68"/>
        <n v="252.44"/>
        <n v="48.32"/>
        <n v="263.79000000000002"/>
        <n v="56.95"/>
        <n v="330.2"/>
        <n v="283.36"/>
        <n v="287.5"/>
        <n v="350.5"/>
        <n v="189.66"/>
        <n v="76.73"/>
        <n v="115.3"/>
        <n v="204.2"/>
        <n v="91.1"/>
        <n v="159.18"/>
        <n v="42.55"/>
        <n v="150.47999999999999"/>
        <n v="281.04000000000002"/>
        <n v="250.15"/>
        <n v="61.28"/>
        <n v="60.55"/>
        <n v="219.04"/>
        <n v="499.3"/>
        <n v="241.9"/>
        <n v="351.15"/>
        <n v="150.24"/>
        <n v="390.1"/>
        <n v="70.53"/>
        <n v="341.45"/>
        <n v="61.5"/>
        <n v="84.06"/>
        <n v="91.9"/>
        <n v="169.92"/>
        <n v="264.48"/>
        <n v="329.76"/>
        <n v="129.9"/>
        <n v="299.25"/>
        <n v="131.52000000000001"/>
        <n v="396.88"/>
        <n v="117.76"/>
        <n v="103.65"/>
        <n v="83.5"/>
        <n v="53.94"/>
        <n v="230.16"/>
        <n v="135.19999999999999"/>
        <n v="367.45"/>
        <n v="115.88"/>
        <n v="181.52"/>
        <n v="218.76"/>
        <n v="135.72"/>
        <n v="82.4"/>
        <n v="144.69"/>
        <n v="151.29"/>
        <n v="44.88"/>
        <n v="157.32"/>
        <n v="215.28"/>
        <n v="95.87"/>
        <n v="241.83"/>
        <n v="168.16"/>
        <n v="147.93"/>
        <n v="73.92"/>
        <n v="287.8"/>
        <n v="224.5"/>
        <n v="191.54"/>
        <n v="64.11"/>
        <n v="205"/>
        <n v="131.16"/>
        <n v="62.01"/>
        <n v="290.52"/>
        <n v="200.4"/>
        <n v="295.2"/>
        <n v="48.72"/>
        <n v="273.48"/>
        <n v="180.8"/>
        <n v="127.84"/>
        <n v="144.24"/>
        <n v="171.18"/>
        <n v="243.84"/>
        <n v="338.75"/>
        <n v="227.67"/>
        <n v="52.65"/>
        <n v="194.56"/>
        <n v="66.900000000000006"/>
        <n v="130.26"/>
        <n v="56.94"/>
        <n v="181.08"/>
        <n v="183.14"/>
        <n v="395.9"/>
        <n v="325.92"/>
        <n v="95.24"/>
        <n v="82.58"/>
        <n v="142.69999999999999"/>
        <n v="274.68"/>
        <n v="111.64"/>
        <n v="238.71"/>
        <n v="349.4"/>
        <n v="256.3"/>
        <n v="300.92"/>
        <n v="34.25"/>
        <n v="121.74"/>
        <n v="496.5"/>
        <n v="96.26"/>
        <n v="227.1"/>
        <n v="79.63"/>
        <n v="164.94"/>
        <n v="115.64"/>
        <n v="142.4"/>
        <n v="150.96"/>
        <n v="100.72"/>
        <n v="112.77"/>
        <n v="223.04"/>
        <n v="67.540000000000006"/>
        <n v="321"/>
        <n v="233.04"/>
        <n v="148.97999999999999"/>
        <n v="156.34"/>
        <n v="168.9"/>
        <n v="185.84"/>
        <n v="85.62"/>
        <n v="200.45"/>
        <n v="48.68"/>
        <n v="125.31"/>
        <n v="67.22"/>
        <n v="236.08"/>
        <n v="446.2"/>
        <n v="68.2"/>
        <n v="187.98"/>
        <n v="267.76"/>
        <n v="275.43"/>
        <n v="180.96"/>
        <n v="337.3"/>
        <n v="259.83"/>
        <n v="114.84"/>
        <n v="68.069999999999993"/>
        <n v="69.86"/>
        <n v="203.91"/>
        <n v="63.92"/>
        <n v="55.43"/>
        <n v="42.96"/>
        <n v="114.78"/>
        <n v="141.6"/>
        <n v="255.33"/>
        <n v="71.8"/>
        <n v="279.25"/>
        <n v="274.62"/>
        <n v="455.7"/>
        <n v="61.34"/>
        <n v="128.80000000000001"/>
        <n v="216.45"/>
        <n v="257.7"/>
        <n v="313.12"/>
        <n v="172.48"/>
        <n v="408"/>
        <n v="345.85"/>
        <n v="258.8"/>
        <n v="256.92"/>
        <n v="143.52000000000001"/>
        <n v="140.13999999999999"/>
        <n v="372.3"/>
        <n v="117.92"/>
        <n v="117.04"/>
        <n v="308.72000000000003"/>
        <n v="98.24"/>
        <n v="235.92"/>
        <n v="330.4"/>
        <n v="293.12"/>
        <n v="441.45"/>
        <n v="129.36000000000001"/>
        <n v="100.4"/>
        <n v="214.71"/>
        <n v="57.92"/>
        <n v="43.62"/>
        <n v="333.1"/>
        <n v="259.95999999999998"/>
        <n v="41.3"/>
        <n v="300.7"/>
        <n v="367.05"/>
        <n v="366.04"/>
        <n v="82.68"/>
        <n v="326"/>
        <n v="232.62"/>
        <n v="90.92"/>
        <n v="234.27"/>
        <n v="147.15"/>
        <n v="157.53"/>
        <n v="63.95"/>
        <n v="288.10000000000002"/>
        <n v="72.98"/>
        <n v="149.1"/>
        <n v="187.2"/>
        <n v="53.7"/>
        <n v="250.76"/>
        <n v="245.08"/>
        <n v="325.60000000000002"/>
        <n v="49.59"/>
        <n v="215.6"/>
        <n v="205.2"/>
        <n v="221.94"/>
        <n v="300"/>
        <n v="315.55"/>
        <n v="187.89"/>
        <n v="234.39"/>
        <n v="130.19999999999999"/>
        <n v="52.82"/>
        <n v="134.91"/>
        <n v="58.7"/>
        <n v="224.79"/>
        <n v="191.8"/>
        <n v="122.16"/>
        <n v="299.48"/>
        <n v="305.3"/>
        <n v="68.88"/>
        <n v="138.47999999999999"/>
        <n v="54.4"/>
        <n v="170.55"/>
        <n v="190.48"/>
        <n v="109.1"/>
        <n v="295.5"/>
        <n v="245.52"/>
        <n v="265"/>
        <n v="121.04"/>
        <n v="37.82"/>
        <n v="106.32"/>
        <n v="249.96"/>
        <n v="352.64"/>
        <n v="66.16"/>
        <n v="165.6"/>
        <n v="84.32"/>
        <n v="221.04"/>
        <n v="265.5"/>
        <n v="44.21"/>
        <n v="188.08"/>
        <n v="144.88"/>
        <n v="56.32"/>
        <n v="229.86"/>
        <n v="79.39"/>
        <n v="70.75"/>
        <n v="99.48"/>
        <n v="35.9"/>
        <n v="230.61"/>
        <n v="162.06"/>
        <n v="438.25"/>
        <n v="303.7"/>
        <n v="113.9"/>
        <n v="132.9"/>
        <n v="115.46"/>
        <n v="273.04000000000002"/>
        <n v="104.96"/>
        <n v="171.6"/>
        <n v="251.7"/>
        <n v="198.92"/>
        <n v="335.1"/>
        <n v="467.6"/>
        <n v="213.65"/>
        <n v="107"/>
        <n v="133.30000000000001"/>
        <n v="296.5"/>
        <n v="100.36"/>
        <n v="147.72"/>
        <n v="208.52"/>
        <n v="175.74"/>
        <n v="277.39999999999998"/>
        <n v="122.5"/>
        <n v="146.16"/>
        <n v="248.24"/>
        <n v="146.13"/>
        <n v="169.86"/>
        <n v="69.959999999999994"/>
        <n v="59.25"/>
        <n v="45.87"/>
        <n v="146.25"/>
        <n v="47.88"/>
        <n v="127.47"/>
        <n v="351.16"/>
        <n v="86.6"/>
        <n v="172.8"/>
        <n v="236.37"/>
        <n v="78.41"/>
        <n v="53.92"/>
        <n v="157.5"/>
        <n v="451.8"/>
        <n v="438.45"/>
        <n v="96.14"/>
        <n v="152.76"/>
        <n v="124.12"/>
        <n v="66.2"/>
        <n v="133.63999999999999"/>
        <n v="394.65"/>
        <n v="290.94"/>
        <n v="153.74"/>
        <n v="315.89999999999998"/>
        <n v="300.08"/>
        <n v="113.44"/>
        <n v="86.01"/>
        <n v="197.82"/>
        <n v="212.3"/>
        <n v="406.05"/>
        <n v="177.98"/>
        <n v="233.28"/>
        <n v="57.23"/>
        <n v="89.52"/>
        <n v="56.81"/>
        <n v="136.1"/>
        <n v="121.96"/>
        <n v="119.46"/>
        <n v="227.97"/>
        <n v="261.45"/>
        <n v="101.88"/>
        <n v="166.72"/>
        <n v="60.86"/>
        <n v="316.75"/>
        <n v="238.24"/>
        <n v="85.88"/>
        <n v="358"/>
        <n v="43.54"/>
        <n v="143.69999999999999"/>
        <n v="246.75"/>
        <n v="69.13"/>
        <n v="64.38"/>
        <n v="69.75"/>
        <n v="282.39999999999998"/>
        <n v="457.25"/>
        <n v="145.44"/>
        <n v="206.76"/>
        <n v="73.36"/>
        <n v="168.32"/>
        <n v="299.24"/>
        <n v="372.9"/>
        <n v="123.76"/>
        <n v="68.819999999999993"/>
        <n v="70.63"/>
        <n v="249.25"/>
        <n v="64.58"/>
        <n v="319.36"/>
        <n v="196.45"/>
        <n v="216.78"/>
        <n v="325.89999999999998"/>
        <n v="76.64"/>
        <n v="318.3"/>
        <n v="75.650000000000006"/>
        <n v="156.41999999999999"/>
        <n v="41.42"/>
        <n v="112.28"/>
        <n v="58.53"/>
        <n v="47.42"/>
        <n v="119.64"/>
        <n v="299.64"/>
        <n v="156.78"/>
        <n v="93.82"/>
        <n v="344.05"/>
        <n v="343.1"/>
        <n v="336.2"/>
        <n v="227.3"/>
        <n v="345.05"/>
        <n v="153.38999999999999"/>
        <n v="94.44"/>
        <n v="242.7"/>
        <n v="168.93"/>
        <n v="300.88"/>
        <n v="159.38999999999999"/>
        <n v="333.9"/>
        <n v="97.2"/>
        <n v="197.28"/>
        <n v="212.32"/>
        <n v="212.28"/>
        <n v="48.94"/>
        <n v="88.24"/>
        <n v="207.42"/>
        <n v="148.36000000000001"/>
        <n v="321.2"/>
        <n v="80.08"/>
        <n v="214.2"/>
        <n v="51.71"/>
        <n v="99.5"/>
        <n v="364.8"/>
        <n v="271.32"/>
        <n v="123.66"/>
        <n v="117.88"/>
        <n v="214.96"/>
        <n v="216.4"/>
        <n v="182.24"/>
        <n v="135.6"/>
        <n v="159.96"/>
        <n v="250.8"/>
        <n v="126.32"/>
        <n v="100.78"/>
        <n v="135.78"/>
        <n v="222.45"/>
        <n v="132.47999999999999"/>
        <n v="301.39999999999998"/>
        <n v="243.55"/>
        <n v="117.21"/>
        <n v="90.18"/>
        <n v="119.84"/>
        <n v="64.09"/>
        <n v="36.58"/>
        <n v="311"/>
        <n v="267.52"/>
        <n v="275.76"/>
        <n v="227.34"/>
        <n v="245"/>
        <n v="351"/>
        <n v="427.7"/>
        <n v="119.04"/>
        <n v="149.94"/>
        <n v="114.08"/>
        <n v="50.25"/>
        <n v="330.04"/>
        <n v="220.56"/>
        <n v="183.76"/>
        <n v="42.92"/>
        <n v="166.95"/>
        <n v="194.28"/>
        <n v="261"/>
        <n v="482.35"/>
        <n v="169.34"/>
        <n v="48.04"/>
        <n v="67.430000000000007"/>
        <n v="176.2"/>
        <n v="45.15"/>
        <n v="243.05"/>
        <n v="214.5"/>
        <n v="32.32"/>
        <n v="139.56"/>
        <n v="90.88"/>
        <n v="186.72"/>
        <n v="41.27"/>
        <n v="154.08000000000001"/>
        <n v="43.29"/>
        <n v="281.92"/>
        <n v="107.44"/>
        <n v="100.9"/>
        <n v="41.82"/>
        <n v="92.98"/>
        <n v="86.22"/>
        <n v="158.56"/>
        <n v="140.12"/>
        <n v="90.72"/>
        <n v="70.45"/>
        <n v="353.05"/>
        <n v="58.21"/>
        <n v="70.69"/>
        <n v="136.02000000000001"/>
        <n v="294.32"/>
        <n v="238.14"/>
        <n v="287.37"/>
        <n v="194.92"/>
        <n v="110.78"/>
        <n v="53.25"/>
        <n v="266.97000000000003"/>
        <n v="279.52"/>
        <n v="276.7"/>
        <n v="206.31"/>
        <n v="211.36"/>
        <n v="366.35"/>
        <n v="199.41"/>
        <n v="121.8"/>
        <n v="359.4"/>
        <n v="45.81"/>
        <n v="150.36000000000001"/>
        <n v="165.18"/>
        <n v="56.31"/>
        <n v="105.6"/>
        <n v="272.48"/>
        <n v="299.36"/>
        <n v="184.56"/>
        <n v="135.47999999999999"/>
        <n v="62.04"/>
        <n v="215.4"/>
        <n v="379.76"/>
        <n v="108.4"/>
        <n v="159.5"/>
        <n v="115.1"/>
        <n v="99.36"/>
        <n v="35.68"/>
        <n v="308.36"/>
        <n v="77.3"/>
        <n v="91.58"/>
        <n v="313.8"/>
        <n v="47.91"/>
        <n v="173.36"/>
        <n v="86.5"/>
        <n v="42.95"/>
        <n v="52.77"/>
        <n v="151.16999999999999"/>
        <n v="64.75"/>
        <n v="316.16000000000003"/>
        <n v="228.84"/>
        <n v="108.72"/>
        <n v="298.08"/>
        <n v="54.38"/>
        <n v="175.68"/>
        <n v="36.68"/>
        <n v="208.56"/>
        <n v="190.68"/>
        <n v="325.35000000000002"/>
        <n v="75.010000000000005"/>
        <n v="311.44"/>
        <n v="188.48"/>
        <n v="283.16000000000003"/>
        <n v="129.84"/>
        <n v="291.10000000000002"/>
        <n v="342.4"/>
        <n v="187.41"/>
        <n v="254.15"/>
        <n v="46.2"/>
        <n v="211"/>
        <n v="396"/>
        <n v="180.6"/>
        <n v="145.84"/>
        <n v="378.85"/>
        <n v="137.07"/>
        <n v="228.12"/>
        <n v="222.95"/>
        <n v="108.92"/>
        <n v="135.06"/>
        <n v="271"/>
        <n v="394.15"/>
        <n v="172.92"/>
        <n v="119.96"/>
        <n v="95.62"/>
        <n v="151.6"/>
        <n v="61.22"/>
        <n v="70.06"/>
        <n v="59.22"/>
        <n v="253.4"/>
        <n v="43.41"/>
        <n v="180.4"/>
        <n v="75.73"/>
        <n v="75.86"/>
        <n v="63.62"/>
        <n v="51.49"/>
        <n v="152.32"/>
        <n v="202.76"/>
        <n v="144.78"/>
        <n v="40.880000000000003"/>
        <n v="274.5"/>
        <n v="41.2"/>
        <n v="74.66"/>
        <n v="213.25"/>
        <n v="271.8"/>
        <n v="65.459999999999994"/>
        <n v="207.27"/>
        <n v="117.56"/>
        <n v="144.6"/>
        <n v="75.19"/>
        <n v="156.9"/>
        <n v="126.66"/>
        <n v="75.209999999999994"/>
        <n v="162.12"/>
        <n v="125.8"/>
        <n v="145.74"/>
        <n v="120.72"/>
        <n v="343.7"/>
        <n v="86.19"/>
        <n v="101.07"/>
        <n v="395.85"/>
        <n v="192.18"/>
        <n v="246.4"/>
        <n v="357"/>
        <n v="209.25"/>
        <n v="188.4"/>
        <n v="168.82"/>
        <n v="121.6"/>
        <n v="217.9"/>
        <n v="64.72"/>
        <n v="183.24"/>
        <n v="229.55"/>
        <n v="82.69"/>
        <n v="154.74"/>
        <n v="317.36"/>
        <n v="42.46"/>
        <n v="301.3"/>
        <n v="120.24"/>
        <n v="341.5"/>
        <n v="73.400000000000006"/>
        <n v="73.78"/>
        <n v="55.52"/>
        <n v="55.58"/>
        <n v="202.3"/>
        <n v="225.72"/>
        <n v="131.80000000000001"/>
        <n v="254.88"/>
        <n v="76.959999999999994"/>
        <n v="333.6"/>
        <n v="284.31"/>
        <n v="54.94"/>
        <n v="45.71"/>
        <n v="428.4"/>
        <n v="186.4"/>
        <n v="142.26"/>
        <n v="243.2"/>
        <n v="59.66"/>
        <n v="251.64"/>
        <n v="86.64"/>
        <n v="443.5"/>
        <n v="60.63"/>
        <n v="209.12"/>
        <n v="192.44"/>
        <n v="212.7"/>
        <n v="285.2"/>
        <n v="228.15"/>
        <n v="38.35"/>
        <n v="67.75"/>
        <n v="232.65"/>
        <n v="173.56"/>
        <n v="189.92"/>
        <n v="354.2"/>
        <n v="139.52000000000001"/>
        <n v="164.32"/>
        <n v="202.83"/>
        <n v="199.52"/>
        <n v="267.69"/>
        <n v="134.72"/>
        <n v="203.36"/>
        <n v="184.55"/>
        <n v="53.46"/>
        <n v="69.42"/>
        <n v="55.01"/>
        <n v="166.92"/>
        <n v="397"/>
        <n v="291.27"/>
        <n v="259.2"/>
        <n v="158.63999999999999"/>
        <n v="263.2"/>
        <n v="155.28"/>
        <n v="214.85"/>
        <n v="183.04"/>
        <n v="59.47"/>
        <n v="292.08"/>
        <n v="125.04"/>
        <n v="198.8"/>
        <n v="101.86"/>
        <n v="34.450000000000003"/>
        <n v="40.56"/>
        <n v="159.32"/>
        <n v="134.44"/>
        <n v="219.48"/>
        <n v="300.95999999999998"/>
        <n v="160.1"/>
        <n v="51.72"/>
        <n v="99.16"/>
        <n v="135.56"/>
        <n v="219.68"/>
        <n v="243.65"/>
        <n v="210.72"/>
        <n v="99.9"/>
        <n v="58.4"/>
        <n v="472.4"/>
        <n v="67.400000000000006"/>
        <n v="363.5"/>
        <n v="182.28"/>
        <n v="50.66"/>
        <n v="84.36"/>
        <n v="128.4"/>
        <n v="170.24"/>
        <n v="394.52"/>
        <n v="231.92"/>
        <n v="177.24"/>
        <n v="269"/>
        <n v="202.85"/>
        <n v="121.62"/>
        <n v="181.11"/>
        <n v="456.15"/>
        <n v="136.94"/>
        <n v="216.42"/>
        <n v="44.05"/>
        <n v="65.69"/>
        <n v="197.2"/>
        <n v="319.60000000000002"/>
        <n v="55.44"/>
        <n v="199.2"/>
        <n v="201.44"/>
        <n v="104.36"/>
        <n v="304.76"/>
        <n v="209.6"/>
        <n v="183.75"/>
        <n v="377.4"/>
        <n v="241.75"/>
        <n v="71.5"/>
        <n v="243.1"/>
        <n v="452.05"/>
        <n v="108.14"/>
        <n v="343.05"/>
        <n v="466.85"/>
        <n v="495.2"/>
        <n v="100.14"/>
        <n v="239.52"/>
        <n v="57.54"/>
        <n v="278.2"/>
        <n v="278.10000000000002"/>
        <n v="224.84"/>
        <n v="344.28"/>
        <n v="225.12"/>
        <n v="224.28"/>
        <n v="130.24"/>
        <n v="221.3"/>
        <n v="69.08"/>
        <n v="51.27"/>
        <n v="201.76"/>
        <n v="55.54"/>
        <n v="140.24"/>
      </sharedItems>
    </cacheField>
    <cacheField name="City" numFmtId="0">
      <sharedItems count="5">
        <s v="Mumbai"/>
        <s v="Bangalore"/>
        <s v="Chennai"/>
        <s v="Hyderabad"/>
        <s v="Delhi"/>
      </sharedItems>
    </cacheField>
    <cacheField name="Shop Name" numFmtId="0">
      <sharedItems/>
    </cacheField>
  </cacheFields>
  <extLst>
    <ext xmlns:x14="http://schemas.microsoft.com/office/spreadsheetml/2009/9/main" uri="{725AE2AE-9491-48be-B2B4-4EB974FC3084}">
      <x14:pivotCacheDefinition pivotCacheId="531752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TXN0001"/>
    <d v="2024-07-26T00:00:00"/>
    <x v="0"/>
    <x v="0"/>
    <x v="0"/>
    <x v="0"/>
    <s v="Croissant"/>
    <n v="4"/>
    <x v="0"/>
    <n v="704.24"/>
    <n v="105.64"/>
    <x v="0"/>
    <x v="0"/>
    <s v="Bean Street"/>
  </r>
  <r>
    <s v="TXN0002"/>
    <d v="2023-01-23T00:00:00"/>
    <x v="1"/>
    <x v="1"/>
    <x v="1"/>
    <x v="1"/>
    <s v="Americano"/>
    <n v="3"/>
    <x v="1"/>
    <n v="547.14"/>
    <n v="109.43"/>
    <x v="1"/>
    <x v="1"/>
    <s v="Roast &amp; Toast"/>
  </r>
  <r>
    <s v="TXN0003"/>
    <d v="2023-09-04T00:00:00"/>
    <x v="1"/>
    <x v="2"/>
    <x v="1"/>
    <x v="2"/>
    <s v="Green Tea"/>
    <n v="5"/>
    <x v="2"/>
    <n v="454.6"/>
    <n v="54.55"/>
    <x v="2"/>
    <x v="1"/>
    <s v="Cafe Bliss"/>
  </r>
  <r>
    <s v="TXN0004"/>
    <d v="2023-07-19T00:00:00"/>
    <x v="2"/>
    <x v="0"/>
    <x v="1"/>
    <x v="1"/>
    <s v="Latte"/>
    <n v="3"/>
    <x v="3"/>
    <n v="384"/>
    <n v="76.8"/>
    <x v="3"/>
    <x v="2"/>
    <s v="The Daily Grind"/>
  </r>
  <r>
    <s v="TXN0005"/>
    <d v="2024-10-21T00:00:00"/>
    <x v="1"/>
    <x v="3"/>
    <x v="0"/>
    <x v="1"/>
    <s v="Espresso"/>
    <n v="3"/>
    <x v="4"/>
    <n v="567.87"/>
    <n v="113.57"/>
    <x v="4"/>
    <x v="3"/>
    <s v="Cafe Bliss"/>
  </r>
  <r>
    <s v="TXN0006"/>
    <d v="2024-08-29T00:00:00"/>
    <x v="3"/>
    <x v="4"/>
    <x v="0"/>
    <x v="2"/>
    <s v="Green Tea"/>
    <n v="4"/>
    <x v="5"/>
    <n v="360"/>
    <n v="54"/>
    <x v="5"/>
    <x v="1"/>
    <s v="Brew Crew"/>
  </r>
  <r>
    <s v="TXN0007"/>
    <d v="2025-03-10T00:00:00"/>
    <x v="1"/>
    <x v="5"/>
    <x v="2"/>
    <x v="2"/>
    <s v="Green Tea"/>
    <n v="3"/>
    <x v="6"/>
    <n v="244.32"/>
    <n v="48.86"/>
    <x v="6"/>
    <x v="3"/>
    <s v="Cafe Bliss"/>
  </r>
  <r>
    <s v="TXN0008"/>
    <d v="2023-03-19T00:00:00"/>
    <x v="4"/>
    <x v="5"/>
    <x v="1"/>
    <x v="2"/>
    <s v="Black Tea"/>
    <n v="2"/>
    <x v="7"/>
    <n v="261.08"/>
    <n v="78.319999999999993"/>
    <x v="7"/>
    <x v="3"/>
    <s v="The Daily Grind"/>
  </r>
  <r>
    <s v="TXN0009"/>
    <d v="2024-01-14T00:00:00"/>
    <x v="4"/>
    <x v="1"/>
    <x v="0"/>
    <x v="2"/>
    <s v="Masala Chai"/>
    <n v="2"/>
    <x v="8"/>
    <n v="185.46"/>
    <n v="55.64"/>
    <x v="8"/>
    <x v="4"/>
    <s v="The Daily Grind"/>
  </r>
  <r>
    <s v="TXN0010"/>
    <d v="2023-01-27T00:00:00"/>
    <x v="0"/>
    <x v="1"/>
    <x v="1"/>
    <x v="1"/>
    <s v="Cappuccino"/>
    <n v="5"/>
    <x v="9"/>
    <n v="847"/>
    <n v="101.64"/>
    <x v="9"/>
    <x v="4"/>
    <s v="Brew Crew"/>
  </r>
  <r>
    <s v="TXN0011"/>
    <d v="2023-07-15T00:00:00"/>
    <x v="5"/>
    <x v="0"/>
    <x v="1"/>
    <x v="2"/>
    <s v="Black Tea"/>
    <n v="2"/>
    <x v="10"/>
    <n v="233.46"/>
    <n v="70.040000000000006"/>
    <x v="10"/>
    <x v="4"/>
    <s v="Brew Crew"/>
  </r>
  <r>
    <s v="TXN0012"/>
    <d v="2024-03-28T00:00:00"/>
    <x v="3"/>
    <x v="5"/>
    <x v="0"/>
    <x v="2"/>
    <s v="Green Tea"/>
    <n v="4"/>
    <x v="11"/>
    <n v="326.44"/>
    <n v="48.97"/>
    <x v="11"/>
    <x v="1"/>
    <s v="Bean Street"/>
  </r>
  <r>
    <s v="TXN0013"/>
    <d v="2023-01-24T00:00:00"/>
    <x v="6"/>
    <x v="1"/>
    <x v="1"/>
    <x v="2"/>
    <s v="Green Tea"/>
    <n v="3"/>
    <x v="12"/>
    <n v="368.49"/>
    <n v="73.7"/>
    <x v="12"/>
    <x v="0"/>
    <s v="The Daily Grind"/>
  </r>
  <r>
    <s v="TXN0014"/>
    <d v="2023-06-28T00:00:00"/>
    <x v="2"/>
    <x v="6"/>
    <x v="1"/>
    <x v="2"/>
    <s v="Black Tea"/>
    <n v="2"/>
    <x v="13"/>
    <n v="166.54"/>
    <n v="49.96"/>
    <x v="13"/>
    <x v="1"/>
    <s v="Cafe Bliss"/>
  </r>
  <r>
    <s v="TXN0015"/>
    <d v="2024-08-05T00:00:00"/>
    <x v="1"/>
    <x v="4"/>
    <x v="0"/>
    <x v="1"/>
    <s v="Latte"/>
    <n v="4"/>
    <x v="14"/>
    <n v="597.24"/>
    <n v="89.59"/>
    <x v="14"/>
    <x v="1"/>
    <s v="Brew Crew"/>
  </r>
  <r>
    <s v="TXN0016"/>
    <d v="2024-05-03T00:00:00"/>
    <x v="0"/>
    <x v="7"/>
    <x v="0"/>
    <x v="1"/>
    <s v="Latte"/>
    <n v="3"/>
    <x v="15"/>
    <n v="451.8"/>
    <n v="90.36"/>
    <x v="15"/>
    <x v="1"/>
    <s v="Cafe Bliss"/>
  </r>
  <r>
    <s v="TXN0017"/>
    <d v="2023-07-17T00:00:00"/>
    <x v="1"/>
    <x v="0"/>
    <x v="1"/>
    <x v="1"/>
    <s v="Espresso"/>
    <n v="4"/>
    <x v="16"/>
    <n v="669.56"/>
    <n v="100.43"/>
    <x v="16"/>
    <x v="2"/>
    <s v="Brew Crew"/>
  </r>
  <r>
    <s v="TXN0018"/>
    <d v="2024-06-11T00:00:00"/>
    <x v="6"/>
    <x v="6"/>
    <x v="0"/>
    <x v="3"/>
    <s v="Cheesecake"/>
    <n v="3"/>
    <x v="17"/>
    <n v="707.97"/>
    <n v="141.59"/>
    <x v="17"/>
    <x v="2"/>
    <s v="The Daily Grind"/>
  </r>
  <r>
    <s v="TXN0019"/>
    <d v="2024-12-26T00:00:00"/>
    <x v="3"/>
    <x v="8"/>
    <x v="0"/>
    <x v="1"/>
    <s v="Americano"/>
    <n v="5"/>
    <x v="18"/>
    <n v="780.2"/>
    <n v="93.62"/>
    <x v="18"/>
    <x v="3"/>
    <s v="Brew Crew"/>
  </r>
  <r>
    <s v="TXN0020"/>
    <d v="2023-01-06T00:00:00"/>
    <x v="0"/>
    <x v="1"/>
    <x v="1"/>
    <x v="2"/>
    <s v="Black Tea"/>
    <n v="2"/>
    <x v="19"/>
    <n v="292.83999999999997"/>
    <n v="87.85"/>
    <x v="19"/>
    <x v="3"/>
    <s v="The Daily Grind"/>
  </r>
  <r>
    <s v="TXN0021"/>
    <d v="2024-12-23T00:00:00"/>
    <x v="1"/>
    <x v="8"/>
    <x v="0"/>
    <x v="0"/>
    <s v="Muffin"/>
    <n v="4"/>
    <x v="20"/>
    <n v="580.24"/>
    <n v="87.04"/>
    <x v="20"/>
    <x v="0"/>
    <s v="Brew Crew"/>
  </r>
  <r>
    <s v="TXN0022"/>
    <d v="2024-09-17T00:00:00"/>
    <x v="6"/>
    <x v="2"/>
    <x v="0"/>
    <x v="1"/>
    <s v="Americano"/>
    <n v="2"/>
    <x v="21"/>
    <n v="288.74"/>
    <n v="86.62"/>
    <x v="21"/>
    <x v="0"/>
    <s v="Bean Street"/>
  </r>
  <r>
    <s v="TXN0023"/>
    <d v="2023-11-01T00:00:00"/>
    <x v="2"/>
    <x v="9"/>
    <x v="1"/>
    <x v="3"/>
    <s v="Tart"/>
    <n v="5"/>
    <x v="22"/>
    <n v="865.45"/>
    <n v="103.85"/>
    <x v="22"/>
    <x v="2"/>
    <s v="Brew Crew"/>
  </r>
  <r>
    <s v="TXN0024"/>
    <d v="2023-05-20T00:00:00"/>
    <x v="5"/>
    <x v="7"/>
    <x v="1"/>
    <x v="3"/>
    <s v="Tart"/>
    <n v="4"/>
    <x v="23"/>
    <n v="776.08"/>
    <n v="116.41"/>
    <x v="23"/>
    <x v="0"/>
    <s v="Bean Street"/>
  </r>
  <r>
    <s v="TXN0025"/>
    <d v="2025-05-07T00:00:00"/>
    <x v="2"/>
    <x v="7"/>
    <x v="2"/>
    <x v="1"/>
    <s v="Espresso"/>
    <n v="4"/>
    <x v="24"/>
    <n v="638.44000000000005"/>
    <n v="95.77"/>
    <x v="24"/>
    <x v="2"/>
    <s v="Bean Street"/>
  </r>
  <r>
    <s v="TXN0026"/>
    <d v="2023-10-29T00:00:00"/>
    <x v="4"/>
    <x v="3"/>
    <x v="1"/>
    <x v="2"/>
    <s v="Green Tea"/>
    <n v="3"/>
    <x v="25"/>
    <n v="430.95"/>
    <n v="86.19"/>
    <x v="25"/>
    <x v="1"/>
    <s v="Cafe Bliss"/>
  </r>
  <r>
    <s v="TXN0027"/>
    <d v="2023-03-25T00:00:00"/>
    <x v="5"/>
    <x v="5"/>
    <x v="1"/>
    <x v="0"/>
    <s v="Croissant"/>
    <n v="4"/>
    <x v="26"/>
    <n v="458.32"/>
    <n v="68.75"/>
    <x v="26"/>
    <x v="4"/>
    <s v="The Daily Grind"/>
  </r>
  <r>
    <s v="TXN0028"/>
    <d v="2023-03-28T00:00:00"/>
    <x v="6"/>
    <x v="5"/>
    <x v="1"/>
    <x v="0"/>
    <s v="Muffin"/>
    <n v="4"/>
    <x v="27"/>
    <n v="499.76"/>
    <n v="74.959999999999994"/>
    <x v="27"/>
    <x v="3"/>
    <s v="Brew Crew"/>
  </r>
  <r>
    <s v="TXN0029"/>
    <d v="2025-01-29T00:00:00"/>
    <x v="2"/>
    <x v="1"/>
    <x v="2"/>
    <x v="0"/>
    <s v="Muffin"/>
    <n v="2"/>
    <x v="28"/>
    <n v="290.83999999999997"/>
    <n v="87.25"/>
    <x v="28"/>
    <x v="3"/>
    <s v="Brew Crew"/>
  </r>
  <r>
    <s v="TXN0030"/>
    <d v="2024-06-24T00:00:00"/>
    <x v="1"/>
    <x v="6"/>
    <x v="0"/>
    <x v="3"/>
    <s v="Chocolate Cake"/>
    <n v="5"/>
    <x v="29"/>
    <n v="1234.8"/>
    <n v="148.18"/>
    <x v="29"/>
    <x v="3"/>
    <s v="Roast &amp; Toast"/>
  </r>
  <r>
    <s v="TXN0031"/>
    <d v="2024-12-24T00:00:00"/>
    <x v="6"/>
    <x v="8"/>
    <x v="0"/>
    <x v="2"/>
    <s v="Masala Chai"/>
    <n v="2"/>
    <x v="30"/>
    <n v="222.96"/>
    <n v="66.89"/>
    <x v="30"/>
    <x v="0"/>
    <s v="Brew Crew"/>
  </r>
  <r>
    <s v="TXN0032"/>
    <d v="2024-10-15T00:00:00"/>
    <x v="6"/>
    <x v="3"/>
    <x v="0"/>
    <x v="2"/>
    <s v="Masala Chai"/>
    <n v="2"/>
    <x v="31"/>
    <n v="285.27999999999997"/>
    <n v="85.58"/>
    <x v="31"/>
    <x v="2"/>
    <s v="The Daily Grind"/>
  </r>
  <r>
    <s v="TXN0033"/>
    <d v="2024-04-25T00:00:00"/>
    <x v="3"/>
    <x v="10"/>
    <x v="0"/>
    <x v="3"/>
    <s v="Cheesecake"/>
    <n v="4"/>
    <x v="32"/>
    <n v="618.08000000000004"/>
    <n v="92.71"/>
    <x v="32"/>
    <x v="1"/>
    <s v="The Daily Grind"/>
  </r>
  <r>
    <s v="TXN0034"/>
    <d v="2025-05-21T00:00:00"/>
    <x v="2"/>
    <x v="7"/>
    <x v="2"/>
    <x v="1"/>
    <s v="Cappuccino"/>
    <n v="5"/>
    <x v="33"/>
    <n v="755.45"/>
    <n v="90.65"/>
    <x v="33"/>
    <x v="2"/>
    <s v="Brew Crew"/>
  </r>
  <r>
    <s v="TXN0035"/>
    <d v="2023-12-06T00:00:00"/>
    <x v="2"/>
    <x v="8"/>
    <x v="1"/>
    <x v="0"/>
    <s v="Croissant"/>
    <n v="2"/>
    <x v="34"/>
    <n v="286.36"/>
    <n v="85.91"/>
    <x v="34"/>
    <x v="2"/>
    <s v="Bean Street"/>
  </r>
  <r>
    <s v="TXN0036"/>
    <d v="2024-05-09T00:00:00"/>
    <x v="3"/>
    <x v="7"/>
    <x v="0"/>
    <x v="0"/>
    <s v="Sandwich"/>
    <n v="2"/>
    <x v="35"/>
    <n v="354.44"/>
    <n v="106.33"/>
    <x v="35"/>
    <x v="1"/>
    <s v="Roast &amp; Toast"/>
  </r>
  <r>
    <s v="TXN0037"/>
    <d v="2025-01-13T00:00:00"/>
    <x v="1"/>
    <x v="1"/>
    <x v="2"/>
    <x v="1"/>
    <s v="Espresso"/>
    <n v="4"/>
    <x v="36"/>
    <n v="653.67999999999995"/>
    <n v="98.05"/>
    <x v="36"/>
    <x v="2"/>
    <s v="The Daily Grind"/>
  </r>
  <r>
    <s v="TXN0038"/>
    <d v="2024-07-08T00:00:00"/>
    <x v="1"/>
    <x v="0"/>
    <x v="0"/>
    <x v="1"/>
    <s v="Americano"/>
    <n v="1"/>
    <x v="37"/>
    <n v="143.69999999999999"/>
    <n v="86.22"/>
    <x v="37"/>
    <x v="0"/>
    <s v="Roast &amp; Toast"/>
  </r>
  <r>
    <s v="TXN0039"/>
    <d v="2025-02-11T00:00:00"/>
    <x v="6"/>
    <x v="11"/>
    <x v="2"/>
    <x v="0"/>
    <s v="Sandwich"/>
    <n v="5"/>
    <x v="38"/>
    <n v="529.79999999999995"/>
    <n v="63.58"/>
    <x v="38"/>
    <x v="0"/>
    <s v="Roast &amp; Toast"/>
  </r>
  <r>
    <s v="TXN0040"/>
    <d v="2024-06-01T00:00:00"/>
    <x v="5"/>
    <x v="6"/>
    <x v="0"/>
    <x v="1"/>
    <s v="Cappuccino"/>
    <n v="1"/>
    <x v="39"/>
    <n v="181.78"/>
    <n v="109.07"/>
    <x v="39"/>
    <x v="3"/>
    <s v="The Daily Grind"/>
  </r>
  <r>
    <s v="TXN0041"/>
    <d v="2024-09-23T00:00:00"/>
    <x v="1"/>
    <x v="2"/>
    <x v="0"/>
    <x v="3"/>
    <s v="Cheesecake"/>
    <n v="4"/>
    <x v="40"/>
    <n v="717.4"/>
    <n v="107.61"/>
    <x v="40"/>
    <x v="0"/>
    <s v="Bean Street"/>
  </r>
  <r>
    <s v="TXN0042"/>
    <d v="2023-02-11T00:00:00"/>
    <x v="5"/>
    <x v="11"/>
    <x v="1"/>
    <x v="1"/>
    <s v="Cappuccino"/>
    <n v="3"/>
    <x v="41"/>
    <n v="407.73"/>
    <n v="81.55"/>
    <x v="41"/>
    <x v="2"/>
    <s v="Bean Street"/>
  </r>
  <r>
    <s v="TXN0043"/>
    <d v="2023-07-24T00:00:00"/>
    <x v="1"/>
    <x v="0"/>
    <x v="1"/>
    <x v="0"/>
    <s v="Muffin"/>
    <n v="3"/>
    <x v="42"/>
    <n v="489.63"/>
    <n v="97.93"/>
    <x v="42"/>
    <x v="3"/>
    <s v="The Daily Grind"/>
  </r>
  <r>
    <s v="TXN0044"/>
    <d v="2023-09-17T00:00:00"/>
    <x v="4"/>
    <x v="2"/>
    <x v="1"/>
    <x v="2"/>
    <s v="Green Tea"/>
    <n v="3"/>
    <x v="43"/>
    <n v="255.54"/>
    <n v="51.11"/>
    <x v="43"/>
    <x v="0"/>
    <s v="Brew Crew"/>
  </r>
  <r>
    <s v="TXN0045"/>
    <d v="2023-03-13T00:00:00"/>
    <x v="1"/>
    <x v="5"/>
    <x v="1"/>
    <x v="2"/>
    <s v="Green Tea"/>
    <n v="2"/>
    <x v="44"/>
    <n v="176.22"/>
    <n v="52.87"/>
    <x v="44"/>
    <x v="2"/>
    <s v="Brew Crew"/>
  </r>
  <r>
    <s v="TXN0046"/>
    <d v="2023-07-28T00:00:00"/>
    <x v="0"/>
    <x v="0"/>
    <x v="1"/>
    <x v="0"/>
    <s v="Sandwich"/>
    <n v="1"/>
    <x v="45"/>
    <n v="149.86000000000001"/>
    <n v="89.92"/>
    <x v="45"/>
    <x v="1"/>
    <s v="Roast &amp; Toast"/>
  </r>
  <r>
    <s v="TXN0047"/>
    <d v="2023-04-01T00:00:00"/>
    <x v="5"/>
    <x v="10"/>
    <x v="1"/>
    <x v="2"/>
    <s v="Masala Chai"/>
    <n v="2"/>
    <x v="46"/>
    <n v="173.36"/>
    <n v="52.01"/>
    <x v="46"/>
    <x v="1"/>
    <s v="Brew Crew"/>
  </r>
  <r>
    <s v="TXN0048"/>
    <d v="2023-09-07T00:00:00"/>
    <x v="3"/>
    <x v="2"/>
    <x v="1"/>
    <x v="1"/>
    <s v="Cappuccino"/>
    <n v="5"/>
    <x v="47"/>
    <n v="891.85"/>
    <n v="107.02"/>
    <x v="47"/>
    <x v="3"/>
    <s v="Roast &amp; Toast"/>
  </r>
  <r>
    <s v="TXN0049"/>
    <d v="2024-07-23T00:00:00"/>
    <x v="6"/>
    <x v="0"/>
    <x v="0"/>
    <x v="2"/>
    <s v="Masala Chai"/>
    <n v="3"/>
    <x v="48"/>
    <n v="357.87"/>
    <n v="71.569999999999993"/>
    <x v="48"/>
    <x v="0"/>
    <s v="Brew Crew"/>
  </r>
  <r>
    <s v="TXN0050"/>
    <d v="2023-11-23T00:00:00"/>
    <x v="3"/>
    <x v="9"/>
    <x v="1"/>
    <x v="0"/>
    <s v="Muffin"/>
    <n v="3"/>
    <x v="49"/>
    <n v="328.71"/>
    <n v="65.739999999999995"/>
    <x v="49"/>
    <x v="1"/>
    <s v="Bean Street"/>
  </r>
  <r>
    <s v="TXN0051"/>
    <d v="2023-11-28T00:00:00"/>
    <x v="6"/>
    <x v="9"/>
    <x v="1"/>
    <x v="2"/>
    <s v="Green Tea"/>
    <n v="3"/>
    <x v="50"/>
    <n v="399.75"/>
    <n v="79.95"/>
    <x v="50"/>
    <x v="0"/>
    <s v="Bean Street"/>
  </r>
  <r>
    <s v="TXN0052"/>
    <d v="2023-07-07T00:00:00"/>
    <x v="0"/>
    <x v="0"/>
    <x v="1"/>
    <x v="3"/>
    <s v="Chocolate Cake"/>
    <n v="2"/>
    <x v="51"/>
    <n v="347.2"/>
    <n v="104.16"/>
    <x v="51"/>
    <x v="3"/>
    <s v="Bean Street"/>
  </r>
  <r>
    <s v="TXN0053"/>
    <d v="2023-08-28T00:00:00"/>
    <x v="1"/>
    <x v="4"/>
    <x v="1"/>
    <x v="1"/>
    <s v="Espresso"/>
    <n v="3"/>
    <x v="52"/>
    <n v="485.46"/>
    <n v="97.09"/>
    <x v="52"/>
    <x v="4"/>
    <s v="Brew Crew"/>
  </r>
  <r>
    <s v="TXN0054"/>
    <d v="2025-04-19T00:00:00"/>
    <x v="5"/>
    <x v="10"/>
    <x v="2"/>
    <x v="2"/>
    <s v="Masala Chai"/>
    <n v="2"/>
    <x v="53"/>
    <n v="163.56"/>
    <n v="49.07"/>
    <x v="53"/>
    <x v="3"/>
    <s v="Roast &amp; Toast"/>
  </r>
  <r>
    <s v="TXN0055"/>
    <d v="2024-08-03T00:00:00"/>
    <x v="5"/>
    <x v="4"/>
    <x v="0"/>
    <x v="3"/>
    <s v="Cheesecake"/>
    <n v="5"/>
    <x v="54"/>
    <n v="850.85"/>
    <n v="102.1"/>
    <x v="54"/>
    <x v="2"/>
    <s v="Roast &amp; Toast"/>
  </r>
  <r>
    <s v="TXN0056"/>
    <d v="2024-06-29T00:00:00"/>
    <x v="5"/>
    <x v="6"/>
    <x v="0"/>
    <x v="0"/>
    <s v="Muffin"/>
    <n v="1"/>
    <x v="55"/>
    <n v="125.15"/>
    <n v="75.09"/>
    <x v="55"/>
    <x v="4"/>
    <s v="Bean Street"/>
  </r>
  <r>
    <s v="TXN0057"/>
    <d v="2023-06-03T00:00:00"/>
    <x v="5"/>
    <x v="6"/>
    <x v="1"/>
    <x v="1"/>
    <s v="Espresso"/>
    <n v="4"/>
    <x v="56"/>
    <n v="770.44"/>
    <n v="115.57"/>
    <x v="56"/>
    <x v="1"/>
    <s v="Bean Street"/>
  </r>
  <r>
    <s v="TXN0058"/>
    <d v="2024-10-15T00:00:00"/>
    <x v="6"/>
    <x v="3"/>
    <x v="0"/>
    <x v="2"/>
    <s v="Black Tea"/>
    <n v="5"/>
    <x v="57"/>
    <n v="588.95000000000005"/>
    <n v="70.67"/>
    <x v="57"/>
    <x v="4"/>
    <s v="Brew Crew"/>
  </r>
  <r>
    <s v="TXN0059"/>
    <d v="2023-05-27T00:00:00"/>
    <x v="5"/>
    <x v="7"/>
    <x v="1"/>
    <x v="1"/>
    <s v="Cappuccino"/>
    <n v="5"/>
    <x v="58"/>
    <n v="691.5"/>
    <n v="82.98"/>
    <x v="58"/>
    <x v="0"/>
    <s v="Brew Crew"/>
  </r>
  <r>
    <s v="TXN0060"/>
    <d v="2023-12-06T00:00:00"/>
    <x v="2"/>
    <x v="8"/>
    <x v="1"/>
    <x v="3"/>
    <s v="Cheesecake"/>
    <n v="3"/>
    <x v="59"/>
    <n v="658.44"/>
    <n v="131.69"/>
    <x v="59"/>
    <x v="2"/>
    <s v="Roast &amp; Toast"/>
  </r>
  <r>
    <s v="TXN0061"/>
    <d v="2025-06-05T00:00:00"/>
    <x v="3"/>
    <x v="6"/>
    <x v="2"/>
    <x v="3"/>
    <s v="Cheesecake"/>
    <n v="4"/>
    <x v="60"/>
    <n v="971.88"/>
    <n v="145.78"/>
    <x v="60"/>
    <x v="3"/>
    <s v="Cafe Bliss"/>
  </r>
  <r>
    <s v="TXN0062"/>
    <d v="2024-07-27T00:00:00"/>
    <x v="5"/>
    <x v="0"/>
    <x v="0"/>
    <x v="2"/>
    <s v="Black Tea"/>
    <n v="5"/>
    <x v="61"/>
    <n v="503.45"/>
    <n v="60.41"/>
    <x v="61"/>
    <x v="1"/>
    <s v="Roast &amp; Toast"/>
  </r>
  <r>
    <s v="TXN0063"/>
    <d v="2024-05-14T00:00:00"/>
    <x v="6"/>
    <x v="7"/>
    <x v="0"/>
    <x v="0"/>
    <s v="Muffin"/>
    <n v="5"/>
    <x v="62"/>
    <n v="848.6"/>
    <n v="101.83"/>
    <x v="62"/>
    <x v="0"/>
    <s v="Brew Crew"/>
  </r>
  <r>
    <s v="TXN0064"/>
    <d v="2024-09-05T00:00:00"/>
    <x v="3"/>
    <x v="2"/>
    <x v="0"/>
    <x v="0"/>
    <s v="Croissant"/>
    <n v="4"/>
    <x v="63"/>
    <n v="469.92"/>
    <n v="70.489999999999995"/>
    <x v="63"/>
    <x v="0"/>
    <s v="The Daily Grind"/>
  </r>
  <r>
    <s v="TXN0065"/>
    <d v="2025-01-25T00:00:00"/>
    <x v="5"/>
    <x v="1"/>
    <x v="2"/>
    <x v="3"/>
    <s v="Tart"/>
    <n v="4"/>
    <x v="64"/>
    <n v="957.04"/>
    <n v="143.56"/>
    <x v="64"/>
    <x v="3"/>
    <s v="Brew Crew"/>
  </r>
  <r>
    <s v="TXN0066"/>
    <d v="2024-11-26T00:00:00"/>
    <x v="6"/>
    <x v="9"/>
    <x v="0"/>
    <x v="1"/>
    <s v="Latte"/>
    <n v="3"/>
    <x v="65"/>
    <n v="437.85"/>
    <n v="87.57"/>
    <x v="65"/>
    <x v="1"/>
    <s v="Brew Crew"/>
  </r>
  <r>
    <s v="TXN0067"/>
    <d v="2023-07-25T00:00:00"/>
    <x v="6"/>
    <x v="0"/>
    <x v="1"/>
    <x v="1"/>
    <s v="Espresso"/>
    <n v="4"/>
    <x v="66"/>
    <n v="594"/>
    <n v="89.1"/>
    <x v="66"/>
    <x v="2"/>
    <s v="The Daily Grind"/>
  </r>
  <r>
    <s v="TXN0068"/>
    <d v="2023-01-29T00:00:00"/>
    <x v="4"/>
    <x v="1"/>
    <x v="1"/>
    <x v="0"/>
    <s v="Sandwich"/>
    <n v="1"/>
    <x v="67"/>
    <n v="121.77"/>
    <n v="73.06"/>
    <x v="67"/>
    <x v="4"/>
    <s v="Brew Crew"/>
  </r>
  <r>
    <s v="TXN0069"/>
    <d v="2023-10-10T00:00:00"/>
    <x v="6"/>
    <x v="3"/>
    <x v="1"/>
    <x v="0"/>
    <s v="Muffin"/>
    <n v="3"/>
    <x v="68"/>
    <n v="402.51"/>
    <n v="80.5"/>
    <x v="68"/>
    <x v="4"/>
    <s v="Roast &amp; Toast"/>
  </r>
  <r>
    <s v="TXN0070"/>
    <d v="2023-08-28T00:00:00"/>
    <x v="1"/>
    <x v="4"/>
    <x v="1"/>
    <x v="1"/>
    <s v="Espresso"/>
    <n v="4"/>
    <x v="69"/>
    <n v="592.84"/>
    <n v="88.93"/>
    <x v="69"/>
    <x v="1"/>
    <s v="The Daily Grind"/>
  </r>
  <r>
    <s v="TXN0071"/>
    <d v="2023-07-09T00:00:00"/>
    <x v="4"/>
    <x v="0"/>
    <x v="1"/>
    <x v="3"/>
    <s v="Chocolate Cake"/>
    <n v="3"/>
    <x v="70"/>
    <n v="452.1"/>
    <n v="90.42"/>
    <x v="70"/>
    <x v="2"/>
    <s v="Cafe Bliss"/>
  </r>
  <r>
    <s v="TXN0072"/>
    <d v="2025-04-24T00:00:00"/>
    <x v="3"/>
    <x v="10"/>
    <x v="2"/>
    <x v="3"/>
    <s v="Tart"/>
    <n v="3"/>
    <x v="71"/>
    <n v="575.22"/>
    <n v="115.04"/>
    <x v="71"/>
    <x v="4"/>
    <s v="Brew Crew"/>
  </r>
  <r>
    <s v="TXN0073"/>
    <d v="2025-02-24T00:00:00"/>
    <x v="1"/>
    <x v="11"/>
    <x v="2"/>
    <x v="0"/>
    <s v="Sandwich"/>
    <n v="5"/>
    <x v="72"/>
    <n v="776.95"/>
    <n v="93.23"/>
    <x v="72"/>
    <x v="4"/>
    <s v="Cafe Bliss"/>
  </r>
  <r>
    <s v="TXN0074"/>
    <d v="2023-10-09T00:00:00"/>
    <x v="1"/>
    <x v="3"/>
    <x v="1"/>
    <x v="1"/>
    <s v="Americano"/>
    <n v="2"/>
    <x v="73"/>
    <n v="294.02"/>
    <n v="88.21"/>
    <x v="73"/>
    <x v="2"/>
    <s v="Cafe Bliss"/>
  </r>
  <r>
    <s v="TXN0075"/>
    <d v="2024-08-10T00:00:00"/>
    <x v="5"/>
    <x v="4"/>
    <x v="0"/>
    <x v="3"/>
    <s v="Chocolate Cake"/>
    <n v="3"/>
    <x v="74"/>
    <n v="546.96"/>
    <n v="109.39"/>
    <x v="74"/>
    <x v="0"/>
    <s v="The Daily Grind"/>
  </r>
  <r>
    <s v="TXN0076"/>
    <d v="2023-12-21T00:00:00"/>
    <x v="3"/>
    <x v="8"/>
    <x v="1"/>
    <x v="3"/>
    <s v="Tart"/>
    <n v="1"/>
    <x v="75"/>
    <n v="190.38"/>
    <n v="114.23"/>
    <x v="75"/>
    <x v="1"/>
    <s v="Bean Street"/>
  </r>
  <r>
    <s v="TXN0077"/>
    <d v="2025-03-30T00:00:00"/>
    <x v="4"/>
    <x v="5"/>
    <x v="2"/>
    <x v="3"/>
    <s v="Cheesecake"/>
    <n v="1"/>
    <x v="76"/>
    <n v="175.39"/>
    <n v="105.23"/>
    <x v="76"/>
    <x v="2"/>
    <s v="Cafe Bliss"/>
  </r>
  <r>
    <s v="TXN0078"/>
    <d v="2024-02-16T00:00:00"/>
    <x v="0"/>
    <x v="11"/>
    <x v="0"/>
    <x v="3"/>
    <s v="Chocolate Cake"/>
    <n v="4"/>
    <x v="77"/>
    <n v="700.72"/>
    <n v="105.11"/>
    <x v="77"/>
    <x v="0"/>
    <s v="Cafe Bliss"/>
  </r>
  <r>
    <s v="TXN0079"/>
    <d v="2023-08-26T00:00:00"/>
    <x v="5"/>
    <x v="4"/>
    <x v="1"/>
    <x v="2"/>
    <s v="Black Tea"/>
    <n v="2"/>
    <x v="78"/>
    <n v="259.72000000000003"/>
    <n v="77.92"/>
    <x v="78"/>
    <x v="1"/>
    <s v="Bean Street"/>
  </r>
  <r>
    <s v="TXN0080"/>
    <d v="2023-08-09T00:00:00"/>
    <x v="2"/>
    <x v="4"/>
    <x v="1"/>
    <x v="0"/>
    <s v="Sandwich"/>
    <n v="5"/>
    <x v="79"/>
    <n v="613.95000000000005"/>
    <n v="73.67"/>
    <x v="79"/>
    <x v="2"/>
    <s v="Roast &amp; Toast"/>
  </r>
  <r>
    <s v="TXN0081"/>
    <d v="2024-05-17T00:00:00"/>
    <x v="0"/>
    <x v="7"/>
    <x v="0"/>
    <x v="1"/>
    <s v="Latte"/>
    <n v="1"/>
    <x v="80"/>
    <n v="141.34"/>
    <n v="84.8"/>
    <x v="80"/>
    <x v="2"/>
    <s v="Bean Street"/>
  </r>
  <r>
    <s v="TXN0082"/>
    <d v="2023-08-24T00:00:00"/>
    <x v="3"/>
    <x v="4"/>
    <x v="1"/>
    <x v="3"/>
    <s v="Tart"/>
    <n v="2"/>
    <x v="81"/>
    <n v="400.54"/>
    <n v="120.16"/>
    <x v="81"/>
    <x v="2"/>
    <s v="Roast &amp; Toast"/>
  </r>
  <r>
    <s v="TXN0083"/>
    <d v="2024-06-07T00:00:00"/>
    <x v="0"/>
    <x v="6"/>
    <x v="0"/>
    <x v="3"/>
    <s v="Cheesecake"/>
    <n v="5"/>
    <x v="82"/>
    <n v="922.55"/>
    <n v="110.71"/>
    <x v="82"/>
    <x v="0"/>
    <s v="Roast &amp; Toast"/>
  </r>
  <r>
    <s v="TXN0084"/>
    <d v="2025-03-15T00:00:00"/>
    <x v="5"/>
    <x v="5"/>
    <x v="2"/>
    <x v="2"/>
    <s v="Masala Chai"/>
    <n v="1"/>
    <x v="83"/>
    <n v="96.77"/>
    <n v="58.06"/>
    <x v="83"/>
    <x v="1"/>
    <s v="Bean Street"/>
  </r>
  <r>
    <s v="TXN0085"/>
    <d v="2023-12-24T00:00:00"/>
    <x v="4"/>
    <x v="8"/>
    <x v="1"/>
    <x v="1"/>
    <s v="Espresso"/>
    <n v="2"/>
    <x v="84"/>
    <n v="324.94"/>
    <n v="97.48"/>
    <x v="84"/>
    <x v="4"/>
    <s v="Cafe Bliss"/>
  </r>
  <r>
    <s v="TXN0086"/>
    <d v="2023-07-16T00:00:00"/>
    <x v="4"/>
    <x v="0"/>
    <x v="1"/>
    <x v="2"/>
    <s v="Masala Chai"/>
    <n v="2"/>
    <x v="85"/>
    <n v="298"/>
    <n v="89.4"/>
    <x v="85"/>
    <x v="3"/>
    <s v="Roast &amp; Toast"/>
  </r>
  <r>
    <s v="TXN0087"/>
    <d v="2025-06-12T00:00:00"/>
    <x v="3"/>
    <x v="6"/>
    <x v="2"/>
    <x v="2"/>
    <s v="Green Tea"/>
    <n v="4"/>
    <x v="86"/>
    <n v="342.64"/>
    <n v="51.4"/>
    <x v="86"/>
    <x v="1"/>
    <s v="Bean Street"/>
  </r>
  <r>
    <s v="TXN0088"/>
    <d v="2024-04-01T00:00:00"/>
    <x v="1"/>
    <x v="10"/>
    <x v="0"/>
    <x v="2"/>
    <s v="Masala Chai"/>
    <n v="3"/>
    <x v="87"/>
    <n v="290.85000000000002"/>
    <n v="58.17"/>
    <x v="28"/>
    <x v="0"/>
    <s v="Brew Crew"/>
  </r>
  <r>
    <s v="TXN0089"/>
    <d v="2023-03-23T00:00:00"/>
    <x v="3"/>
    <x v="5"/>
    <x v="1"/>
    <x v="2"/>
    <s v="Black Tea"/>
    <n v="5"/>
    <x v="88"/>
    <n v="621.29999999999995"/>
    <n v="74.56"/>
    <x v="87"/>
    <x v="4"/>
    <s v="Cafe Bliss"/>
  </r>
  <r>
    <s v="TXN0090"/>
    <d v="2023-02-12T00:00:00"/>
    <x v="4"/>
    <x v="11"/>
    <x v="1"/>
    <x v="1"/>
    <s v="Latte"/>
    <n v="3"/>
    <x v="89"/>
    <n v="555.92999999999995"/>
    <n v="111.19"/>
    <x v="88"/>
    <x v="4"/>
    <s v="Roast &amp; Toast"/>
  </r>
  <r>
    <s v="TXN0091"/>
    <d v="2023-04-09T00:00:00"/>
    <x v="4"/>
    <x v="10"/>
    <x v="1"/>
    <x v="3"/>
    <s v="Tart"/>
    <n v="1"/>
    <x v="90"/>
    <n v="165.07"/>
    <n v="99.04"/>
    <x v="89"/>
    <x v="2"/>
    <s v="The Daily Grind"/>
  </r>
  <r>
    <s v="TXN0092"/>
    <d v="2024-07-16T00:00:00"/>
    <x v="6"/>
    <x v="0"/>
    <x v="0"/>
    <x v="3"/>
    <s v="Tart"/>
    <n v="3"/>
    <x v="91"/>
    <n v="505.95"/>
    <n v="101.19"/>
    <x v="90"/>
    <x v="3"/>
    <s v="Cafe Bliss"/>
  </r>
  <r>
    <s v="TXN0093"/>
    <d v="2024-12-10T00:00:00"/>
    <x v="6"/>
    <x v="8"/>
    <x v="0"/>
    <x v="0"/>
    <s v="Croissant"/>
    <n v="5"/>
    <x v="92"/>
    <n v="843.35"/>
    <n v="101.2"/>
    <x v="91"/>
    <x v="3"/>
    <s v="Brew Crew"/>
  </r>
  <r>
    <s v="TXN0094"/>
    <d v="2024-01-14T00:00:00"/>
    <x v="4"/>
    <x v="1"/>
    <x v="0"/>
    <x v="2"/>
    <s v="Masala Chai"/>
    <n v="4"/>
    <x v="93"/>
    <n v="509.72"/>
    <n v="76.459999999999994"/>
    <x v="92"/>
    <x v="1"/>
    <s v="Brew Crew"/>
  </r>
  <r>
    <s v="TXN0095"/>
    <d v="2023-02-26T00:00:00"/>
    <x v="4"/>
    <x v="11"/>
    <x v="1"/>
    <x v="3"/>
    <s v="Cheesecake"/>
    <n v="3"/>
    <x v="94"/>
    <n v="663.33"/>
    <n v="132.66999999999999"/>
    <x v="93"/>
    <x v="0"/>
    <s v="Bean Street"/>
  </r>
  <r>
    <s v="TXN0096"/>
    <d v="2023-12-08T00:00:00"/>
    <x v="0"/>
    <x v="8"/>
    <x v="1"/>
    <x v="0"/>
    <s v="Croissant"/>
    <n v="3"/>
    <x v="95"/>
    <n v="383.67"/>
    <n v="76.73"/>
    <x v="94"/>
    <x v="1"/>
    <s v="Brew Crew"/>
  </r>
  <r>
    <s v="TXN0097"/>
    <d v="2025-06-11T00:00:00"/>
    <x v="2"/>
    <x v="6"/>
    <x v="2"/>
    <x v="0"/>
    <s v="Croissant"/>
    <n v="4"/>
    <x v="96"/>
    <n v="700.96"/>
    <n v="105.14"/>
    <x v="95"/>
    <x v="0"/>
    <s v="The Daily Grind"/>
  </r>
  <r>
    <s v="TXN0098"/>
    <d v="2024-04-19T00:00:00"/>
    <x v="0"/>
    <x v="10"/>
    <x v="0"/>
    <x v="0"/>
    <s v="Muffin"/>
    <n v="2"/>
    <x v="97"/>
    <n v="334.04"/>
    <n v="100.21"/>
    <x v="96"/>
    <x v="0"/>
    <s v="Bean Street"/>
  </r>
  <r>
    <s v="TXN0099"/>
    <d v="2025-05-20T00:00:00"/>
    <x v="6"/>
    <x v="7"/>
    <x v="2"/>
    <x v="1"/>
    <s v="Espresso"/>
    <n v="3"/>
    <x v="98"/>
    <n v="441.87"/>
    <n v="88.37"/>
    <x v="97"/>
    <x v="2"/>
    <s v="Brew Crew"/>
  </r>
  <r>
    <s v="TXN0100"/>
    <d v="2025-02-10T00:00:00"/>
    <x v="1"/>
    <x v="11"/>
    <x v="2"/>
    <x v="0"/>
    <s v="Sandwich"/>
    <n v="1"/>
    <x v="10"/>
    <n v="116.73"/>
    <n v="70.040000000000006"/>
    <x v="98"/>
    <x v="1"/>
    <s v="Roast &amp; Toast"/>
  </r>
  <r>
    <s v="TXN0101"/>
    <d v="2023-01-11T00:00:00"/>
    <x v="2"/>
    <x v="1"/>
    <x v="1"/>
    <x v="3"/>
    <s v="Cheesecake"/>
    <n v="2"/>
    <x v="99"/>
    <n v="351.58"/>
    <n v="105.47"/>
    <x v="99"/>
    <x v="0"/>
    <s v="Cafe Bliss"/>
  </r>
  <r>
    <s v="TXN0102"/>
    <d v="2024-10-07T00:00:00"/>
    <x v="1"/>
    <x v="3"/>
    <x v="0"/>
    <x v="1"/>
    <s v="Americano"/>
    <n v="4"/>
    <x v="100"/>
    <n v="536"/>
    <n v="80.400000000000006"/>
    <x v="100"/>
    <x v="3"/>
    <s v="The Daily Grind"/>
  </r>
  <r>
    <s v="TXN0103"/>
    <d v="2024-09-02T00:00:00"/>
    <x v="1"/>
    <x v="2"/>
    <x v="0"/>
    <x v="2"/>
    <s v="Masala Chai"/>
    <n v="1"/>
    <x v="101"/>
    <n v="116.16"/>
    <n v="69.7"/>
    <x v="101"/>
    <x v="3"/>
    <s v="The Daily Grind"/>
  </r>
  <r>
    <s v="TXN0104"/>
    <d v="2024-04-26T00:00:00"/>
    <x v="0"/>
    <x v="10"/>
    <x v="0"/>
    <x v="3"/>
    <s v="Tart"/>
    <n v="1"/>
    <x v="102"/>
    <n v="174.19"/>
    <n v="104.51"/>
    <x v="102"/>
    <x v="3"/>
    <s v="The Daily Grind"/>
  </r>
  <r>
    <s v="TXN0105"/>
    <d v="2023-08-28T00:00:00"/>
    <x v="1"/>
    <x v="4"/>
    <x v="1"/>
    <x v="1"/>
    <s v="Americano"/>
    <n v="4"/>
    <x v="103"/>
    <n v="658.64"/>
    <n v="98.8"/>
    <x v="103"/>
    <x v="4"/>
    <s v="Roast &amp; Toast"/>
  </r>
  <r>
    <s v="TXN0106"/>
    <d v="2024-07-28T00:00:00"/>
    <x v="4"/>
    <x v="0"/>
    <x v="0"/>
    <x v="0"/>
    <s v="Croissant"/>
    <n v="3"/>
    <x v="104"/>
    <n v="345.3"/>
    <n v="69.06"/>
    <x v="104"/>
    <x v="0"/>
    <s v="Brew Crew"/>
  </r>
  <r>
    <s v="TXN0107"/>
    <d v="2023-04-10T00:00:00"/>
    <x v="1"/>
    <x v="10"/>
    <x v="1"/>
    <x v="2"/>
    <s v="Green Tea"/>
    <n v="1"/>
    <x v="105"/>
    <n v="104.44"/>
    <n v="62.66"/>
    <x v="105"/>
    <x v="0"/>
    <s v="Cafe Bliss"/>
  </r>
  <r>
    <s v="TXN0108"/>
    <d v="2024-01-25T00:00:00"/>
    <x v="3"/>
    <x v="1"/>
    <x v="0"/>
    <x v="3"/>
    <s v="Cheesecake"/>
    <n v="3"/>
    <x v="106"/>
    <n v="706.89"/>
    <n v="141.38"/>
    <x v="106"/>
    <x v="4"/>
    <s v="Cafe Bliss"/>
  </r>
  <r>
    <s v="TXN0109"/>
    <d v="2024-02-11T00:00:00"/>
    <x v="4"/>
    <x v="11"/>
    <x v="0"/>
    <x v="2"/>
    <s v="Masala Chai"/>
    <n v="1"/>
    <x v="27"/>
    <n v="124.94"/>
    <n v="74.959999999999994"/>
    <x v="107"/>
    <x v="3"/>
    <s v="Roast &amp; Toast"/>
  </r>
  <r>
    <s v="TXN0110"/>
    <d v="2025-05-04T00:00:00"/>
    <x v="4"/>
    <x v="7"/>
    <x v="2"/>
    <x v="0"/>
    <s v="Muffin"/>
    <n v="3"/>
    <x v="107"/>
    <n v="524.54999999999995"/>
    <n v="104.91"/>
    <x v="108"/>
    <x v="1"/>
    <s v="Bean Street"/>
  </r>
  <r>
    <s v="TXN0111"/>
    <d v="2025-02-23T00:00:00"/>
    <x v="4"/>
    <x v="11"/>
    <x v="2"/>
    <x v="0"/>
    <s v="Croissant"/>
    <n v="4"/>
    <x v="108"/>
    <n v="687.52"/>
    <n v="103.13"/>
    <x v="109"/>
    <x v="2"/>
    <s v="Brew Crew"/>
  </r>
  <r>
    <s v="TXN0112"/>
    <d v="2023-08-24T00:00:00"/>
    <x v="3"/>
    <x v="4"/>
    <x v="1"/>
    <x v="1"/>
    <s v="Cappuccino"/>
    <n v="4"/>
    <x v="109"/>
    <n v="665.8"/>
    <n v="99.87"/>
    <x v="110"/>
    <x v="3"/>
    <s v="The Daily Grind"/>
  </r>
  <r>
    <s v="TXN0113"/>
    <d v="2024-03-24T00:00:00"/>
    <x v="4"/>
    <x v="5"/>
    <x v="0"/>
    <x v="0"/>
    <s v="Sandwich"/>
    <n v="1"/>
    <x v="110"/>
    <n v="153.08000000000001"/>
    <n v="91.85"/>
    <x v="111"/>
    <x v="0"/>
    <s v="Bean Street"/>
  </r>
  <r>
    <s v="TXN0114"/>
    <d v="2023-06-10T00:00:00"/>
    <x v="5"/>
    <x v="6"/>
    <x v="1"/>
    <x v="3"/>
    <s v="Cheesecake"/>
    <n v="5"/>
    <x v="111"/>
    <n v="891.95"/>
    <n v="107.03"/>
    <x v="112"/>
    <x v="3"/>
    <s v="Roast &amp; Toast"/>
  </r>
  <r>
    <s v="TXN0115"/>
    <d v="2025-03-28T00:00:00"/>
    <x v="0"/>
    <x v="5"/>
    <x v="2"/>
    <x v="2"/>
    <s v="Masala Chai"/>
    <n v="2"/>
    <x v="112"/>
    <n v="227.98"/>
    <n v="68.39"/>
    <x v="113"/>
    <x v="1"/>
    <s v="Brew Crew"/>
  </r>
  <r>
    <s v="TXN0116"/>
    <d v="2025-02-18T00:00:00"/>
    <x v="6"/>
    <x v="11"/>
    <x v="2"/>
    <x v="2"/>
    <s v="Masala Chai"/>
    <n v="3"/>
    <x v="113"/>
    <n v="376.92"/>
    <n v="75.38"/>
    <x v="114"/>
    <x v="0"/>
    <s v="Brew Crew"/>
  </r>
  <r>
    <s v="TXN0117"/>
    <d v="2023-09-25T00:00:00"/>
    <x v="1"/>
    <x v="2"/>
    <x v="1"/>
    <x v="3"/>
    <s v="Chocolate Cake"/>
    <n v="1"/>
    <x v="114"/>
    <n v="167.59"/>
    <n v="100.55"/>
    <x v="115"/>
    <x v="1"/>
    <s v="Brew Crew"/>
  </r>
  <r>
    <s v="TXN0118"/>
    <d v="2024-07-26T00:00:00"/>
    <x v="0"/>
    <x v="0"/>
    <x v="0"/>
    <x v="1"/>
    <s v="Cappuccino"/>
    <n v="4"/>
    <x v="115"/>
    <n v="555.91999999999996"/>
    <n v="83.39"/>
    <x v="88"/>
    <x v="3"/>
    <s v="Bean Street"/>
  </r>
  <r>
    <s v="TXN0119"/>
    <d v="2024-06-29T00:00:00"/>
    <x v="5"/>
    <x v="6"/>
    <x v="0"/>
    <x v="3"/>
    <s v="Tart"/>
    <n v="5"/>
    <x v="116"/>
    <n v="839.4"/>
    <n v="100.73"/>
    <x v="116"/>
    <x v="3"/>
    <s v="Bean Street"/>
  </r>
  <r>
    <s v="TXN0120"/>
    <d v="2023-05-17T00:00:00"/>
    <x v="2"/>
    <x v="7"/>
    <x v="1"/>
    <x v="2"/>
    <s v="Black Tea"/>
    <n v="3"/>
    <x v="117"/>
    <n v="378.09"/>
    <n v="75.62"/>
    <x v="117"/>
    <x v="1"/>
    <s v="Roast &amp; Toast"/>
  </r>
  <r>
    <s v="TXN0121"/>
    <d v="2024-11-14T00:00:00"/>
    <x v="3"/>
    <x v="9"/>
    <x v="0"/>
    <x v="1"/>
    <s v="Americano"/>
    <n v="1"/>
    <x v="118"/>
    <n v="163.4"/>
    <n v="98.04"/>
    <x v="118"/>
    <x v="3"/>
    <s v="The Daily Grind"/>
  </r>
  <r>
    <s v="TXN0122"/>
    <d v="2024-04-28T00:00:00"/>
    <x v="4"/>
    <x v="10"/>
    <x v="0"/>
    <x v="0"/>
    <s v="Sandwich"/>
    <n v="3"/>
    <x v="119"/>
    <n v="388.26"/>
    <n v="77.650000000000006"/>
    <x v="119"/>
    <x v="3"/>
    <s v="Bean Street"/>
  </r>
  <r>
    <s v="TXN0123"/>
    <d v="2024-11-28T00:00:00"/>
    <x v="3"/>
    <x v="9"/>
    <x v="0"/>
    <x v="0"/>
    <s v="Sandwich"/>
    <n v="5"/>
    <x v="120"/>
    <n v="694.7"/>
    <n v="83.36"/>
    <x v="120"/>
    <x v="1"/>
    <s v="Cafe Bliss"/>
  </r>
  <r>
    <s v="TXN0124"/>
    <d v="2024-04-20T00:00:00"/>
    <x v="5"/>
    <x v="10"/>
    <x v="0"/>
    <x v="0"/>
    <s v="Muffin"/>
    <n v="3"/>
    <x v="121"/>
    <n v="404.25"/>
    <n v="80.849999999999994"/>
    <x v="121"/>
    <x v="4"/>
    <s v="Bean Street"/>
  </r>
  <r>
    <s v="TXN0125"/>
    <d v="2023-01-01T00:00:00"/>
    <x v="4"/>
    <x v="1"/>
    <x v="1"/>
    <x v="2"/>
    <s v="Green Tea"/>
    <n v="5"/>
    <x v="122"/>
    <n v="575.9"/>
    <n v="69.11"/>
    <x v="122"/>
    <x v="4"/>
    <s v="Bean Street"/>
  </r>
  <r>
    <s v="TXN0126"/>
    <d v="2023-10-18T00:00:00"/>
    <x v="2"/>
    <x v="3"/>
    <x v="1"/>
    <x v="1"/>
    <s v="Cappuccino"/>
    <n v="4"/>
    <x v="123"/>
    <n v="694.04"/>
    <n v="104.11"/>
    <x v="123"/>
    <x v="4"/>
    <s v="Brew Crew"/>
  </r>
  <r>
    <s v="TXN0127"/>
    <d v="2023-01-18T00:00:00"/>
    <x v="2"/>
    <x v="1"/>
    <x v="1"/>
    <x v="1"/>
    <s v="Cappuccino"/>
    <n v="1"/>
    <x v="124"/>
    <n v="135.62"/>
    <n v="81.37"/>
    <x v="124"/>
    <x v="0"/>
    <s v="Cafe Bliss"/>
  </r>
  <r>
    <s v="TXN0128"/>
    <d v="2025-04-12T00:00:00"/>
    <x v="5"/>
    <x v="10"/>
    <x v="2"/>
    <x v="2"/>
    <s v="Black Tea"/>
    <n v="5"/>
    <x v="125"/>
    <n v="574.70000000000005"/>
    <n v="68.959999999999994"/>
    <x v="125"/>
    <x v="3"/>
    <s v="The Daily Grind"/>
  </r>
  <r>
    <s v="TXN0129"/>
    <d v="2025-02-26T00:00:00"/>
    <x v="2"/>
    <x v="11"/>
    <x v="2"/>
    <x v="2"/>
    <s v="Green Tea"/>
    <n v="4"/>
    <x v="126"/>
    <n v="326.8"/>
    <n v="49.02"/>
    <x v="126"/>
    <x v="2"/>
    <s v="Cafe Bliss"/>
  </r>
  <r>
    <s v="TXN0130"/>
    <d v="2025-01-15T00:00:00"/>
    <x v="2"/>
    <x v="1"/>
    <x v="2"/>
    <x v="2"/>
    <s v="Black Tea"/>
    <n v="1"/>
    <x v="127"/>
    <n v="83.05"/>
    <n v="49.83"/>
    <x v="127"/>
    <x v="4"/>
    <s v="The Daily Grind"/>
  </r>
  <r>
    <s v="TXN0131"/>
    <d v="2023-10-03T00:00:00"/>
    <x v="6"/>
    <x v="3"/>
    <x v="1"/>
    <x v="1"/>
    <s v="Americano"/>
    <n v="4"/>
    <x v="128"/>
    <n v="780.96"/>
    <n v="117.14"/>
    <x v="128"/>
    <x v="2"/>
    <s v="Roast &amp; Toast"/>
  </r>
  <r>
    <s v="TXN0132"/>
    <d v="2023-02-21T00:00:00"/>
    <x v="6"/>
    <x v="11"/>
    <x v="1"/>
    <x v="2"/>
    <s v="Masala Chai"/>
    <n v="5"/>
    <x v="129"/>
    <n v="497.85"/>
    <n v="59.74"/>
    <x v="129"/>
    <x v="1"/>
    <s v="Brew Crew"/>
  </r>
  <r>
    <s v="TXN0133"/>
    <d v="2025-02-25T00:00:00"/>
    <x v="6"/>
    <x v="11"/>
    <x v="2"/>
    <x v="0"/>
    <s v="Croissant"/>
    <n v="3"/>
    <x v="130"/>
    <n v="479.46"/>
    <n v="95.89"/>
    <x v="130"/>
    <x v="3"/>
    <s v="Roast &amp; Toast"/>
  </r>
  <r>
    <s v="TXN0134"/>
    <d v="2025-04-28T00:00:00"/>
    <x v="1"/>
    <x v="10"/>
    <x v="2"/>
    <x v="2"/>
    <s v="Black Tea"/>
    <n v="5"/>
    <x v="131"/>
    <n v="724.9"/>
    <n v="86.99"/>
    <x v="131"/>
    <x v="2"/>
    <s v="Bean Street"/>
  </r>
  <r>
    <s v="TXN0135"/>
    <d v="2023-03-18T00:00:00"/>
    <x v="5"/>
    <x v="5"/>
    <x v="1"/>
    <x v="0"/>
    <s v="Muffin"/>
    <n v="1"/>
    <x v="132"/>
    <n v="144.22"/>
    <n v="86.53"/>
    <x v="132"/>
    <x v="4"/>
    <s v="Bean Street"/>
  </r>
  <r>
    <s v="TXN0136"/>
    <d v="2024-03-11T00:00:00"/>
    <x v="1"/>
    <x v="5"/>
    <x v="0"/>
    <x v="0"/>
    <s v="Croissant"/>
    <n v="3"/>
    <x v="133"/>
    <n v="535.29"/>
    <n v="107.06"/>
    <x v="133"/>
    <x v="4"/>
    <s v="Brew Crew"/>
  </r>
  <r>
    <s v="TXN0137"/>
    <d v="2023-03-04T00:00:00"/>
    <x v="5"/>
    <x v="5"/>
    <x v="1"/>
    <x v="3"/>
    <s v="Cheesecake"/>
    <n v="4"/>
    <x v="134"/>
    <n v="717.76"/>
    <n v="107.66"/>
    <x v="134"/>
    <x v="3"/>
    <s v="Roast &amp; Toast"/>
  </r>
  <r>
    <s v="TXN0138"/>
    <d v="2024-11-12T00:00:00"/>
    <x v="6"/>
    <x v="9"/>
    <x v="0"/>
    <x v="3"/>
    <s v="Tart"/>
    <n v="5"/>
    <x v="135"/>
    <n v="845.45"/>
    <n v="101.45"/>
    <x v="135"/>
    <x v="1"/>
    <s v="Cafe Bliss"/>
  </r>
  <r>
    <s v="TXN0139"/>
    <d v="2024-11-17T00:00:00"/>
    <x v="4"/>
    <x v="9"/>
    <x v="0"/>
    <x v="3"/>
    <s v="Chocolate Cake"/>
    <n v="1"/>
    <x v="136"/>
    <n v="181.69"/>
    <n v="109.01"/>
    <x v="136"/>
    <x v="3"/>
    <s v="Roast &amp; Toast"/>
  </r>
  <r>
    <s v="TXN0140"/>
    <d v="2023-04-26T00:00:00"/>
    <x v="2"/>
    <x v="10"/>
    <x v="1"/>
    <x v="2"/>
    <s v="Masala Chai"/>
    <n v="2"/>
    <x v="137"/>
    <n v="237.96"/>
    <n v="71.39"/>
    <x v="137"/>
    <x v="4"/>
    <s v="The Daily Grind"/>
  </r>
  <r>
    <s v="TXN0141"/>
    <d v="2024-03-01T00:00:00"/>
    <x v="0"/>
    <x v="5"/>
    <x v="0"/>
    <x v="3"/>
    <s v="Cheesecake"/>
    <n v="2"/>
    <x v="138"/>
    <n v="486"/>
    <n v="145.80000000000001"/>
    <x v="138"/>
    <x v="0"/>
    <s v="Bean Street"/>
  </r>
  <r>
    <s v="TXN0142"/>
    <d v="2024-05-07T00:00:00"/>
    <x v="6"/>
    <x v="7"/>
    <x v="0"/>
    <x v="1"/>
    <s v="Espresso"/>
    <n v="2"/>
    <x v="139"/>
    <n v="338.4"/>
    <n v="101.52"/>
    <x v="139"/>
    <x v="3"/>
    <s v="Cafe Bliss"/>
  </r>
  <r>
    <s v="TXN0143"/>
    <d v="2023-08-26T00:00:00"/>
    <x v="5"/>
    <x v="4"/>
    <x v="1"/>
    <x v="1"/>
    <s v="Latte"/>
    <n v="2"/>
    <x v="140"/>
    <n v="280.66000000000003"/>
    <n v="84.2"/>
    <x v="140"/>
    <x v="1"/>
    <s v="Bean Street"/>
  </r>
  <r>
    <s v="TXN0144"/>
    <d v="2025-02-20T00:00:00"/>
    <x v="3"/>
    <x v="11"/>
    <x v="2"/>
    <x v="3"/>
    <s v="Tart"/>
    <n v="2"/>
    <x v="141"/>
    <n v="475.48"/>
    <n v="142.63999999999999"/>
    <x v="141"/>
    <x v="1"/>
    <s v="Roast &amp; Toast"/>
  </r>
  <r>
    <s v="TXN0145"/>
    <d v="2024-01-15T00:00:00"/>
    <x v="1"/>
    <x v="1"/>
    <x v="0"/>
    <x v="3"/>
    <s v="Chocolate Cake"/>
    <n v="1"/>
    <x v="142"/>
    <n v="234.87"/>
    <n v="140.91999999999999"/>
    <x v="142"/>
    <x v="4"/>
    <s v="Brew Crew"/>
  </r>
  <r>
    <s v="TXN0146"/>
    <d v="2023-07-09T00:00:00"/>
    <x v="4"/>
    <x v="0"/>
    <x v="1"/>
    <x v="3"/>
    <s v="Cheesecake"/>
    <n v="1"/>
    <x v="143"/>
    <n v="220.25"/>
    <n v="132.15"/>
    <x v="143"/>
    <x v="4"/>
    <s v="Cafe Bliss"/>
  </r>
  <r>
    <s v="TXN0147"/>
    <d v="2024-04-28T00:00:00"/>
    <x v="4"/>
    <x v="10"/>
    <x v="0"/>
    <x v="3"/>
    <s v="Chocolate Cake"/>
    <n v="5"/>
    <x v="144"/>
    <n v="898.25"/>
    <n v="107.79"/>
    <x v="144"/>
    <x v="0"/>
    <s v="Brew Crew"/>
  </r>
  <r>
    <s v="TXN0148"/>
    <d v="2024-10-16T00:00:00"/>
    <x v="2"/>
    <x v="3"/>
    <x v="0"/>
    <x v="0"/>
    <s v="Sandwich"/>
    <n v="2"/>
    <x v="145"/>
    <n v="329.62"/>
    <n v="98.89"/>
    <x v="145"/>
    <x v="2"/>
    <s v="Roast &amp; Toast"/>
  </r>
  <r>
    <s v="TXN0149"/>
    <d v="2023-06-30T00:00:00"/>
    <x v="0"/>
    <x v="6"/>
    <x v="1"/>
    <x v="1"/>
    <s v="Cappuccino"/>
    <n v="1"/>
    <x v="146"/>
    <n v="168.92"/>
    <n v="101.35"/>
    <x v="146"/>
    <x v="2"/>
    <s v="The Daily Grind"/>
  </r>
  <r>
    <s v="TXN0150"/>
    <d v="2023-10-07T00:00:00"/>
    <x v="5"/>
    <x v="3"/>
    <x v="1"/>
    <x v="1"/>
    <s v="Cappuccino"/>
    <n v="4"/>
    <x v="147"/>
    <n v="643.64"/>
    <n v="96.55"/>
    <x v="147"/>
    <x v="4"/>
    <s v="Brew Crew"/>
  </r>
  <r>
    <s v="TXN0151"/>
    <d v="2025-06-10T00:00:00"/>
    <x v="6"/>
    <x v="6"/>
    <x v="2"/>
    <x v="0"/>
    <s v="Sandwich"/>
    <n v="1"/>
    <x v="148"/>
    <n v="150.22999999999999"/>
    <n v="90.14"/>
    <x v="148"/>
    <x v="0"/>
    <s v="Brew Crew"/>
  </r>
  <r>
    <s v="TXN0152"/>
    <d v="2024-08-05T00:00:00"/>
    <x v="1"/>
    <x v="4"/>
    <x v="0"/>
    <x v="1"/>
    <s v="Cappuccino"/>
    <n v="4"/>
    <x v="149"/>
    <n v="688"/>
    <n v="103.2"/>
    <x v="149"/>
    <x v="4"/>
    <s v="Roast &amp; Toast"/>
  </r>
  <r>
    <s v="TXN0153"/>
    <d v="2024-01-28T00:00:00"/>
    <x v="4"/>
    <x v="1"/>
    <x v="0"/>
    <x v="2"/>
    <s v="Black Tea"/>
    <n v="4"/>
    <x v="150"/>
    <n v="568.24"/>
    <n v="85.24"/>
    <x v="150"/>
    <x v="2"/>
    <s v="Cafe Bliss"/>
  </r>
  <r>
    <s v="TXN0154"/>
    <d v="2024-04-08T00:00:00"/>
    <x v="1"/>
    <x v="10"/>
    <x v="0"/>
    <x v="3"/>
    <s v="Tart"/>
    <n v="4"/>
    <x v="151"/>
    <n v="831.56"/>
    <n v="124.73"/>
    <x v="151"/>
    <x v="2"/>
    <s v="Roast &amp; Toast"/>
  </r>
  <r>
    <s v="TXN0155"/>
    <d v="2023-04-19T00:00:00"/>
    <x v="2"/>
    <x v="10"/>
    <x v="1"/>
    <x v="1"/>
    <s v="Espresso"/>
    <n v="3"/>
    <x v="152"/>
    <n v="471.75"/>
    <n v="94.35"/>
    <x v="152"/>
    <x v="0"/>
    <s v="Brew Crew"/>
  </r>
  <r>
    <s v="TXN0156"/>
    <d v="2023-07-21T00:00:00"/>
    <x v="0"/>
    <x v="0"/>
    <x v="1"/>
    <x v="2"/>
    <s v="Green Tea"/>
    <n v="5"/>
    <x v="153"/>
    <n v="693.65"/>
    <n v="83.24"/>
    <x v="153"/>
    <x v="1"/>
    <s v="Bean Street"/>
  </r>
  <r>
    <s v="TXN0157"/>
    <d v="2023-10-30T00:00:00"/>
    <x v="1"/>
    <x v="3"/>
    <x v="1"/>
    <x v="3"/>
    <s v="Chocolate Cake"/>
    <n v="2"/>
    <x v="154"/>
    <n v="306.10000000000002"/>
    <n v="91.83"/>
    <x v="154"/>
    <x v="3"/>
    <s v="Bean Street"/>
  </r>
  <r>
    <s v="TXN0158"/>
    <d v="2024-06-11T00:00:00"/>
    <x v="6"/>
    <x v="6"/>
    <x v="0"/>
    <x v="2"/>
    <s v="Masala Chai"/>
    <n v="4"/>
    <x v="155"/>
    <n v="330.88"/>
    <n v="49.63"/>
    <x v="155"/>
    <x v="1"/>
    <s v="Brew Crew"/>
  </r>
  <r>
    <s v="TXN0159"/>
    <d v="2023-07-26T00:00:00"/>
    <x v="2"/>
    <x v="0"/>
    <x v="1"/>
    <x v="1"/>
    <s v="Latte"/>
    <n v="3"/>
    <x v="156"/>
    <n v="390.48"/>
    <n v="78.099999999999994"/>
    <x v="156"/>
    <x v="0"/>
    <s v="Cafe Bliss"/>
  </r>
  <r>
    <s v="TXN0160"/>
    <d v="2023-07-17T00:00:00"/>
    <x v="1"/>
    <x v="0"/>
    <x v="1"/>
    <x v="3"/>
    <s v="Chocolate Cake"/>
    <n v="1"/>
    <x v="157"/>
    <n v="232.79"/>
    <n v="139.66999999999999"/>
    <x v="157"/>
    <x v="2"/>
    <s v="Brew Crew"/>
  </r>
  <r>
    <s v="TXN0161"/>
    <d v="2023-03-05T00:00:00"/>
    <x v="4"/>
    <x v="5"/>
    <x v="1"/>
    <x v="3"/>
    <s v="Tart"/>
    <n v="4"/>
    <x v="158"/>
    <n v="686.32"/>
    <n v="102.95"/>
    <x v="158"/>
    <x v="0"/>
    <s v="Bean Street"/>
  </r>
  <r>
    <s v="TXN0162"/>
    <d v="2024-07-19T00:00:00"/>
    <x v="0"/>
    <x v="0"/>
    <x v="0"/>
    <x v="1"/>
    <s v="Latte"/>
    <n v="5"/>
    <x v="159"/>
    <n v="782.9"/>
    <n v="93.95"/>
    <x v="159"/>
    <x v="3"/>
    <s v="The Daily Grind"/>
  </r>
  <r>
    <s v="TXN0163"/>
    <d v="2023-07-25T00:00:00"/>
    <x v="6"/>
    <x v="0"/>
    <x v="1"/>
    <x v="0"/>
    <s v="Muffin"/>
    <n v="5"/>
    <x v="160"/>
    <n v="577.75"/>
    <n v="69.33"/>
    <x v="160"/>
    <x v="4"/>
    <s v="Brew Crew"/>
  </r>
  <r>
    <s v="TXN0164"/>
    <d v="2025-03-22T00:00:00"/>
    <x v="5"/>
    <x v="5"/>
    <x v="2"/>
    <x v="0"/>
    <s v="Sandwich"/>
    <n v="3"/>
    <x v="161"/>
    <n v="452.97"/>
    <n v="90.59"/>
    <x v="161"/>
    <x v="0"/>
    <s v="Brew Crew"/>
  </r>
  <r>
    <s v="TXN0165"/>
    <d v="2025-02-09T00:00:00"/>
    <x v="4"/>
    <x v="11"/>
    <x v="2"/>
    <x v="3"/>
    <s v="Chocolate Cake"/>
    <n v="4"/>
    <x v="162"/>
    <n v="653.08000000000004"/>
    <n v="97.96"/>
    <x v="162"/>
    <x v="3"/>
    <s v="The Daily Grind"/>
  </r>
  <r>
    <s v="TXN0166"/>
    <d v="2023-03-05T00:00:00"/>
    <x v="4"/>
    <x v="5"/>
    <x v="1"/>
    <x v="0"/>
    <s v="Sandwich"/>
    <n v="2"/>
    <x v="163"/>
    <n v="282.60000000000002"/>
    <n v="84.78"/>
    <x v="163"/>
    <x v="0"/>
    <s v="Cafe Bliss"/>
  </r>
  <r>
    <s v="TXN0167"/>
    <d v="2023-08-02T00:00:00"/>
    <x v="2"/>
    <x v="4"/>
    <x v="1"/>
    <x v="1"/>
    <s v="Americano"/>
    <n v="3"/>
    <x v="164"/>
    <n v="550.83000000000004"/>
    <n v="110.17"/>
    <x v="164"/>
    <x v="3"/>
    <s v="Roast &amp; Toast"/>
  </r>
  <r>
    <s v="TXN0168"/>
    <d v="2024-08-22T00:00:00"/>
    <x v="3"/>
    <x v="4"/>
    <x v="0"/>
    <x v="1"/>
    <s v="Americano"/>
    <n v="3"/>
    <x v="165"/>
    <n v="465.36"/>
    <n v="93.07"/>
    <x v="165"/>
    <x v="2"/>
    <s v="Bean Street"/>
  </r>
  <r>
    <s v="TXN0169"/>
    <d v="2023-07-11T00:00:00"/>
    <x v="6"/>
    <x v="0"/>
    <x v="1"/>
    <x v="0"/>
    <s v="Croissant"/>
    <n v="2"/>
    <x v="166"/>
    <n v="204.06"/>
    <n v="61.22"/>
    <x v="166"/>
    <x v="1"/>
    <s v="Bean Street"/>
  </r>
  <r>
    <s v="TXN0170"/>
    <d v="2023-04-29T00:00:00"/>
    <x v="5"/>
    <x v="10"/>
    <x v="1"/>
    <x v="0"/>
    <s v="Sandwich"/>
    <n v="5"/>
    <x v="167"/>
    <n v="532.35"/>
    <n v="63.88"/>
    <x v="167"/>
    <x v="0"/>
    <s v="Roast &amp; Toast"/>
  </r>
  <r>
    <s v="TXN0171"/>
    <d v="2025-04-18T00:00:00"/>
    <x v="0"/>
    <x v="10"/>
    <x v="2"/>
    <x v="2"/>
    <s v="Black Tea"/>
    <n v="1"/>
    <x v="168"/>
    <n v="128.19"/>
    <n v="76.91"/>
    <x v="168"/>
    <x v="1"/>
    <s v="Roast &amp; Toast"/>
  </r>
  <r>
    <s v="TXN0172"/>
    <d v="2024-05-26T00:00:00"/>
    <x v="4"/>
    <x v="7"/>
    <x v="0"/>
    <x v="0"/>
    <s v="Sandwich"/>
    <n v="1"/>
    <x v="169"/>
    <n v="113.86"/>
    <n v="68.319999999999993"/>
    <x v="169"/>
    <x v="0"/>
    <s v="Roast &amp; Toast"/>
  </r>
  <r>
    <s v="TXN0173"/>
    <d v="2024-02-28T00:00:00"/>
    <x v="2"/>
    <x v="11"/>
    <x v="0"/>
    <x v="0"/>
    <s v="Croissant"/>
    <n v="1"/>
    <x v="170"/>
    <n v="135.38999999999999"/>
    <n v="81.23"/>
    <x v="170"/>
    <x v="0"/>
    <s v="Roast &amp; Toast"/>
  </r>
  <r>
    <s v="TXN0174"/>
    <d v="2024-12-04T00:00:00"/>
    <x v="2"/>
    <x v="8"/>
    <x v="0"/>
    <x v="2"/>
    <s v="Black Tea"/>
    <n v="1"/>
    <x v="171"/>
    <n v="126.21"/>
    <n v="75.73"/>
    <x v="171"/>
    <x v="1"/>
    <s v="Bean Street"/>
  </r>
  <r>
    <s v="TXN0175"/>
    <d v="2024-12-24T00:00:00"/>
    <x v="6"/>
    <x v="8"/>
    <x v="0"/>
    <x v="3"/>
    <s v="Tart"/>
    <n v="5"/>
    <x v="172"/>
    <n v="1069.1500000000001"/>
    <n v="128.30000000000001"/>
    <x v="172"/>
    <x v="2"/>
    <s v="Brew Crew"/>
  </r>
  <r>
    <s v="TXN0176"/>
    <d v="2023-06-20T00:00:00"/>
    <x v="6"/>
    <x v="6"/>
    <x v="1"/>
    <x v="2"/>
    <s v="Green Tea"/>
    <n v="5"/>
    <x v="173"/>
    <n v="658.25"/>
    <n v="78.989999999999995"/>
    <x v="173"/>
    <x v="4"/>
    <s v="Brew Crew"/>
  </r>
  <r>
    <s v="TXN0177"/>
    <d v="2023-03-28T00:00:00"/>
    <x v="6"/>
    <x v="5"/>
    <x v="1"/>
    <x v="1"/>
    <s v="Cappuccino"/>
    <n v="5"/>
    <x v="174"/>
    <n v="844.7"/>
    <n v="101.36"/>
    <x v="174"/>
    <x v="2"/>
    <s v="The Daily Grind"/>
  </r>
  <r>
    <s v="TXN0178"/>
    <d v="2024-01-22T00:00:00"/>
    <x v="1"/>
    <x v="1"/>
    <x v="0"/>
    <x v="1"/>
    <s v="Latte"/>
    <n v="3"/>
    <x v="175"/>
    <n v="419.46"/>
    <n v="83.89"/>
    <x v="175"/>
    <x v="4"/>
    <s v="Brew Crew"/>
  </r>
  <r>
    <s v="TXN0179"/>
    <d v="2024-01-15T00:00:00"/>
    <x v="1"/>
    <x v="1"/>
    <x v="0"/>
    <x v="0"/>
    <s v="Muffin"/>
    <n v="3"/>
    <x v="176"/>
    <n v="481.89"/>
    <n v="96.38"/>
    <x v="176"/>
    <x v="0"/>
    <s v="Cafe Bliss"/>
  </r>
  <r>
    <s v="TXN0180"/>
    <d v="2024-02-23T00:00:00"/>
    <x v="0"/>
    <x v="11"/>
    <x v="0"/>
    <x v="3"/>
    <s v="Tart"/>
    <n v="1"/>
    <x v="177"/>
    <n v="184.19"/>
    <n v="110.51"/>
    <x v="177"/>
    <x v="3"/>
    <s v="Cafe Bliss"/>
  </r>
  <r>
    <s v="TXN0181"/>
    <d v="2024-10-15T00:00:00"/>
    <x v="6"/>
    <x v="3"/>
    <x v="0"/>
    <x v="0"/>
    <s v="Sandwich"/>
    <n v="4"/>
    <x v="178"/>
    <n v="414.72"/>
    <n v="62.21"/>
    <x v="178"/>
    <x v="2"/>
    <s v="Roast &amp; Toast"/>
  </r>
  <r>
    <s v="TXN0182"/>
    <d v="2024-08-26T00:00:00"/>
    <x v="1"/>
    <x v="4"/>
    <x v="0"/>
    <x v="0"/>
    <s v="Muffin"/>
    <n v="1"/>
    <x v="179"/>
    <n v="124.91"/>
    <n v="74.95"/>
    <x v="179"/>
    <x v="4"/>
    <s v="The Daily Grind"/>
  </r>
  <r>
    <s v="TXN0183"/>
    <d v="2025-05-31T00:00:00"/>
    <x v="5"/>
    <x v="7"/>
    <x v="2"/>
    <x v="0"/>
    <s v="Muffin"/>
    <n v="4"/>
    <x v="180"/>
    <n v="456.12"/>
    <n v="68.42"/>
    <x v="180"/>
    <x v="0"/>
    <s v="Bean Street"/>
  </r>
  <r>
    <s v="TXN0184"/>
    <d v="2023-03-30T00:00:00"/>
    <x v="3"/>
    <x v="5"/>
    <x v="1"/>
    <x v="0"/>
    <s v="Muffin"/>
    <n v="2"/>
    <x v="181"/>
    <n v="322.14"/>
    <n v="96.64"/>
    <x v="181"/>
    <x v="0"/>
    <s v="Brew Crew"/>
  </r>
  <r>
    <s v="TXN0185"/>
    <d v="2023-12-27T00:00:00"/>
    <x v="2"/>
    <x v="8"/>
    <x v="1"/>
    <x v="3"/>
    <s v="Cheesecake"/>
    <n v="5"/>
    <x v="182"/>
    <n v="986.75"/>
    <n v="118.41"/>
    <x v="182"/>
    <x v="2"/>
    <s v="Brew Crew"/>
  </r>
  <r>
    <s v="TXN0186"/>
    <d v="2023-11-01T00:00:00"/>
    <x v="2"/>
    <x v="9"/>
    <x v="1"/>
    <x v="2"/>
    <s v="Masala Chai"/>
    <n v="1"/>
    <x v="183"/>
    <n v="112.53"/>
    <n v="67.52"/>
    <x v="183"/>
    <x v="1"/>
    <s v="Bean Street"/>
  </r>
  <r>
    <s v="TXN0187"/>
    <d v="2025-02-11T00:00:00"/>
    <x v="6"/>
    <x v="11"/>
    <x v="2"/>
    <x v="0"/>
    <s v="Croissant"/>
    <n v="5"/>
    <x v="184"/>
    <n v="659.4"/>
    <n v="79.13"/>
    <x v="184"/>
    <x v="2"/>
    <s v="Cafe Bliss"/>
  </r>
  <r>
    <s v="TXN0188"/>
    <d v="2023-08-11T00:00:00"/>
    <x v="0"/>
    <x v="4"/>
    <x v="1"/>
    <x v="1"/>
    <s v="Americano"/>
    <n v="2"/>
    <x v="185"/>
    <n v="391.86"/>
    <n v="117.56"/>
    <x v="185"/>
    <x v="1"/>
    <s v="Roast &amp; Toast"/>
  </r>
  <r>
    <s v="TXN0189"/>
    <d v="2023-06-20T00:00:00"/>
    <x v="6"/>
    <x v="6"/>
    <x v="1"/>
    <x v="3"/>
    <s v="Tart"/>
    <n v="4"/>
    <x v="186"/>
    <n v="618.12"/>
    <n v="92.72"/>
    <x v="32"/>
    <x v="0"/>
    <s v="The Daily Grind"/>
  </r>
  <r>
    <s v="TXN0190"/>
    <d v="2024-02-06T00:00:00"/>
    <x v="6"/>
    <x v="11"/>
    <x v="0"/>
    <x v="0"/>
    <s v="Muffin"/>
    <n v="2"/>
    <x v="187"/>
    <n v="300.14"/>
    <n v="90.04"/>
    <x v="186"/>
    <x v="4"/>
    <s v="Cafe Bliss"/>
  </r>
  <r>
    <s v="TXN0191"/>
    <d v="2024-01-14T00:00:00"/>
    <x v="4"/>
    <x v="1"/>
    <x v="0"/>
    <x v="1"/>
    <s v="Cappuccino"/>
    <n v="2"/>
    <x v="188"/>
    <n v="320.16000000000003"/>
    <n v="96.05"/>
    <x v="187"/>
    <x v="0"/>
    <s v="The Daily Grind"/>
  </r>
  <r>
    <s v="TXN0192"/>
    <d v="2023-09-07T00:00:00"/>
    <x v="3"/>
    <x v="2"/>
    <x v="1"/>
    <x v="0"/>
    <s v="Muffin"/>
    <n v="5"/>
    <x v="189"/>
    <n v="773.6"/>
    <n v="92.83"/>
    <x v="188"/>
    <x v="1"/>
    <s v="Roast &amp; Toast"/>
  </r>
  <r>
    <s v="TXN0193"/>
    <d v="2023-08-12T00:00:00"/>
    <x v="5"/>
    <x v="4"/>
    <x v="1"/>
    <x v="3"/>
    <s v="Chocolate Cake"/>
    <n v="2"/>
    <x v="190"/>
    <n v="305.3"/>
    <n v="91.59"/>
    <x v="189"/>
    <x v="3"/>
    <s v="Brew Crew"/>
  </r>
  <r>
    <s v="TXN0194"/>
    <d v="2025-04-07T00:00:00"/>
    <x v="1"/>
    <x v="10"/>
    <x v="2"/>
    <x v="0"/>
    <s v="Muffin"/>
    <n v="3"/>
    <x v="191"/>
    <n v="492.24"/>
    <n v="98.45"/>
    <x v="190"/>
    <x v="2"/>
    <s v="Roast &amp; Toast"/>
  </r>
  <r>
    <s v="TXN0195"/>
    <d v="2024-02-02T00:00:00"/>
    <x v="0"/>
    <x v="11"/>
    <x v="0"/>
    <x v="0"/>
    <s v="Croissant"/>
    <n v="4"/>
    <x v="192"/>
    <n v="524.20000000000005"/>
    <n v="78.63"/>
    <x v="191"/>
    <x v="0"/>
    <s v="Cafe Bliss"/>
  </r>
  <r>
    <s v="TXN0196"/>
    <d v="2025-02-10T00:00:00"/>
    <x v="1"/>
    <x v="11"/>
    <x v="2"/>
    <x v="0"/>
    <s v="Croissant"/>
    <n v="4"/>
    <x v="193"/>
    <n v="441.12"/>
    <n v="66.17"/>
    <x v="192"/>
    <x v="2"/>
    <s v="Brew Crew"/>
  </r>
  <r>
    <s v="TXN0197"/>
    <d v="2024-05-08T00:00:00"/>
    <x v="2"/>
    <x v="7"/>
    <x v="0"/>
    <x v="1"/>
    <s v="Americano"/>
    <n v="5"/>
    <x v="194"/>
    <n v="818.25"/>
    <n v="98.19"/>
    <x v="193"/>
    <x v="0"/>
    <s v="Roast &amp; Toast"/>
  </r>
  <r>
    <s v="TXN0198"/>
    <d v="2023-02-15T00:00:00"/>
    <x v="2"/>
    <x v="11"/>
    <x v="1"/>
    <x v="2"/>
    <s v="Green Tea"/>
    <n v="5"/>
    <x v="195"/>
    <n v="619.1"/>
    <n v="74.290000000000006"/>
    <x v="194"/>
    <x v="1"/>
    <s v="Brew Crew"/>
  </r>
  <r>
    <s v="TXN0199"/>
    <d v="2025-06-14T00:00:00"/>
    <x v="5"/>
    <x v="6"/>
    <x v="2"/>
    <x v="3"/>
    <s v="Chocolate Cake"/>
    <n v="1"/>
    <x v="196"/>
    <n v="246.12"/>
    <n v="147.66999999999999"/>
    <x v="195"/>
    <x v="4"/>
    <s v="Brew Crew"/>
  </r>
  <r>
    <s v="TXN0200"/>
    <d v="2025-01-19T00:00:00"/>
    <x v="4"/>
    <x v="1"/>
    <x v="2"/>
    <x v="1"/>
    <s v="Latte"/>
    <n v="2"/>
    <x v="197"/>
    <n v="273.06"/>
    <n v="81.92"/>
    <x v="196"/>
    <x v="4"/>
    <s v="The Daily Grind"/>
  </r>
  <r>
    <s v="TXN0201"/>
    <d v="2025-05-18T00:00:00"/>
    <x v="4"/>
    <x v="7"/>
    <x v="2"/>
    <x v="0"/>
    <s v="Muffin"/>
    <n v="5"/>
    <x v="198"/>
    <n v="527.75"/>
    <n v="63.33"/>
    <x v="197"/>
    <x v="1"/>
    <s v="The Daily Grind"/>
  </r>
  <r>
    <s v="TXN0202"/>
    <d v="2025-04-10T00:00:00"/>
    <x v="3"/>
    <x v="10"/>
    <x v="2"/>
    <x v="1"/>
    <s v="Latte"/>
    <n v="2"/>
    <x v="199"/>
    <n v="246.24"/>
    <n v="73.87"/>
    <x v="198"/>
    <x v="3"/>
    <s v="Cafe Bliss"/>
  </r>
  <r>
    <s v="TXN0203"/>
    <d v="2025-01-30T00:00:00"/>
    <x v="3"/>
    <x v="1"/>
    <x v="2"/>
    <x v="0"/>
    <s v="Muffin"/>
    <n v="2"/>
    <x v="200"/>
    <n v="309.27999999999997"/>
    <n v="92.78"/>
    <x v="199"/>
    <x v="2"/>
    <s v="Roast &amp; Toast"/>
  </r>
  <r>
    <s v="TXN0204"/>
    <d v="2023-05-30T00:00:00"/>
    <x v="6"/>
    <x v="7"/>
    <x v="1"/>
    <x v="1"/>
    <s v="Latte"/>
    <n v="1"/>
    <x v="201"/>
    <n v="172.46"/>
    <n v="103.48"/>
    <x v="200"/>
    <x v="2"/>
    <s v="Bean Street"/>
  </r>
  <r>
    <s v="TXN0205"/>
    <d v="2024-03-11T00:00:00"/>
    <x v="1"/>
    <x v="5"/>
    <x v="0"/>
    <x v="0"/>
    <s v="Muffin"/>
    <n v="5"/>
    <x v="114"/>
    <n v="837.95"/>
    <n v="100.55"/>
    <x v="201"/>
    <x v="3"/>
    <s v="Roast &amp; Toast"/>
  </r>
  <r>
    <s v="TXN0206"/>
    <d v="2023-07-11T00:00:00"/>
    <x v="6"/>
    <x v="0"/>
    <x v="1"/>
    <x v="0"/>
    <s v="Sandwich"/>
    <n v="2"/>
    <x v="202"/>
    <n v="254.5"/>
    <n v="76.349999999999994"/>
    <x v="202"/>
    <x v="1"/>
    <s v="Brew Crew"/>
  </r>
  <r>
    <s v="TXN0207"/>
    <d v="2023-12-26T00:00:00"/>
    <x v="6"/>
    <x v="8"/>
    <x v="1"/>
    <x v="1"/>
    <s v="Latte"/>
    <n v="3"/>
    <x v="203"/>
    <n v="427.65"/>
    <n v="85.53"/>
    <x v="203"/>
    <x v="0"/>
    <s v="Cafe Bliss"/>
  </r>
  <r>
    <s v="TXN0208"/>
    <d v="2023-02-22T00:00:00"/>
    <x v="2"/>
    <x v="11"/>
    <x v="1"/>
    <x v="3"/>
    <s v="Tart"/>
    <n v="4"/>
    <x v="204"/>
    <n v="877.16"/>
    <n v="131.57"/>
    <x v="204"/>
    <x v="2"/>
    <s v="Cafe Bliss"/>
  </r>
  <r>
    <s v="TXN0209"/>
    <d v="2023-12-06T00:00:00"/>
    <x v="2"/>
    <x v="8"/>
    <x v="1"/>
    <x v="0"/>
    <s v="Muffin"/>
    <n v="2"/>
    <x v="205"/>
    <n v="300.64"/>
    <n v="90.19"/>
    <x v="205"/>
    <x v="0"/>
    <s v="Bean Street"/>
  </r>
  <r>
    <s v="TXN0210"/>
    <d v="2025-06-01T00:00:00"/>
    <x v="4"/>
    <x v="6"/>
    <x v="2"/>
    <x v="2"/>
    <s v="Black Tea"/>
    <n v="5"/>
    <x v="206"/>
    <n v="413.7"/>
    <n v="49.64"/>
    <x v="206"/>
    <x v="2"/>
    <s v="Brew Crew"/>
  </r>
  <r>
    <s v="TXN0211"/>
    <d v="2023-08-26T00:00:00"/>
    <x v="5"/>
    <x v="4"/>
    <x v="1"/>
    <x v="3"/>
    <s v="Chocolate Cake"/>
    <n v="1"/>
    <x v="207"/>
    <n v="230.35"/>
    <n v="138.21"/>
    <x v="207"/>
    <x v="1"/>
    <s v="Brew Crew"/>
  </r>
  <r>
    <s v="TXN0212"/>
    <d v="2024-12-03T00:00:00"/>
    <x v="6"/>
    <x v="8"/>
    <x v="0"/>
    <x v="2"/>
    <s v="Green Tea"/>
    <n v="1"/>
    <x v="208"/>
    <n v="118.36"/>
    <n v="71.02"/>
    <x v="208"/>
    <x v="0"/>
    <s v="Cafe Bliss"/>
  </r>
  <r>
    <s v="TXN0213"/>
    <d v="2024-02-12T00:00:00"/>
    <x v="1"/>
    <x v="11"/>
    <x v="0"/>
    <x v="2"/>
    <s v="Black Tea"/>
    <n v="5"/>
    <x v="209"/>
    <n v="662.7"/>
    <n v="79.52"/>
    <x v="209"/>
    <x v="2"/>
    <s v="Cafe Bliss"/>
  </r>
  <r>
    <s v="TXN0214"/>
    <d v="2024-01-15T00:00:00"/>
    <x v="1"/>
    <x v="1"/>
    <x v="0"/>
    <x v="1"/>
    <s v="Cappuccino"/>
    <n v="3"/>
    <x v="210"/>
    <n v="597.72"/>
    <n v="119.54"/>
    <x v="210"/>
    <x v="2"/>
    <s v="Bean Street"/>
  </r>
  <r>
    <s v="TXN0215"/>
    <d v="2025-05-07T00:00:00"/>
    <x v="2"/>
    <x v="7"/>
    <x v="2"/>
    <x v="1"/>
    <s v="Cappuccino"/>
    <n v="4"/>
    <x v="211"/>
    <n v="599.04"/>
    <n v="89.86"/>
    <x v="211"/>
    <x v="1"/>
    <s v="Bean Street"/>
  </r>
  <r>
    <s v="TXN0216"/>
    <d v="2025-06-10T00:00:00"/>
    <x v="6"/>
    <x v="6"/>
    <x v="2"/>
    <x v="2"/>
    <s v="Black Tea"/>
    <n v="5"/>
    <x v="212"/>
    <n v="483.5"/>
    <n v="58.02"/>
    <x v="212"/>
    <x v="1"/>
    <s v="The Daily Grind"/>
  </r>
  <r>
    <s v="TXN0217"/>
    <d v="2024-05-12T00:00:00"/>
    <x v="4"/>
    <x v="7"/>
    <x v="0"/>
    <x v="0"/>
    <s v="Croissant"/>
    <n v="5"/>
    <x v="213"/>
    <n v="795.95"/>
    <n v="95.51"/>
    <x v="213"/>
    <x v="4"/>
    <s v="Cafe Bliss"/>
  </r>
  <r>
    <s v="TXN0218"/>
    <d v="2024-10-05T00:00:00"/>
    <x v="5"/>
    <x v="3"/>
    <x v="0"/>
    <x v="1"/>
    <s v="Latte"/>
    <n v="3"/>
    <x v="214"/>
    <n v="384.75"/>
    <n v="76.95"/>
    <x v="214"/>
    <x v="4"/>
    <s v="Bean Street"/>
  </r>
  <r>
    <s v="TXN0219"/>
    <d v="2023-05-19T00:00:00"/>
    <x v="0"/>
    <x v="7"/>
    <x v="1"/>
    <x v="2"/>
    <s v="Masala Chai"/>
    <n v="1"/>
    <x v="215"/>
    <n v="117.4"/>
    <n v="70.44"/>
    <x v="215"/>
    <x v="4"/>
    <s v="Brew Crew"/>
  </r>
  <r>
    <s v="TXN0220"/>
    <d v="2023-09-23T00:00:00"/>
    <x v="5"/>
    <x v="2"/>
    <x v="1"/>
    <x v="0"/>
    <s v="Croissant"/>
    <n v="4"/>
    <x v="216"/>
    <n v="664.48"/>
    <n v="99.67"/>
    <x v="216"/>
    <x v="0"/>
    <s v="The Daily Grind"/>
  </r>
  <r>
    <s v="TXN0221"/>
    <d v="2025-05-17T00:00:00"/>
    <x v="5"/>
    <x v="7"/>
    <x v="2"/>
    <x v="0"/>
    <s v="Muffin"/>
    <n v="5"/>
    <x v="217"/>
    <n v="858.2"/>
    <n v="102.98"/>
    <x v="217"/>
    <x v="3"/>
    <s v="Cafe Bliss"/>
  </r>
  <r>
    <s v="TXN0222"/>
    <d v="2024-06-02T00:00:00"/>
    <x v="4"/>
    <x v="6"/>
    <x v="0"/>
    <x v="2"/>
    <s v="Black Tea"/>
    <n v="1"/>
    <x v="218"/>
    <n v="83.74"/>
    <n v="50.24"/>
    <x v="218"/>
    <x v="3"/>
    <s v="Bean Street"/>
  </r>
  <r>
    <s v="TXN0223"/>
    <d v="2024-04-30T00:00:00"/>
    <x v="6"/>
    <x v="10"/>
    <x v="0"/>
    <x v="1"/>
    <s v="Cappuccino"/>
    <n v="5"/>
    <x v="219"/>
    <n v="962.15"/>
    <n v="115.46"/>
    <x v="219"/>
    <x v="0"/>
    <s v="Cafe Bliss"/>
  </r>
  <r>
    <s v="TXN0224"/>
    <d v="2024-11-01T00:00:00"/>
    <x v="0"/>
    <x v="9"/>
    <x v="0"/>
    <x v="3"/>
    <s v="Tart"/>
    <n v="4"/>
    <x v="220"/>
    <n v="741.96"/>
    <n v="111.29"/>
    <x v="220"/>
    <x v="2"/>
    <s v="The Daily Grind"/>
  </r>
  <r>
    <s v="TXN0225"/>
    <d v="2023-02-21T00:00:00"/>
    <x v="6"/>
    <x v="11"/>
    <x v="1"/>
    <x v="3"/>
    <s v="Tart"/>
    <n v="4"/>
    <x v="221"/>
    <n v="980.04"/>
    <n v="147.01"/>
    <x v="221"/>
    <x v="2"/>
    <s v="Roast &amp; Toast"/>
  </r>
  <r>
    <s v="TXN0226"/>
    <d v="2024-06-07T00:00:00"/>
    <x v="0"/>
    <x v="6"/>
    <x v="0"/>
    <x v="2"/>
    <s v="Masala Chai"/>
    <n v="4"/>
    <x v="222"/>
    <n v="480.56"/>
    <n v="72.08"/>
    <x v="222"/>
    <x v="0"/>
    <s v="Cafe Bliss"/>
  </r>
  <r>
    <s v="TXN0227"/>
    <d v="2024-03-26T00:00:00"/>
    <x v="6"/>
    <x v="5"/>
    <x v="0"/>
    <x v="3"/>
    <s v="Cheesecake"/>
    <n v="5"/>
    <x v="223"/>
    <n v="795.85"/>
    <n v="95.5"/>
    <x v="223"/>
    <x v="0"/>
    <s v="Cafe Bliss"/>
  </r>
  <r>
    <s v="TXN0228"/>
    <d v="2025-02-03T00:00:00"/>
    <x v="1"/>
    <x v="11"/>
    <x v="2"/>
    <x v="0"/>
    <s v="Sandwich"/>
    <n v="4"/>
    <x v="224"/>
    <n v="505.16"/>
    <n v="75.77"/>
    <x v="224"/>
    <x v="3"/>
    <s v="Cafe Bliss"/>
  </r>
  <r>
    <s v="TXN0229"/>
    <d v="2023-05-22T00:00:00"/>
    <x v="1"/>
    <x v="7"/>
    <x v="1"/>
    <x v="2"/>
    <s v="Green Tea"/>
    <n v="3"/>
    <x v="225"/>
    <n v="284.67"/>
    <n v="56.93"/>
    <x v="225"/>
    <x v="3"/>
    <s v="Cafe Bliss"/>
  </r>
  <r>
    <s v="TXN0230"/>
    <d v="2025-05-10T00:00:00"/>
    <x v="5"/>
    <x v="7"/>
    <x v="2"/>
    <x v="1"/>
    <s v="Espresso"/>
    <n v="5"/>
    <x v="226"/>
    <n v="916.65"/>
    <n v="110"/>
    <x v="226"/>
    <x v="2"/>
    <s v="Bean Street"/>
  </r>
  <r>
    <s v="TXN0231"/>
    <d v="2023-03-13T00:00:00"/>
    <x v="1"/>
    <x v="5"/>
    <x v="1"/>
    <x v="2"/>
    <s v="Masala Chai"/>
    <n v="1"/>
    <x v="227"/>
    <n v="87.94"/>
    <n v="52.76"/>
    <x v="227"/>
    <x v="3"/>
    <s v="Roast &amp; Toast"/>
  </r>
  <r>
    <s v="TXN0232"/>
    <d v="2023-06-16T00:00:00"/>
    <x v="0"/>
    <x v="6"/>
    <x v="1"/>
    <x v="2"/>
    <s v="Masala Chai"/>
    <n v="5"/>
    <x v="228"/>
    <n v="573.04999999999995"/>
    <n v="68.77"/>
    <x v="228"/>
    <x v="4"/>
    <s v="Brew Crew"/>
  </r>
  <r>
    <s v="TXN0233"/>
    <d v="2024-06-17T00:00:00"/>
    <x v="1"/>
    <x v="6"/>
    <x v="0"/>
    <x v="0"/>
    <s v="Croissant"/>
    <n v="2"/>
    <x v="229"/>
    <n v="270.64"/>
    <n v="81.19"/>
    <x v="229"/>
    <x v="4"/>
    <s v="Cafe Bliss"/>
  </r>
  <r>
    <s v="TXN0234"/>
    <d v="2024-08-27T00:00:00"/>
    <x v="6"/>
    <x v="4"/>
    <x v="0"/>
    <x v="1"/>
    <s v="Cappuccino"/>
    <n v="5"/>
    <x v="230"/>
    <n v="740.35"/>
    <n v="88.84"/>
    <x v="230"/>
    <x v="1"/>
    <s v="Brew Crew"/>
  </r>
  <r>
    <s v="TXN0235"/>
    <d v="2023-07-30T00:00:00"/>
    <x v="4"/>
    <x v="0"/>
    <x v="1"/>
    <x v="0"/>
    <s v="Sandwich"/>
    <n v="2"/>
    <x v="231"/>
    <n v="354.98"/>
    <n v="106.49"/>
    <x v="231"/>
    <x v="4"/>
    <s v="Bean Street"/>
  </r>
  <r>
    <s v="TXN0236"/>
    <d v="2023-04-18T00:00:00"/>
    <x v="6"/>
    <x v="10"/>
    <x v="1"/>
    <x v="1"/>
    <s v="Latte"/>
    <n v="1"/>
    <x v="232"/>
    <n v="180.92"/>
    <n v="108.55"/>
    <x v="232"/>
    <x v="1"/>
    <s v="Roast &amp; Toast"/>
  </r>
  <r>
    <s v="TXN0237"/>
    <d v="2025-03-08T00:00:00"/>
    <x v="5"/>
    <x v="5"/>
    <x v="2"/>
    <x v="2"/>
    <s v="Green Tea"/>
    <n v="4"/>
    <x v="233"/>
    <n v="562.72"/>
    <n v="84.41"/>
    <x v="233"/>
    <x v="3"/>
    <s v="The Daily Grind"/>
  </r>
  <r>
    <s v="TXN0238"/>
    <d v="2023-08-09T00:00:00"/>
    <x v="2"/>
    <x v="4"/>
    <x v="1"/>
    <x v="0"/>
    <s v="Croissant"/>
    <n v="5"/>
    <x v="234"/>
    <n v="589.04999999999995"/>
    <n v="70.69"/>
    <x v="57"/>
    <x v="3"/>
    <s v="The Daily Grind"/>
  </r>
  <r>
    <s v="TXN0239"/>
    <d v="2024-06-16T00:00:00"/>
    <x v="4"/>
    <x v="6"/>
    <x v="0"/>
    <x v="1"/>
    <s v="Espresso"/>
    <n v="1"/>
    <x v="235"/>
    <n v="185.75"/>
    <n v="111.45"/>
    <x v="234"/>
    <x v="0"/>
    <s v="The Daily Grind"/>
  </r>
  <r>
    <s v="TXN0240"/>
    <d v="2024-07-08T00:00:00"/>
    <x v="1"/>
    <x v="0"/>
    <x v="0"/>
    <x v="0"/>
    <s v="Croissant"/>
    <n v="2"/>
    <x v="236"/>
    <n v="223.46"/>
    <n v="67.040000000000006"/>
    <x v="235"/>
    <x v="0"/>
    <s v="The Daily Grind"/>
  </r>
  <r>
    <s v="TXN0241"/>
    <d v="2024-01-11T00:00:00"/>
    <x v="3"/>
    <x v="1"/>
    <x v="0"/>
    <x v="3"/>
    <s v="Tart"/>
    <n v="5"/>
    <x v="237"/>
    <n v="792.4"/>
    <n v="95.09"/>
    <x v="236"/>
    <x v="4"/>
    <s v="The Daily Grind"/>
  </r>
  <r>
    <s v="TXN0242"/>
    <d v="2024-06-06T00:00:00"/>
    <x v="3"/>
    <x v="6"/>
    <x v="0"/>
    <x v="3"/>
    <s v="Tart"/>
    <n v="3"/>
    <x v="238"/>
    <n v="624.39"/>
    <n v="124.88"/>
    <x v="237"/>
    <x v="0"/>
    <s v="Roast &amp; Toast"/>
  </r>
  <r>
    <s v="TXN0243"/>
    <d v="2024-04-13T00:00:00"/>
    <x v="5"/>
    <x v="10"/>
    <x v="0"/>
    <x v="0"/>
    <s v="Croissant"/>
    <n v="5"/>
    <x v="239"/>
    <n v="648.25"/>
    <n v="77.790000000000006"/>
    <x v="238"/>
    <x v="3"/>
    <s v="Cafe Bliss"/>
  </r>
  <r>
    <s v="TXN0244"/>
    <d v="2025-04-17T00:00:00"/>
    <x v="3"/>
    <x v="10"/>
    <x v="2"/>
    <x v="3"/>
    <s v="Chocolate Cake"/>
    <n v="4"/>
    <x v="240"/>
    <n v="694.68"/>
    <n v="104.2"/>
    <x v="239"/>
    <x v="1"/>
    <s v="The Daily Grind"/>
  </r>
  <r>
    <s v="TXN0245"/>
    <d v="2023-07-03T00:00:00"/>
    <x v="1"/>
    <x v="0"/>
    <x v="1"/>
    <x v="0"/>
    <s v="Muffin"/>
    <n v="1"/>
    <x v="241"/>
    <n v="147.35"/>
    <n v="88.41"/>
    <x v="240"/>
    <x v="2"/>
    <s v="Cafe Bliss"/>
  </r>
  <r>
    <s v="TXN0246"/>
    <d v="2024-10-03T00:00:00"/>
    <x v="3"/>
    <x v="3"/>
    <x v="0"/>
    <x v="1"/>
    <s v="Latte"/>
    <n v="4"/>
    <x v="242"/>
    <n v="600.4"/>
    <n v="90.06"/>
    <x v="241"/>
    <x v="0"/>
    <s v="Brew Crew"/>
  </r>
  <r>
    <s v="TXN0247"/>
    <d v="2023-08-02T00:00:00"/>
    <x v="2"/>
    <x v="4"/>
    <x v="1"/>
    <x v="3"/>
    <s v="Cheesecake"/>
    <n v="3"/>
    <x v="243"/>
    <n v="683.13"/>
    <n v="136.63"/>
    <x v="242"/>
    <x v="2"/>
    <s v="Cafe Bliss"/>
  </r>
  <r>
    <s v="TXN0248"/>
    <d v="2023-12-21T00:00:00"/>
    <x v="3"/>
    <x v="8"/>
    <x v="1"/>
    <x v="2"/>
    <s v="Masala Chai"/>
    <n v="3"/>
    <x v="244"/>
    <n v="292.23"/>
    <n v="58.45"/>
    <x v="243"/>
    <x v="2"/>
    <s v="Brew Crew"/>
  </r>
  <r>
    <s v="TXN0249"/>
    <d v="2024-08-24T00:00:00"/>
    <x v="5"/>
    <x v="4"/>
    <x v="0"/>
    <x v="2"/>
    <s v="Masala Chai"/>
    <n v="3"/>
    <x v="245"/>
    <n v="263.33999999999997"/>
    <n v="52.67"/>
    <x v="244"/>
    <x v="3"/>
    <s v="Cafe Bliss"/>
  </r>
  <r>
    <s v="TXN0250"/>
    <d v="2023-09-26T00:00:00"/>
    <x v="6"/>
    <x v="2"/>
    <x v="1"/>
    <x v="0"/>
    <s v="Muffin"/>
    <n v="3"/>
    <x v="246"/>
    <n v="360.87"/>
    <n v="72.17"/>
    <x v="245"/>
    <x v="1"/>
    <s v="Brew Crew"/>
  </r>
  <r>
    <s v="TXN0251"/>
    <d v="2023-10-11T00:00:00"/>
    <x v="2"/>
    <x v="3"/>
    <x v="1"/>
    <x v="0"/>
    <s v="Croissant"/>
    <n v="2"/>
    <x v="247"/>
    <n v="274.98"/>
    <n v="82.49"/>
    <x v="246"/>
    <x v="4"/>
    <s v="Cafe Bliss"/>
  </r>
  <r>
    <s v="TXN0252"/>
    <d v="2024-11-04T00:00:00"/>
    <x v="1"/>
    <x v="9"/>
    <x v="0"/>
    <x v="1"/>
    <s v="Cappuccino"/>
    <n v="2"/>
    <x v="248"/>
    <n v="358.56"/>
    <n v="107.57"/>
    <x v="247"/>
    <x v="3"/>
    <s v="Cafe Bliss"/>
  </r>
  <r>
    <s v="TXN0253"/>
    <d v="2023-03-06T00:00:00"/>
    <x v="1"/>
    <x v="5"/>
    <x v="1"/>
    <x v="3"/>
    <s v="Chocolate Cake"/>
    <n v="5"/>
    <x v="249"/>
    <n v="1161.4000000000001"/>
    <n v="139.37"/>
    <x v="248"/>
    <x v="4"/>
    <s v="Roast &amp; Toast"/>
  </r>
  <r>
    <s v="TXN0254"/>
    <d v="2024-02-15T00:00:00"/>
    <x v="3"/>
    <x v="11"/>
    <x v="0"/>
    <x v="3"/>
    <s v="Chocolate Cake"/>
    <n v="1"/>
    <x v="250"/>
    <n v="218.1"/>
    <n v="130.86000000000001"/>
    <x v="249"/>
    <x v="1"/>
    <s v="Brew Crew"/>
  </r>
  <r>
    <s v="TXN0255"/>
    <d v="2025-06-13T00:00:00"/>
    <x v="0"/>
    <x v="6"/>
    <x v="2"/>
    <x v="1"/>
    <s v="Espresso"/>
    <n v="4"/>
    <x v="251"/>
    <n v="787.88"/>
    <n v="118.18"/>
    <x v="250"/>
    <x v="4"/>
    <s v="Cafe Bliss"/>
  </r>
  <r>
    <s v="TXN0256"/>
    <d v="2025-06-11T00:00:00"/>
    <x v="2"/>
    <x v="6"/>
    <x v="2"/>
    <x v="3"/>
    <s v="Tart"/>
    <n v="4"/>
    <x v="252"/>
    <n v="714.28"/>
    <n v="107.14"/>
    <x v="251"/>
    <x v="1"/>
    <s v="Roast &amp; Toast"/>
  </r>
  <r>
    <s v="TXN0257"/>
    <d v="2023-03-07T00:00:00"/>
    <x v="6"/>
    <x v="5"/>
    <x v="1"/>
    <x v="2"/>
    <s v="Green Tea"/>
    <n v="1"/>
    <x v="253"/>
    <n v="95.65"/>
    <n v="57.39"/>
    <x v="252"/>
    <x v="2"/>
    <s v="Roast &amp; Toast"/>
  </r>
  <r>
    <s v="TXN0258"/>
    <d v="2023-07-10T00:00:00"/>
    <x v="1"/>
    <x v="0"/>
    <x v="1"/>
    <x v="0"/>
    <s v="Sandwich"/>
    <n v="2"/>
    <x v="254"/>
    <n v="201.94"/>
    <n v="60.58"/>
    <x v="253"/>
    <x v="1"/>
    <s v="Brew Crew"/>
  </r>
  <r>
    <s v="TXN0259"/>
    <d v="2023-08-26T00:00:00"/>
    <x v="5"/>
    <x v="4"/>
    <x v="1"/>
    <x v="3"/>
    <s v="Tart"/>
    <n v="5"/>
    <x v="255"/>
    <n v="771.6"/>
    <n v="92.59"/>
    <x v="254"/>
    <x v="4"/>
    <s v="Cafe Bliss"/>
  </r>
  <r>
    <s v="TXN0260"/>
    <d v="2025-04-16T00:00:00"/>
    <x v="2"/>
    <x v="10"/>
    <x v="2"/>
    <x v="3"/>
    <s v="Cheesecake"/>
    <n v="5"/>
    <x v="256"/>
    <n v="771.7"/>
    <n v="92.6"/>
    <x v="255"/>
    <x v="2"/>
    <s v="Roast &amp; Toast"/>
  </r>
  <r>
    <s v="TXN0261"/>
    <d v="2025-02-28T00:00:00"/>
    <x v="0"/>
    <x v="11"/>
    <x v="2"/>
    <x v="1"/>
    <s v="Espresso"/>
    <n v="5"/>
    <x v="257"/>
    <n v="997.2"/>
    <n v="119.66"/>
    <x v="256"/>
    <x v="2"/>
    <s v="The Daily Grind"/>
  </r>
  <r>
    <s v="TXN0262"/>
    <d v="2025-02-26T00:00:00"/>
    <x v="2"/>
    <x v="11"/>
    <x v="2"/>
    <x v="3"/>
    <s v="Chocolate Cake"/>
    <n v="5"/>
    <x v="258"/>
    <n v="876.5"/>
    <n v="105.18"/>
    <x v="257"/>
    <x v="2"/>
    <s v="The Daily Grind"/>
  </r>
  <r>
    <s v="TXN0263"/>
    <d v="2023-11-28T00:00:00"/>
    <x v="6"/>
    <x v="9"/>
    <x v="1"/>
    <x v="0"/>
    <s v="Sandwich"/>
    <n v="3"/>
    <x v="259"/>
    <n v="532.62"/>
    <n v="106.52"/>
    <x v="258"/>
    <x v="4"/>
    <s v="The Daily Grind"/>
  </r>
  <r>
    <s v="TXN0264"/>
    <d v="2023-05-22T00:00:00"/>
    <x v="1"/>
    <x v="7"/>
    <x v="1"/>
    <x v="0"/>
    <s v="Muffin"/>
    <n v="2"/>
    <x v="260"/>
    <n v="226.6"/>
    <n v="67.98"/>
    <x v="259"/>
    <x v="0"/>
    <s v="Cafe Bliss"/>
  </r>
  <r>
    <s v="TXN0265"/>
    <d v="2025-01-17T00:00:00"/>
    <x v="0"/>
    <x v="1"/>
    <x v="2"/>
    <x v="3"/>
    <s v="Cheesecake"/>
    <n v="1"/>
    <x v="261"/>
    <n v="219.57"/>
    <n v="131.74"/>
    <x v="260"/>
    <x v="3"/>
    <s v="The Daily Grind"/>
  </r>
  <r>
    <s v="TXN0266"/>
    <d v="2024-09-22T00:00:00"/>
    <x v="4"/>
    <x v="2"/>
    <x v="0"/>
    <x v="1"/>
    <s v="Espresso"/>
    <n v="1"/>
    <x v="262"/>
    <n v="170.2"/>
    <n v="102.12"/>
    <x v="261"/>
    <x v="3"/>
    <s v="Bean Street"/>
  </r>
  <r>
    <s v="TXN0267"/>
    <d v="2024-07-02T00:00:00"/>
    <x v="6"/>
    <x v="0"/>
    <x v="0"/>
    <x v="2"/>
    <s v="Masala Chai"/>
    <n v="3"/>
    <x v="263"/>
    <n v="429.24"/>
    <n v="85.85"/>
    <x v="262"/>
    <x v="2"/>
    <s v="Brew Crew"/>
  </r>
  <r>
    <s v="TXN0268"/>
    <d v="2025-06-03T00:00:00"/>
    <x v="6"/>
    <x v="6"/>
    <x v="2"/>
    <x v="3"/>
    <s v="Cheesecake"/>
    <n v="1"/>
    <x v="264"/>
    <n v="241.53"/>
    <n v="144.91999999999999"/>
    <x v="263"/>
    <x v="1"/>
    <s v="Bean Street"/>
  </r>
  <r>
    <s v="TXN0269"/>
    <d v="2024-08-08T00:00:00"/>
    <x v="3"/>
    <x v="4"/>
    <x v="0"/>
    <x v="3"/>
    <s v="Chocolate Cake"/>
    <n v="2"/>
    <x v="265"/>
    <n v="490.08"/>
    <n v="147.02000000000001"/>
    <x v="264"/>
    <x v="0"/>
    <s v="Bean Street"/>
  </r>
  <r>
    <s v="TXN0270"/>
    <d v="2023-01-08T00:00:00"/>
    <x v="4"/>
    <x v="1"/>
    <x v="1"/>
    <x v="2"/>
    <s v="Masala Chai"/>
    <n v="4"/>
    <x v="266"/>
    <n v="349.88"/>
    <n v="52.48"/>
    <x v="265"/>
    <x v="3"/>
    <s v="The Daily Grind"/>
  </r>
  <r>
    <s v="TXN0271"/>
    <d v="2025-01-02T00:00:00"/>
    <x v="3"/>
    <x v="1"/>
    <x v="2"/>
    <x v="0"/>
    <s v="Sandwich"/>
    <n v="5"/>
    <x v="267"/>
    <n v="610.95000000000005"/>
    <n v="73.31"/>
    <x v="266"/>
    <x v="3"/>
    <s v="Brew Crew"/>
  </r>
  <r>
    <s v="TXN0272"/>
    <d v="2023-09-26T00:00:00"/>
    <x v="6"/>
    <x v="2"/>
    <x v="1"/>
    <x v="3"/>
    <s v="Tart"/>
    <n v="4"/>
    <x v="268"/>
    <n v="858.72"/>
    <n v="128.81"/>
    <x v="267"/>
    <x v="2"/>
    <s v="Roast &amp; Toast"/>
  </r>
  <r>
    <s v="TXN0273"/>
    <d v="2024-08-17T00:00:00"/>
    <x v="5"/>
    <x v="4"/>
    <x v="0"/>
    <x v="1"/>
    <s v="Latte"/>
    <n v="2"/>
    <x v="269"/>
    <n v="276.7"/>
    <n v="83.01"/>
    <x v="268"/>
    <x v="1"/>
    <s v="Bean Street"/>
  </r>
  <r>
    <s v="TXN0274"/>
    <d v="2025-04-21T00:00:00"/>
    <x v="1"/>
    <x v="10"/>
    <x v="2"/>
    <x v="3"/>
    <s v="Cheesecake"/>
    <n v="4"/>
    <x v="270"/>
    <n v="631.08000000000004"/>
    <n v="94.66"/>
    <x v="269"/>
    <x v="0"/>
    <s v="Roast &amp; Toast"/>
  </r>
  <r>
    <s v="TXN0275"/>
    <d v="2023-05-01T00:00:00"/>
    <x v="1"/>
    <x v="7"/>
    <x v="1"/>
    <x v="0"/>
    <s v="Sandwich"/>
    <n v="1"/>
    <x v="271"/>
    <n v="120.8"/>
    <n v="72.48"/>
    <x v="270"/>
    <x v="1"/>
    <s v="Roast &amp; Toast"/>
  </r>
  <r>
    <s v="TXN0276"/>
    <d v="2023-04-14T00:00:00"/>
    <x v="0"/>
    <x v="10"/>
    <x v="1"/>
    <x v="3"/>
    <s v="Tart"/>
    <n v="3"/>
    <x v="272"/>
    <n v="659.46"/>
    <n v="131.88999999999999"/>
    <x v="271"/>
    <x v="4"/>
    <s v="Cafe Bliss"/>
  </r>
  <r>
    <s v="TXN0277"/>
    <d v="2023-04-06T00:00:00"/>
    <x v="3"/>
    <x v="10"/>
    <x v="1"/>
    <x v="1"/>
    <s v="Espresso"/>
    <n v="1"/>
    <x v="273"/>
    <n v="142.38"/>
    <n v="85.43"/>
    <x v="272"/>
    <x v="0"/>
    <s v="Brew Crew"/>
  </r>
  <r>
    <s v="TXN0278"/>
    <d v="2024-05-10T00:00:00"/>
    <x v="0"/>
    <x v="7"/>
    <x v="0"/>
    <x v="0"/>
    <s v="Muffin"/>
    <n v="5"/>
    <x v="274"/>
    <n v="825.5"/>
    <n v="99.06"/>
    <x v="273"/>
    <x v="4"/>
    <s v="Brew Crew"/>
  </r>
  <r>
    <s v="TXN0279"/>
    <d v="2023-09-02T00:00:00"/>
    <x v="5"/>
    <x v="2"/>
    <x v="1"/>
    <x v="3"/>
    <s v="Chocolate Cake"/>
    <n v="4"/>
    <x v="275"/>
    <n v="708.4"/>
    <n v="106.26"/>
    <x v="274"/>
    <x v="3"/>
    <s v="Bean Street"/>
  </r>
  <r>
    <s v="TXN0280"/>
    <d v="2024-06-25T00:00:00"/>
    <x v="6"/>
    <x v="6"/>
    <x v="0"/>
    <x v="2"/>
    <s v="Masala Chai"/>
    <n v="5"/>
    <x v="276"/>
    <n v="718.8"/>
    <n v="86.26"/>
    <x v="275"/>
    <x v="3"/>
    <s v="Cafe Bliss"/>
  </r>
  <r>
    <s v="TXN0281"/>
    <d v="2024-10-04T00:00:00"/>
    <x v="0"/>
    <x v="3"/>
    <x v="0"/>
    <x v="0"/>
    <s v="Sandwich"/>
    <n v="5"/>
    <x v="96"/>
    <n v="876.2"/>
    <n v="105.14"/>
    <x v="276"/>
    <x v="3"/>
    <s v="Cafe Bliss"/>
  </r>
  <r>
    <s v="TXN0282"/>
    <d v="2023-07-02T00:00:00"/>
    <x v="4"/>
    <x v="0"/>
    <x v="1"/>
    <x v="0"/>
    <s v="Croissant"/>
    <n v="3"/>
    <x v="277"/>
    <n v="474.18"/>
    <n v="94.84"/>
    <x v="277"/>
    <x v="2"/>
    <s v="Cafe Bliss"/>
  </r>
  <r>
    <s v="TXN0283"/>
    <d v="2024-07-22T00:00:00"/>
    <x v="1"/>
    <x v="0"/>
    <x v="0"/>
    <x v="3"/>
    <s v="Tart"/>
    <n v="1"/>
    <x v="278"/>
    <n v="191.82"/>
    <n v="115.09"/>
    <x v="278"/>
    <x v="1"/>
    <s v="Brew Crew"/>
  </r>
  <r>
    <s v="TXN0284"/>
    <d v="2023-08-25T00:00:00"/>
    <x v="0"/>
    <x v="4"/>
    <x v="1"/>
    <x v="0"/>
    <s v="Muffin"/>
    <n v="2"/>
    <x v="279"/>
    <n v="288.26"/>
    <n v="86.48"/>
    <x v="279"/>
    <x v="3"/>
    <s v="Brew Crew"/>
  </r>
  <r>
    <s v="TXN0285"/>
    <d v="2024-03-13T00:00:00"/>
    <x v="2"/>
    <x v="5"/>
    <x v="0"/>
    <x v="0"/>
    <s v="Muffin"/>
    <n v="5"/>
    <x v="280"/>
    <n v="510.55"/>
    <n v="61.27"/>
    <x v="280"/>
    <x v="0"/>
    <s v="The Daily Grind"/>
  </r>
  <r>
    <s v="TXN0286"/>
    <d v="2025-03-22T00:00:00"/>
    <x v="5"/>
    <x v="5"/>
    <x v="2"/>
    <x v="3"/>
    <s v="Tart"/>
    <n v="1"/>
    <x v="281"/>
    <n v="227.76"/>
    <n v="136.66"/>
    <x v="281"/>
    <x v="0"/>
    <s v="Brew Crew"/>
  </r>
  <r>
    <s v="TXN0287"/>
    <d v="2025-01-28T00:00:00"/>
    <x v="6"/>
    <x v="1"/>
    <x v="2"/>
    <x v="1"/>
    <s v="Americano"/>
    <n v="2"/>
    <x v="282"/>
    <n v="397.96"/>
    <n v="119.39"/>
    <x v="282"/>
    <x v="1"/>
    <s v="Brew Crew"/>
  </r>
  <r>
    <s v="TXN0288"/>
    <d v="2023-03-24T00:00:00"/>
    <x v="0"/>
    <x v="5"/>
    <x v="1"/>
    <x v="2"/>
    <s v="Black Tea"/>
    <n v="1"/>
    <x v="283"/>
    <n v="106.37"/>
    <n v="63.82"/>
    <x v="283"/>
    <x v="1"/>
    <s v="Cafe Bliss"/>
  </r>
  <r>
    <s v="TXN0289"/>
    <d v="2024-01-15T00:00:00"/>
    <x v="1"/>
    <x v="1"/>
    <x v="0"/>
    <x v="3"/>
    <s v="Chocolate Cake"/>
    <n v="2"/>
    <x v="284"/>
    <n v="376.18"/>
    <n v="112.85"/>
    <x v="284"/>
    <x v="0"/>
    <s v="Roast &amp; Toast"/>
  </r>
  <r>
    <s v="TXN0290"/>
    <d v="2023-09-05T00:00:00"/>
    <x v="6"/>
    <x v="2"/>
    <x v="1"/>
    <x v="3"/>
    <s v="Chocolate Cake"/>
    <n v="3"/>
    <x v="285"/>
    <n v="702.63"/>
    <n v="140.53"/>
    <x v="285"/>
    <x v="3"/>
    <s v="Bean Street"/>
  </r>
  <r>
    <s v="TXN0291"/>
    <d v="2023-01-04T00:00:00"/>
    <x v="2"/>
    <x v="1"/>
    <x v="1"/>
    <x v="1"/>
    <s v="Espresso"/>
    <n v="5"/>
    <x v="286"/>
    <n v="625.4"/>
    <n v="75.05"/>
    <x v="286"/>
    <x v="4"/>
    <s v="Roast &amp; Toast"/>
  </r>
  <r>
    <s v="TXN0292"/>
    <d v="2024-11-21T00:00:00"/>
    <x v="3"/>
    <x v="9"/>
    <x v="0"/>
    <x v="1"/>
    <s v="Americano"/>
    <n v="1"/>
    <x v="287"/>
    <n v="153.19"/>
    <n v="91.91"/>
    <x v="287"/>
    <x v="4"/>
    <s v="Bean Street"/>
  </r>
  <r>
    <s v="TXN0293"/>
    <d v="2024-07-24T00:00:00"/>
    <x v="2"/>
    <x v="0"/>
    <x v="0"/>
    <x v="3"/>
    <s v="Chocolate Cake"/>
    <n v="1"/>
    <x v="288"/>
    <n v="151.37"/>
    <n v="90.82"/>
    <x v="288"/>
    <x v="1"/>
    <s v="The Daily Grind"/>
  </r>
  <r>
    <s v="TXN0294"/>
    <d v="2023-08-23T00:00:00"/>
    <x v="2"/>
    <x v="4"/>
    <x v="1"/>
    <x v="2"/>
    <s v="Masala Chai"/>
    <n v="4"/>
    <x v="289"/>
    <n v="547.6"/>
    <n v="82.14"/>
    <x v="289"/>
    <x v="2"/>
    <s v="Brew Crew"/>
  </r>
  <r>
    <s v="TXN0295"/>
    <d v="2024-10-26T00:00:00"/>
    <x v="5"/>
    <x v="3"/>
    <x v="0"/>
    <x v="3"/>
    <s v="Tart"/>
    <n v="5"/>
    <x v="290"/>
    <n v="1248.3"/>
    <n v="149.80000000000001"/>
    <x v="290"/>
    <x v="3"/>
    <s v="Bean Street"/>
  </r>
  <r>
    <s v="TXN0296"/>
    <d v="2024-05-09T00:00:00"/>
    <x v="3"/>
    <x v="7"/>
    <x v="0"/>
    <x v="2"/>
    <s v="Black Tea"/>
    <n v="5"/>
    <x v="291"/>
    <n v="604.79999999999995"/>
    <n v="72.58"/>
    <x v="291"/>
    <x v="0"/>
    <s v="Bean Street"/>
  </r>
  <r>
    <s v="TXN0297"/>
    <d v="2024-01-19T00:00:00"/>
    <x v="0"/>
    <x v="1"/>
    <x v="0"/>
    <x v="0"/>
    <s v="Croissant"/>
    <n v="5"/>
    <x v="292"/>
    <n v="877.9"/>
    <n v="105.35"/>
    <x v="292"/>
    <x v="4"/>
    <s v="Bean Street"/>
  </r>
  <r>
    <s v="TXN0298"/>
    <d v="2023-01-09T00:00:00"/>
    <x v="1"/>
    <x v="1"/>
    <x v="1"/>
    <x v="3"/>
    <s v="Cheesecake"/>
    <n v="2"/>
    <x v="293"/>
    <n v="375.58"/>
    <n v="112.67"/>
    <x v="293"/>
    <x v="2"/>
    <s v="Bean Street"/>
  </r>
  <r>
    <s v="TXN0299"/>
    <d v="2023-03-09T00:00:00"/>
    <x v="3"/>
    <x v="5"/>
    <x v="1"/>
    <x v="3"/>
    <s v="Tart"/>
    <n v="5"/>
    <x v="294"/>
    <n v="975.25"/>
    <n v="117.03"/>
    <x v="294"/>
    <x v="4"/>
    <s v="Brew Crew"/>
  </r>
  <r>
    <s v="TXN0300"/>
    <d v="2025-03-02T00:00:00"/>
    <x v="4"/>
    <x v="5"/>
    <x v="2"/>
    <x v="0"/>
    <s v="Croissant"/>
    <n v="1"/>
    <x v="295"/>
    <n v="176.32"/>
    <n v="105.79"/>
    <x v="295"/>
    <x v="1"/>
    <s v="Roast &amp; Toast"/>
  </r>
  <r>
    <s v="TXN0301"/>
    <d v="2025-03-20T00:00:00"/>
    <x v="3"/>
    <x v="5"/>
    <x v="2"/>
    <x v="3"/>
    <s v="Chocolate Cake"/>
    <n v="5"/>
    <x v="296"/>
    <n v="853.6"/>
    <n v="102.43"/>
    <x v="296"/>
    <x v="1"/>
    <s v="Bean Street"/>
  </r>
  <r>
    <s v="TXN0302"/>
    <d v="2024-05-03T00:00:00"/>
    <x v="0"/>
    <x v="7"/>
    <x v="0"/>
    <x v="0"/>
    <s v="Croissant"/>
    <n v="1"/>
    <x v="297"/>
    <n v="153.74"/>
    <n v="92.24"/>
    <x v="297"/>
    <x v="4"/>
    <s v="Cafe Bliss"/>
  </r>
  <r>
    <s v="TXN0303"/>
    <d v="2025-01-17T00:00:00"/>
    <x v="0"/>
    <x v="1"/>
    <x v="2"/>
    <x v="2"/>
    <s v="Masala Chai"/>
    <n v="2"/>
    <x v="298"/>
    <n v="210.14"/>
    <n v="63.04"/>
    <x v="298"/>
    <x v="1"/>
    <s v="Bean Street"/>
  </r>
  <r>
    <s v="TXN0304"/>
    <d v="2024-06-05T00:00:00"/>
    <x v="2"/>
    <x v="6"/>
    <x v="0"/>
    <x v="2"/>
    <s v="Black Tea"/>
    <n v="2"/>
    <x v="299"/>
    <n v="229.74"/>
    <n v="68.92"/>
    <x v="299"/>
    <x v="1"/>
    <s v="Brew Crew"/>
  </r>
  <r>
    <s v="TXN0305"/>
    <d v="2023-05-13T00:00:00"/>
    <x v="5"/>
    <x v="7"/>
    <x v="1"/>
    <x v="0"/>
    <s v="Muffin"/>
    <n v="3"/>
    <x v="300"/>
    <n v="424.83"/>
    <n v="84.97"/>
    <x v="300"/>
    <x v="2"/>
    <s v="Cafe Bliss"/>
  </r>
  <r>
    <s v="TXN0306"/>
    <d v="2023-04-25T00:00:00"/>
    <x v="6"/>
    <x v="10"/>
    <x v="1"/>
    <x v="0"/>
    <s v="Muffin"/>
    <n v="4"/>
    <x v="301"/>
    <n v="661.24"/>
    <n v="99.19"/>
    <x v="301"/>
    <x v="1"/>
    <s v="Brew Crew"/>
  </r>
  <r>
    <s v="TXN0307"/>
    <d v="2023-10-04T00:00:00"/>
    <x v="2"/>
    <x v="3"/>
    <x v="1"/>
    <x v="3"/>
    <s v="Cheesecake"/>
    <n v="4"/>
    <x v="302"/>
    <n v="824.36"/>
    <n v="123.65"/>
    <x v="302"/>
    <x v="0"/>
    <s v="The Daily Grind"/>
  </r>
  <r>
    <s v="TXN0308"/>
    <d v="2025-03-16T00:00:00"/>
    <x v="4"/>
    <x v="5"/>
    <x v="2"/>
    <x v="2"/>
    <s v="Masala Chai"/>
    <n v="3"/>
    <x v="303"/>
    <n v="324.72000000000003"/>
    <n v="64.94"/>
    <x v="303"/>
    <x v="1"/>
    <s v="Brew Crew"/>
  </r>
  <r>
    <s v="TXN0309"/>
    <d v="2024-12-14T00:00:00"/>
    <x v="5"/>
    <x v="8"/>
    <x v="0"/>
    <x v="0"/>
    <s v="Croissant"/>
    <n v="5"/>
    <x v="304"/>
    <n v="748.1"/>
    <n v="89.77"/>
    <x v="304"/>
    <x v="0"/>
    <s v="Cafe Bliss"/>
  </r>
  <r>
    <s v="TXN0310"/>
    <d v="2025-02-10T00:00:00"/>
    <x v="1"/>
    <x v="11"/>
    <x v="2"/>
    <x v="0"/>
    <s v="Muffin"/>
    <n v="2"/>
    <x v="305"/>
    <n v="328.8"/>
    <n v="98.64"/>
    <x v="305"/>
    <x v="0"/>
    <s v="Roast &amp; Toast"/>
  </r>
  <r>
    <s v="TXN0311"/>
    <d v="2025-03-16T00:00:00"/>
    <x v="4"/>
    <x v="5"/>
    <x v="2"/>
    <x v="3"/>
    <s v="Chocolate Cake"/>
    <n v="4"/>
    <x v="306"/>
    <n v="992.2"/>
    <n v="148.83000000000001"/>
    <x v="306"/>
    <x v="1"/>
    <s v="Cafe Bliss"/>
  </r>
  <r>
    <s v="TXN0312"/>
    <d v="2023-07-08T00:00:00"/>
    <x v="5"/>
    <x v="0"/>
    <x v="1"/>
    <x v="0"/>
    <s v="Croissant"/>
    <n v="2"/>
    <x v="307"/>
    <n v="294.38"/>
    <n v="88.31"/>
    <x v="307"/>
    <x v="4"/>
    <s v="Roast &amp; Toast"/>
  </r>
  <r>
    <s v="TXN0313"/>
    <d v="2023-08-12T00:00:00"/>
    <x v="5"/>
    <x v="4"/>
    <x v="1"/>
    <x v="2"/>
    <s v="Green Tea"/>
    <n v="3"/>
    <x v="308"/>
    <n v="259.11"/>
    <n v="51.82"/>
    <x v="308"/>
    <x v="1"/>
    <s v="Cafe Bliss"/>
  </r>
  <r>
    <s v="TXN0314"/>
    <d v="2023-04-03T00:00:00"/>
    <x v="1"/>
    <x v="10"/>
    <x v="1"/>
    <x v="2"/>
    <s v="Green Tea"/>
    <n v="2"/>
    <x v="309"/>
    <n v="208.76"/>
    <n v="62.63"/>
    <x v="309"/>
    <x v="3"/>
    <s v="Bean Street"/>
  </r>
  <r>
    <s v="TXN0315"/>
    <d v="2024-11-29T00:00:00"/>
    <x v="0"/>
    <x v="9"/>
    <x v="0"/>
    <x v="2"/>
    <s v="Black Tea"/>
    <n v="1"/>
    <x v="310"/>
    <n v="134.86000000000001"/>
    <n v="80.92"/>
    <x v="310"/>
    <x v="0"/>
    <s v="Brew Crew"/>
  </r>
  <r>
    <s v="TXN0316"/>
    <d v="2025-03-03T00:00:00"/>
    <x v="1"/>
    <x v="5"/>
    <x v="2"/>
    <x v="1"/>
    <s v="Espresso"/>
    <n v="4"/>
    <x v="311"/>
    <n v="575.36"/>
    <n v="86.3"/>
    <x v="311"/>
    <x v="4"/>
    <s v="The Daily Grind"/>
  </r>
  <r>
    <s v="TXN0317"/>
    <d v="2023-12-31T00:00:00"/>
    <x v="4"/>
    <x v="8"/>
    <x v="1"/>
    <x v="0"/>
    <s v="Croissant"/>
    <n v="2"/>
    <x v="312"/>
    <n v="337.98"/>
    <n v="101.39"/>
    <x v="312"/>
    <x v="2"/>
    <s v="Roast &amp; Toast"/>
  </r>
  <r>
    <s v="TXN0318"/>
    <d v="2024-07-10T00:00:00"/>
    <x v="2"/>
    <x v="0"/>
    <x v="0"/>
    <x v="1"/>
    <s v="Latte"/>
    <n v="5"/>
    <x v="313"/>
    <n v="918.6"/>
    <n v="110.23"/>
    <x v="313"/>
    <x v="2"/>
    <s v="Roast &amp; Toast"/>
  </r>
  <r>
    <s v="TXN0319"/>
    <d v="2023-05-19T00:00:00"/>
    <x v="0"/>
    <x v="7"/>
    <x v="1"/>
    <x v="2"/>
    <s v="Masala Chai"/>
    <n v="2"/>
    <x v="314"/>
    <n v="289.72000000000003"/>
    <n v="86.92"/>
    <x v="314"/>
    <x v="0"/>
    <s v="Bean Street"/>
  </r>
  <r>
    <s v="TXN0320"/>
    <d v="2025-04-13T00:00:00"/>
    <x v="4"/>
    <x v="10"/>
    <x v="2"/>
    <x v="3"/>
    <s v="Tart"/>
    <n v="2"/>
    <x v="315"/>
    <n v="453.78"/>
    <n v="136.13"/>
    <x v="315"/>
    <x v="2"/>
    <s v="Bean Street"/>
  </r>
  <r>
    <s v="TXN0321"/>
    <d v="2025-02-13T00:00:00"/>
    <x v="3"/>
    <x v="11"/>
    <x v="2"/>
    <x v="0"/>
    <s v="Muffin"/>
    <n v="4"/>
    <x v="316"/>
    <n v="546.91999999999996"/>
    <n v="82.04"/>
    <x v="316"/>
    <x v="4"/>
    <s v="Cafe Bliss"/>
  </r>
  <r>
    <s v="TXN0322"/>
    <d v="2025-05-24T00:00:00"/>
    <x v="5"/>
    <x v="7"/>
    <x v="2"/>
    <x v="1"/>
    <s v="Espresso"/>
    <n v="2"/>
    <x v="317"/>
    <n v="339.32"/>
    <n v="101.8"/>
    <x v="317"/>
    <x v="1"/>
    <s v="Roast &amp; Toast"/>
  </r>
  <r>
    <s v="TXN0323"/>
    <d v="2024-12-27T00:00:00"/>
    <x v="0"/>
    <x v="8"/>
    <x v="0"/>
    <x v="2"/>
    <s v="Black Tea"/>
    <n v="2"/>
    <x v="318"/>
    <n v="206.02"/>
    <n v="61.81"/>
    <x v="318"/>
    <x v="3"/>
    <s v="Brew Crew"/>
  </r>
  <r>
    <s v="TXN0324"/>
    <d v="2025-02-28T00:00:00"/>
    <x v="0"/>
    <x v="11"/>
    <x v="2"/>
    <x v="2"/>
    <s v="Masala Chai"/>
    <n v="3"/>
    <x v="319"/>
    <n v="361.74"/>
    <n v="72.349999999999994"/>
    <x v="319"/>
    <x v="0"/>
    <s v="Cafe Bliss"/>
  </r>
  <r>
    <s v="TXN0325"/>
    <d v="2023-01-23T00:00:00"/>
    <x v="1"/>
    <x v="1"/>
    <x v="1"/>
    <x v="1"/>
    <s v="Americano"/>
    <n v="3"/>
    <x v="320"/>
    <n v="378.21"/>
    <n v="75.64"/>
    <x v="320"/>
    <x v="4"/>
    <s v="Bean Street"/>
  </r>
  <r>
    <s v="TXN0326"/>
    <d v="2024-10-21T00:00:00"/>
    <x v="1"/>
    <x v="3"/>
    <x v="0"/>
    <x v="2"/>
    <s v="Black Tea"/>
    <n v="1"/>
    <x v="321"/>
    <n v="112.21"/>
    <n v="67.33"/>
    <x v="321"/>
    <x v="2"/>
    <s v="Roast &amp; Toast"/>
  </r>
  <r>
    <s v="TXN0327"/>
    <d v="2023-10-25T00:00:00"/>
    <x v="2"/>
    <x v="3"/>
    <x v="1"/>
    <x v="1"/>
    <s v="Espresso"/>
    <n v="3"/>
    <x v="322"/>
    <n v="393.33"/>
    <n v="78.67"/>
    <x v="322"/>
    <x v="1"/>
    <s v="The Daily Grind"/>
  </r>
  <r>
    <s v="TXN0328"/>
    <d v="2025-04-14T00:00:00"/>
    <x v="1"/>
    <x v="10"/>
    <x v="2"/>
    <x v="1"/>
    <s v="Cappuccino"/>
    <n v="4"/>
    <x v="323"/>
    <n v="538.20000000000005"/>
    <n v="80.73"/>
    <x v="323"/>
    <x v="1"/>
    <s v="The Daily Grind"/>
  </r>
  <r>
    <s v="TXN0329"/>
    <d v="2024-12-19T00:00:00"/>
    <x v="3"/>
    <x v="8"/>
    <x v="0"/>
    <x v="3"/>
    <s v="Tart"/>
    <n v="1"/>
    <x v="324"/>
    <n v="239.68"/>
    <n v="143.81"/>
    <x v="324"/>
    <x v="1"/>
    <s v="Roast &amp; Toast"/>
  </r>
  <r>
    <s v="TXN0330"/>
    <d v="2025-02-13T00:00:00"/>
    <x v="3"/>
    <x v="11"/>
    <x v="2"/>
    <x v="3"/>
    <s v="Chocolate Cake"/>
    <n v="3"/>
    <x v="325"/>
    <n v="604.55999999999995"/>
    <n v="120.91"/>
    <x v="325"/>
    <x v="3"/>
    <s v="Brew Crew"/>
  </r>
  <r>
    <s v="TXN0331"/>
    <d v="2024-12-27T00:00:00"/>
    <x v="0"/>
    <x v="8"/>
    <x v="0"/>
    <x v="3"/>
    <s v="Cheesecake"/>
    <n v="2"/>
    <x v="326"/>
    <n v="420.38"/>
    <n v="126.11"/>
    <x v="326"/>
    <x v="3"/>
    <s v="Roast &amp; Toast"/>
  </r>
  <r>
    <s v="TXN0332"/>
    <d v="2023-08-28T00:00:00"/>
    <x v="1"/>
    <x v="4"/>
    <x v="1"/>
    <x v="1"/>
    <s v="Cappuccino"/>
    <n v="3"/>
    <x v="327"/>
    <n v="369.81"/>
    <n v="73.959999999999994"/>
    <x v="327"/>
    <x v="4"/>
    <s v="Brew Crew"/>
  </r>
  <r>
    <s v="TXN0333"/>
    <d v="2024-12-06T00:00:00"/>
    <x v="0"/>
    <x v="8"/>
    <x v="0"/>
    <x v="3"/>
    <s v="Tart"/>
    <n v="5"/>
    <x v="82"/>
    <n v="922.55"/>
    <n v="110.71"/>
    <x v="82"/>
    <x v="4"/>
    <s v="Bean Street"/>
  </r>
  <r>
    <s v="TXN0334"/>
    <d v="2023-04-07T00:00:00"/>
    <x v="0"/>
    <x v="10"/>
    <x v="1"/>
    <x v="2"/>
    <s v="Green Tea"/>
    <n v="2"/>
    <x v="328"/>
    <n v="184.78"/>
    <n v="55.43"/>
    <x v="328"/>
    <x v="1"/>
    <s v="Brew Crew"/>
  </r>
  <r>
    <s v="TXN0335"/>
    <d v="2025-02-20T00:00:00"/>
    <x v="3"/>
    <x v="11"/>
    <x v="2"/>
    <x v="0"/>
    <s v="Croissant"/>
    <n v="5"/>
    <x v="329"/>
    <n v="719.5"/>
    <n v="86.34"/>
    <x v="329"/>
    <x v="1"/>
    <s v="Brew Crew"/>
  </r>
  <r>
    <s v="TXN0336"/>
    <d v="2025-02-08T00:00:00"/>
    <x v="5"/>
    <x v="11"/>
    <x v="2"/>
    <x v="2"/>
    <s v="Black Tea"/>
    <n v="5"/>
    <x v="330"/>
    <n v="561.25"/>
    <n v="67.349999999999994"/>
    <x v="330"/>
    <x v="4"/>
    <s v="Roast &amp; Toast"/>
  </r>
  <r>
    <s v="TXN0337"/>
    <d v="2023-07-19T00:00:00"/>
    <x v="2"/>
    <x v="0"/>
    <x v="1"/>
    <x v="3"/>
    <s v="Tart"/>
    <n v="2"/>
    <x v="331"/>
    <n v="478.84"/>
    <n v="143.65"/>
    <x v="331"/>
    <x v="2"/>
    <s v="Roast &amp; Toast"/>
  </r>
  <r>
    <s v="TXN0338"/>
    <d v="2025-01-01T00:00:00"/>
    <x v="2"/>
    <x v="1"/>
    <x v="2"/>
    <x v="1"/>
    <s v="Americano"/>
    <n v="1"/>
    <x v="332"/>
    <n v="160.27000000000001"/>
    <n v="96.16"/>
    <x v="332"/>
    <x v="1"/>
    <s v="The Daily Grind"/>
  </r>
  <r>
    <s v="TXN0339"/>
    <d v="2024-02-17T00:00:00"/>
    <x v="5"/>
    <x v="11"/>
    <x v="0"/>
    <x v="2"/>
    <s v="Green Tea"/>
    <n v="5"/>
    <x v="333"/>
    <n v="512.54999999999995"/>
    <n v="61.51"/>
    <x v="333"/>
    <x v="0"/>
    <s v="Bean Street"/>
  </r>
  <r>
    <s v="TXN0340"/>
    <d v="2023-10-01T00:00:00"/>
    <x v="4"/>
    <x v="3"/>
    <x v="1"/>
    <x v="0"/>
    <s v="Sandwich"/>
    <n v="2"/>
    <x v="334"/>
    <n v="327.9"/>
    <n v="98.37"/>
    <x v="334"/>
    <x v="2"/>
    <s v="Cafe Bliss"/>
  </r>
  <r>
    <s v="TXN0341"/>
    <d v="2024-12-13T00:00:00"/>
    <x v="0"/>
    <x v="8"/>
    <x v="0"/>
    <x v="0"/>
    <s v="Muffin"/>
    <n v="1"/>
    <x v="335"/>
    <n v="155.02000000000001"/>
    <n v="93.01"/>
    <x v="335"/>
    <x v="0"/>
    <s v="Roast &amp; Toast"/>
  </r>
  <r>
    <s v="TXN0342"/>
    <d v="2023-07-23T00:00:00"/>
    <x v="4"/>
    <x v="0"/>
    <x v="1"/>
    <x v="3"/>
    <s v="Cheesecake"/>
    <n v="3"/>
    <x v="336"/>
    <n v="726.27"/>
    <n v="145.25"/>
    <x v="336"/>
    <x v="4"/>
    <s v="Bean Street"/>
  </r>
  <r>
    <s v="TXN0343"/>
    <d v="2023-01-22T00:00:00"/>
    <x v="4"/>
    <x v="1"/>
    <x v="1"/>
    <x v="0"/>
    <s v="Croissant"/>
    <n v="5"/>
    <x v="337"/>
    <n v="501.05"/>
    <n v="60.13"/>
    <x v="337"/>
    <x v="1"/>
    <s v="Bean Street"/>
  </r>
  <r>
    <s v="TXN0344"/>
    <d v="2023-06-23T00:00:00"/>
    <x v="0"/>
    <x v="6"/>
    <x v="1"/>
    <x v="1"/>
    <s v="Cappuccino"/>
    <n v="4"/>
    <x v="338"/>
    <n v="738"/>
    <n v="110.7"/>
    <x v="338"/>
    <x v="3"/>
    <s v="The Daily Grind"/>
  </r>
  <r>
    <s v="TXN0345"/>
    <d v="2023-10-22T00:00:00"/>
    <x v="4"/>
    <x v="3"/>
    <x v="1"/>
    <x v="2"/>
    <s v="Green Tea"/>
    <n v="1"/>
    <x v="339"/>
    <n v="121.81"/>
    <n v="73.09"/>
    <x v="339"/>
    <x v="1"/>
    <s v="Roast &amp; Toast"/>
  </r>
  <r>
    <s v="TXN0346"/>
    <d v="2025-02-13T00:00:00"/>
    <x v="3"/>
    <x v="11"/>
    <x v="2"/>
    <x v="3"/>
    <s v="Cheesecake"/>
    <n v="4"/>
    <x v="340"/>
    <n v="683.72"/>
    <n v="102.56"/>
    <x v="340"/>
    <x v="0"/>
    <s v="Roast &amp; Toast"/>
  </r>
  <r>
    <s v="TXN0347"/>
    <d v="2025-05-16T00:00:00"/>
    <x v="0"/>
    <x v="7"/>
    <x v="2"/>
    <x v="3"/>
    <s v="Tart"/>
    <n v="2"/>
    <x v="341"/>
    <n v="452"/>
    <n v="135.6"/>
    <x v="341"/>
    <x v="4"/>
    <s v="Bean Street"/>
  </r>
  <r>
    <s v="TXN0348"/>
    <d v="2023-09-08T00:00:00"/>
    <x v="0"/>
    <x v="2"/>
    <x v="1"/>
    <x v="0"/>
    <s v="Croissant"/>
    <n v="2"/>
    <x v="342"/>
    <n v="319.60000000000002"/>
    <n v="95.88"/>
    <x v="342"/>
    <x v="3"/>
    <s v="Roast &amp; Toast"/>
  </r>
  <r>
    <s v="TXN0349"/>
    <d v="2024-07-28T00:00:00"/>
    <x v="4"/>
    <x v="0"/>
    <x v="0"/>
    <x v="0"/>
    <s v="Muffin"/>
    <n v="3"/>
    <x v="343"/>
    <n v="360.57"/>
    <n v="72.11"/>
    <x v="343"/>
    <x v="0"/>
    <s v="The Daily Grind"/>
  </r>
  <r>
    <s v="TXN0350"/>
    <d v="2023-12-25T00:00:00"/>
    <x v="1"/>
    <x v="8"/>
    <x v="1"/>
    <x v="2"/>
    <s v="Green Tea"/>
    <n v="3"/>
    <x v="344"/>
    <n v="427.98"/>
    <n v="85.6"/>
    <x v="344"/>
    <x v="3"/>
    <s v="The Daily Grind"/>
  </r>
  <r>
    <s v="TXN0351"/>
    <d v="2025-05-29T00:00:00"/>
    <x v="3"/>
    <x v="7"/>
    <x v="2"/>
    <x v="3"/>
    <s v="Chocolate Cake"/>
    <n v="3"/>
    <x v="345"/>
    <n v="609.63"/>
    <n v="121.93"/>
    <x v="345"/>
    <x v="4"/>
    <s v="The Daily Grind"/>
  </r>
  <r>
    <s v="TXN0352"/>
    <d v="2024-04-25T00:00:00"/>
    <x v="3"/>
    <x v="10"/>
    <x v="0"/>
    <x v="0"/>
    <s v="Muffin"/>
    <n v="5"/>
    <x v="346"/>
    <n v="846.9"/>
    <n v="101.63"/>
    <x v="346"/>
    <x v="2"/>
    <s v="Roast &amp; Toast"/>
  </r>
  <r>
    <s v="TXN0353"/>
    <d v="2025-04-21T00:00:00"/>
    <x v="1"/>
    <x v="10"/>
    <x v="2"/>
    <x v="3"/>
    <s v="Tart"/>
    <n v="3"/>
    <x v="347"/>
    <n v="569.16"/>
    <n v="113.83"/>
    <x v="347"/>
    <x v="3"/>
    <s v="Roast &amp; Toast"/>
  </r>
  <r>
    <s v="TXN0354"/>
    <d v="2023-04-14T00:00:00"/>
    <x v="0"/>
    <x v="10"/>
    <x v="1"/>
    <x v="2"/>
    <s v="Black Tea"/>
    <n v="1"/>
    <x v="348"/>
    <n v="131.62"/>
    <n v="78.97"/>
    <x v="348"/>
    <x v="4"/>
    <s v="The Daily Grind"/>
  </r>
  <r>
    <s v="TXN0355"/>
    <d v="2025-05-19T00:00:00"/>
    <x v="1"/>
    <x v="7"/>
    <x v="2"/>
    <x v="1"/>
    <s v="Americano"/>
    <n v="4"/>
    <x v="349"/>
    <n v="486.44"/>
    <n v="72.97"/>
    <x v="349"/>
    <x v="3"/>
    <s v="Brew Crew"/>
  </r>
  <r>
    <s v="TXN0356"/>
    <d v="2023-06-09T00:00:00"/>
    <x v="0"/>
    <x v="6"/>
    <x v="1"/>
    <x v="0"/>
    <s v="Sandwich"/>
    <n v="1"/>
    <x v="350"/>
    <n v="167.26"/>
    <n v="100.36"/>
    <x v="350"/>
    <x v="3"/>
    <s v="Cafe Bliss"/>
  </r>
  <r>
    <s v="TXN0357"/>
    <d v="2025-05-12T00:00:00"/>
    <x v="1"/>
    <x v="7"/>
    <x v="2"/>
    <x v="1"/>
    <s v="Espresso"/>
    <n v="2"/>
    <x v="351"/>
    <n v="325.66000000000003"/>
    <n v="97.7"/>
    <x v="351"/>
    <x v="3"/>
    <s v="Bean Street"/>
  </r>
  <r>
    <s v="TXN0358"/>
    <d v="2023-08-26T00:00:00"/>
    <x v="5"/>
    <x v="4"/>
    <x v="1"/>
    <x v="2"/>
    <s v="Black Tea"/>
    <n v="1"/>
    <x v="352"/>
    <n v="142.34"/>
    <n v="85.4"/>
    <x v="352"/>
    <x v="3"/>
    <s v="Brew Crew"/>
  </r>
  <r>
    <s v="TXN0359"/>
    <d v="2023-04-08T00:00:00"/>
    <x v="5"/>
    <x v="10"/>
    <x v="1"/>
    <x v="2"/>
    <s v="Green Tea"/>
    <n v="4"/>
    <x v="353"/>
    <n v="452.72"/>
    <n v="67.91"/>
    <x v="353"/>
    <x v="3"/>
    <s v="Cafe Bliss"/>
  </r>
  <r>
    <s v="TXN0360"/>
    <d v="2024-01-25T00:00:00"/>
    <x v="3"/>
    <x v="1"/>
    <x v="0"/>
    <x v="3"/>
    <s v="Chocolate Cake"/>
    <n v="2"/>
    <x v="354"/>
    <n v="457.84"/>
    <n v="137.35"/>
    <x v="354"/>
    <x v="1"/>
    <s v="Roast &amp; Toast"/>
  </r>
  <r>
    <s v="TXN0361"/>
    <d v="2024-10-14T00:00:00"/>
    <x v="1"/>
    <x v="3"/>
    <x v="0"/>
    <x v="3"/>
    <s v="Chocolate Cake"/>
    <n v="5"/>
    <x v="355"/>
    <n v="989.8"/>
    <n v="118.78"/>
    <x v="355"/>
    <x v="4"/>
    <s v="Bean Street"/>
  </r>
  <r>
    <s v="TXN0362"/>
    <d v="2023-10-09T00:00:00"/>
    <x v="1"/>
    <x v="3"/>
    <x v="1"/>
    <x v="3"/>
    <s v="Chocolate Cake"/>
    <n v="4"/>
    <x v="356"/>
    <n v="814.84"/>
    <n v="122.23"/>
    <x v="356"/>
    <x v="3"/>
    <s v="Brew Crew"/>
  </r>
  <r>
    <s v="TXN0363"/>
    <d v="2024-06-27T00:00:00"/>
    <x v="3"/>
    <x v="6"/>
    <x v="0"/>
    <x v="2"/>
    <s v="Black Tea"/>
    <n v="2"/>
    <x v="357"/>
    <n v="238.08"/>
    <n v="71.42"/>
    <x v="357"/>
    <x v="2"/>
    <s v="Bean Street"/>
  </r>
  <r>
    <s v="TXN0364"/>
    <d v="2024-04-03T00:00:00"/>
    <x v="2"/>
    <x v="10"/>
    <x v="0"/>
    <x v="3"/>
    <s v="Tart"/>
    <n v="1"/>
    <x v="358"/>
    <n v="206.45"/>
    <n v="123.87"/>
    <x v="358"/>
    <x v="2"/>
    <s v="Roast &amp; Toast"/>
  </r>
  <r>
    <s v="TXN0365"/>
    <d v="2023-12-12T00:00:00"/>
    <x v="6"/>
    <x v="8"/>
    <x v="1"/>
    <x v="3"/>
    <s v="Tart"/>
    <n v="2"/>
    <x v="359"/>
    <n v="356.76"/>
    <n v="107.03"/>
    <x v="359"/>
    <x v="0"/>
    <s v="Cafe Bliss"/>
  </r>
  <r>
    <s v="TXN0366"/>
    <d v="2024-05-31T00:00:00"/>
    <x v="0"/>
    <x v="7"/>
    <x v="0"/>
    <x v="1"/>
    <s v="Americano"/>
    <n v="4"/>
    <x v="360"/>
    <n v="686.68"/>
    <n v="103"/>
    <x v="360"/>
    <x v="1"/>
    <s v="Cafe Bliss"/>
  </r>
  <r>
    <s v="TXN0367"/>
    <d v="2023-08-17T00:00:00"/>
    <x v="3"/>
    <x v="4"/>
    <x v="1"/>
    <x v="1"/>
    <s v="Latte"/>
    <n v="2"/>
    <x v="361"/>
    <n v="279.10000000000002"/>
    <n v="83.73"/>
    <x v="361"/>
    <x v="1"/>
    <s v="Cafe Bliss"/>
  </r>
  <r>
    <s v="TXN0368"/>
    <d v="2024-09-27T00:00:00"/>
    <x v="0"/>
    <x v="2"/>
    <x v="0"/>
    <x v="1"/>
    <s v="Espresso"/>
    <n v="3"/>
    <x v="362"/>
    <n v="596.76"/>
    <n v="119.35"/>
    <x v="362"/>
    <x v="3"/>
    <s v="Brew Crew"/>
  </r>
  <r>
    <s v="TXN0369"/>
    <d v="2023-01-02T00:00:00"/>
    <x v="1"/>
    <x v="1"/>
    <x v="1"/>
    <x v="0"/>
    <s v="Croissant"/>
    <n v="5"/>
    <x v="363"/>
    <n v="873.5"/>
    <n v="104.82"/>
    <x v="363"/>
    <x v="2"/>
    <s v="Cafe Bliss"/>
  </r>
  <r>
    <s v="TXN0370"/>
    <d v="2025-04-09T00:00:00"/>
    <x v="2"/>
    <x v="10"/>
    <x v="2"/>
    <x v="1"/>
    <s v="Espresso"/>
    <n v="5"/>
    <x v="364"/>
    <n v="640.70000000000005"/>
    <n v="76.88"/>
    <x v="364"/>
    <x v="0"/>
    <s v="Brew Crew"/>
  </r>
  <r>
    <s v="TXN0371"/>
    <d v="2024-04-27T00:00:00"/>
    <x v="5"/>
    <x v="10"/>
    <x v="0"/>
    <x v="1"/>
    <s v="Cappuccino"/>
    <n v="4"/>
    <x v="365"/>
    <n v="752.28"/>
    <n v="112.84"/>
    <x v="365"/>
    <x v="2"/>
    <s v="Brew Crew"/>
  </r>
  <r>
    <s v="TXN0372"/>
    <d v="2024-10-06T00:00:00"/>
    <x v="4"/>
    <x v="3"/>
    <x v="0"/>
    <x v="2"/>
    <s v="Green Tea"/>
    <n v="1"/>
    <x v="366"/>
    <n v="85.62"/>
    <n v="51.37"/>
    <x v="366"/>
    <x v="2"/>
    <s v="The Daily Grind"/>
  </r>
  <r>
    <s v="TXN0373"/>
    <d v="2024-10-26T00:00:00"/>
    <x v="5"/>
    <x v="3"/>
    <x v="0"/>
    <x v="0"/>
    <s v="Muffin"/>
    <n v="3"/>
    <x v="367"/>
    <n v="304.38"/>
    <n v="60.88"/>
    <x v="367"/>
    <x v="2"/>
    <s v="Brew Crew"/>
  </r>
  <r>
    <s v="TXN0374"/>
    <d v="2024-08-23T00:00:00"/>
    <x v="0"/>
    <x v="4"/>
    <x v="0"/>
    <x v="3"/>
    <s v="Cheesecake"/>
    <n v="5"/>
    <x v="368"/>
    <n v="1241.2"/>
    <n v="148.94"/>
    <x v="368"/>
    <x v="2"/>
    <s v="Bean Street"/>
  </r>
  <r>
    <s v="TXN0375"/>
    <d v="2023-11-23T00:00:00"/>
    <x v="3"/>
    <x v="9"/>
    <x v="1"/>
    <x v="2"/>
    <s v="Black Tea"/>
    <n v="2"/>
    <x v="369"/>
    <n v="240.64"/>
    <n v="72.19"/>
    <x v="369"/>
    <x v="0"/>
    <s v="Cafe Bliss"/>
  </r>
  <r>
    <s v="TXN0376"/>
    <d v="2023-03-04T00:00:00"/>
    <x v="5"/>
    <x v="5"/>
    <x v="1"/>
    <x v="1"/>
    <s v="Latte"/>
    <n v="3"/>
    <x v="370"/>
    <n v="567.72"/>
    <n v="113.54"/>
    <x v="370"/>
    <x v="1"/>
    <s v="Brew Crew"/>
  </r>
  <r>
    <s v="TXN0377"/>
    <d v="2024-08-18T00:00:00"/>
    <x v="4"/>
    <x v="4"/>
    <x v="0"/>
    <x v="3"/>
    <s v="Tart"/>
    <n v="1"/>
    <x v="371"/>
    <n v="199.07"/>
    <n v="119.44"/>
    <x v="371"/>
    <x v="3"/>
    <s v="Roast &amp; Toast"/>
  </r>
  <r>
    <s v="TXN0378"/>
    <d v="2023-10-23T00:00:00"/>
    <x v="1"/>
    <x v="3"/>
    <x v="1"/>
    <x v="2"/>
    <s v="Green Tea"/>
    <n v="3"/>
    <x v="372"/>
    <n v="412.38"/>
    <n v="82.48"/>
    <x v="372"/>
    <x v="4"/>
    <s v="Brew Crew"/>
  </r>
  <r>
    <s v="TXN0379"/>
    <d v="2023-10-09T00:00:00"/>
    <x v="1"/>
    <x v="3"/>
    <x v="1"/>
    <x v="0"/>
    <s v="Muffin"/>
    <n v="2"/>
    <x v="373"/>
    <n v="289.08"/>
    <n v="86.72"/>
    <x v="373"/>
    <x v="0"/>
    <s v="Brew Crew"/>
  </r>
  <r>
    <s v="TXN0380"/>
    <d v="2025-01-29T00:00:00"/>
    <x v="2"/>
    <x v="1"/>
    <x v="2"/>
    <x v="3"/>
    <s v="Tart"/>
    <n v="2"/>
    <x v="374"/>
    <n v="356"/>
    <n v="106.8"/>
    <x v="374"/>
    <x v="3"/>
    <s v="The Daily Grind"/>
  </r>
  <r>
    <s v="TXN0381"/>
    <d v="2024-10-06T00:00:00"/>
    <x v="4"/>
    <x v="3"/>
    <x v="0"/>
    <x v="2"/>
    <s v="Green Tea"/>
    <n v="4"/>
    <x v="375"/>
    <n v="377.44"/>
    <n v="56.62"/>
    <x v="375"/>
    <x v="2"/>
    <s v="Bean Street"/>
  </r>
  <r>
    <s v="TXN0382"/>
    <d v="2023-09-27T00:00:00"/>
    <x v="2"/>
    <x v="2"/>
    <x v="1"/>
    <x v="0"/>
    <s v="Sandwich"/>
    <n v="2"/>
    <x v="376"/>
    <n v="251.78"/>
    <n v="75.53"/>
    <x v="376"/>
    <x v="2"/>
    <s v="Roast &amp; Toast"/>
  </r>
  <r>
    <s v="TXN0383"/>
    <d v="2023-10-05T00:00:00"/>
    <x v="3"/>
    <x v="3"/>
    <x v="1"/>
    <x v="2"/>
    <s v="Black Tea"/>
    <n v="3"/>
    <x v="377"/>
    <n v="281.91000000000003"/>
    <n v="56.38"/>
    <x v="377"/>
    <x v="1"/>
    <s v="The Daily Grind"/>
  </r>
  <r>
    <s v="TXN0384"/>
    <d v="2024-01-01T00:00:00"/>
    <x v="1"/>
    <x v="1"/>
    <x v="0"/>
    <x v="1"/>
    <s v="Americano"/>
    <n v="4"/>
    <x v="378"/>
    <n v="557.55999999999995"/>
    <n v="83.63"/>
    <x v="378"/>
    <x v="0"/>
    <s v="Bean Street"/>
  </r>
  <r>
    <s v="TXN0385"/>
    <d v="2023-12-27T00:00:00"/>
    <x v="2"/>
    <x v="8"/>
    <x v="1"/>
    <x v="1"/>
    <s v="Latte"/>
    <n v="1"/>
    <x v="379"/>
    <n v="168.85"/>
    <n v="101.31"/>
    <x v="379"/>
    <x v="3"/>
    <s v="Brew Crew"/>
  </r>
  <r>
    <s v="TXN0386"/>
    <d v="2023-09-22T00:00:00"/>
    <x v="0"/>
    <x v="2"/>
    <x v="1"/>
    <x v="1"/>
    <s v="Espresso"/>
    <n v="5"/>
    <x v="380"/>
    <n v="802.45"/>
    <n v="96.29"/>
    <x v="380"/>
    <x v="4"/>
    <s v="Roast &amp; Toast"/>
  </r>
  <r>
    <s v="TXN0387"/>
    <d v="2023-04-25T00:00:00"/>
    <x v="6"/>
    <x v="10"/>
    <x v="1"/>
    <x v="1"/>
    <s v="Americano"/>
    <n v="4"/>
    <x v="381"/>
    <n v="582.6"/>
    <n v="87.39"/>
    <x v="381"/>
    <x v="3"/>
    <s v="Bean Street"/>
  </r>
  <r>
    <s v="TXN0388"/>
    <d v="2024-01-12T00:00:00"/>
    <x v="0"/>
    <x v="1"/>
    <x v="0"/>
    <x v="1"/>
    <s v="Latte"/>
    <n v="3"/>
    <x v="382"/>
    <n v="372.45"/>
    <n v="74.489999999999995"/>
    <x v="382"/>
    <x v="3"/>
    <s v="The Daily Grind"/>
  </r>
  <r>
    <s v="TXN0389"/>
    <d v="2025-04-22T00:00:00"/>
    <x v="6"/>
    <x v="10"/>
    <x v="2"/>
    <x v="3"/>
    <s v="Cheesecake"/>
    <n v="2"/>
    <x v="383"/>
    <n v="390.86"/>
    <n v="117.26"/>
    <x v="383"/>
    <x v="0"/>
    <s v="Brew Crew"/>
  </r>
  <r>
    <s v="TXN0390"/>
    <d v="2024-08-29T00:00:00"/>
    <x v="3"/>
    <x v="4"/>
    <x v="0"/>
    <x v="2"/>
    <s v="Green Tea"/>
    <n v="5"/>
    <x v="384"/>
    <n v="422.2"/>
    <n v="50.66"/>
    <x v="384"/>
    <x v="4"/>
    <s v="Brew Crew"/>
  </r>
  <r>
    <s v="TXN0391"/>
    <d v="2025-03-19T00:00:00"/>
    <x v="2"/>
    <x v="5"/>
    <x v="2"/>
    <x v="0"/>
    <s v="Sandwich"/>
    <n v="4"/>
    <x v="385"/>
    <n v="464.56"/>
    <n v="69.680000000000007"/>
    <x v="385"/>
    <x v="4"/>
    <s v="Cafe Bliss"/>
  </r>
  <r>
    <s v="TXN0392"/>
    <d v="2024-07-05T00:00:00"/>
    <x v="0"/>
    <x v="0"/>
    <x v="0"/>
    <x v="0"/>
    <s v="Croissant"/>
    <n v="2"/>
    <x v="386"/>
    <n v="214.06"/>
    <n v="64.22"/>
    <x v="386"/>
    <x v="3"/>
    <s v="The Daily Grind"/>
  </r>
  <r>
    <s v="TXN0393"/>
    <d v="2023-09-27T00:00:00"/>
    <x v="2"/>
    <x v="2"/>
    <x v="1"/>
    <x v="0"/>
    <s v="Sandwich"/>
    <n v="5"/>
    <x v="387"/>
    <n v="501.1"/>
    <n v="60.13"/>
    <x v="387"/>
    <x v="3"/>
    <s v="Roast &amp; Toast"/>
  </r>
  <r>
    <s v="TXN0394"/>
    <d v="2024-05-05T00:00:00"/>
    <x v="4"/>
    <x v="7"/>
    <x v="0"/>
    <x v="2"/>
    <s v="Black Tea"/>
    <n v="1"/>
    <x v="388"/>
    <n v="121.69"/>
    <n v="73.010000000000005"/>
    <x v="388"/>
    <x v="1"/>
    <s v="Brew Crew"/>
  </r>
  <r>
    <s v="TXN0395"/>
    <d v="2023-01-01T00:00:00"/>
    <x v="4"/>
    <x v="1"/>
    <x v="1"/>
    <x v="2"/>
    <s v="Masala Chai"/>
    <n v="3"/>
    <x v="389"/>
    <n v="313.26"/>
    <n v="62.65"/>
    <x v="389"/>
    <x v="3"/>
    <s v="Cafe Bliss"/>
  </r>
  <r>
    <s v="TXN0396"/>
    <d v="2023-09-15T00:00:00"/>
    <x v="0"/>
    <x v="2"/>
    <x v="1"/>
    <x v="0"/>
    <s v="Sandwich"/>
    <n v="1"/>
    <x v="390"/>
    <n v="168.06"/>
    <n v="100.84"/>
    <x v="390"/>
    <x v="1"/>
    <s v="Bean Street"/>
  </r>
  <r>
    <s v="TXN0397"/>
    <d v="2024-01-21T00:00:00"/>
    <x v="4"/>
    <x v="1"/>
    <x v="0"/>
    <x v="2"/>
    <s v="Black Tea"/>
    <n v="4"/>
    <x v="391"/>
    <n v="590.20000000000005"/>
    <n v="88.53"/>
    <x v="391"/>
    <x v="3"/>
    <s v="Brew Crew"/>
  </r>
  <r>
    <s v="TXN0398"/>
    <d v="2024-06-03T00:00:00"/>
    <x v="1"/>
    <x v="6"/>
    <x v="0"/>
    <x v="3"/>
    <s v="Chocolate Cake"/>
    <n v="5"/>
    <x v="392"/>
    <n v="1115.45"/>
    <n v="133.85"/>
    <x v="392"/>
    <x v="2"/>
    <s v="Bean Street"/>
  </r>
  <r>
    <s v="TXN0399"/>
    <d v="2024-08-09T00:00:00"/>
    <x v="0"/>
    <x v="4"/>
    <x v="0"/>
    <x v="3"/>
    <s v="Tart"/>
    <n v="1"/>
    <x v="393"/>
    <n v="170.5"/>
    <n v="102.3"/>
    <x v="393"/>
    <x v="1"/>
    <s v="Brew Crew"/>
  </r>
  <r>
    <s v="TXN0400"/>
    <d v="2024-02-21T00:00:00"/>
    <x v="2"/>
    <x v="11"/>
    <x v="0"/>
    <x v="3"/>
    <s v="Cheesecake"/>
    <n v="3"/>
    <x v="394"/>
    <n v="469.95"/>
    <n v="93.99"/>
    <x v="394"/>
    <x v="1"/>
    <s v="Bean Street"/>
  </r>
  <r>
    <s v="TXN0401"/>
    <d v="2024-02-01T00:00:00"/>
    <x v="3"/>
    <x v="11"/>
    <x v="0"/>
    <x v="0"/>
    <s v="Muffin"/>
    <n v="4"/>
    <x v="395"/>
    <n v="669.4"/>
    <n v="100.41"/>
    <x v="395"/>
    <x v="4"/>
    <s v="The Daily Grind"/>
  </r>
  <r>
    <s v="TXN0402"/>
    <d v="2023-07-11T00:00:00"/>
    <x v="6"/>
    <x v="0"/>
    <x v="1"/>
    <x v="3"/>
    <s v="Chocolate Cake"/>
    <n v="3"/>
    <x v="396"/>
    <n v="688.59"/>
    <n v="137.72"/>
    <x v="396"/>
    <x v="4"/>
    <s v="Bean Street"/>
  </r>
  <r>
    <s v="TXN0403"/>
    <d v="2024-02-28T00:00:00"/>
    <x v="2"/>
    <x v="11"/>
    <x v="0"/>
    <x v="0"/>
    <s v="Croissant"/>
    <n v="4"/>
    <x v="397"/>
    <n v="452.36"/>
    <n v="67.849999999999994"/>
    <x v="397"/>
    <x v="4"/>
    <s v="Bean Street"/>
  </r>
  <r>
    <s v="TXN0404"/>
    <d v="2025-03-18T00:00:00"/>
    <x v="6"/>
    <x v="5"/>
    <x v="2"/>
    <x v="3"/>
    <s v="Chocolate Cake"/>
    <n v="5"/>
    <x v="398"/>
    <n v="843.2"/>
    <n v="101.18"/>
    <x v="398"/>
    <x v="4"/>
    <s v="Brew Crew"/>
  </r>
  <r>
    <s v="TXN0405"/>
    <d v="2024-12-14T00:00:00"/>
    <x v="5"/>
    <x v="8"/>
    <x v="0"/>
    <x v="3"/>
    <s v="Cheesecake"/>
    <n v="3"/>
    <x v="399"/>
    <n v="649.55999999999995"/>
    <n v="129.91"/>
    <x v="399"/>
    <x v="3"/>
    <s v="Brew Crew"/>
  </r>
  <r>
    <s v="TXN0406"/>
    <d v="2023-06-02T00:00:00"/>
    <x v="0"/>
    <x v="6"/>
    <x v="1"/>
    <x v="2"/>
    <s v="Masala Chai"/>
    <n v="2"/>
    <x v="400"/>
    <n v="287.10000000000002"/>
    <n v="86.13"/>
    <x v="400"/>
    <x v="3"/>
    <s v="Bean Street"/>
  </r>
  <r>
    <s v="TXN0407"/>
    <d v="2023-03-17T00:00:00"/>
    <x v="0"/>
    <x v="5"/>
    <x v="1"/>
    <x v="0"/>
    <s v="Sandwich"/>
    <n v="1"/>
    <x v="401"/>
    <n v="170.18"/>
    <n v="102.11"/>
    <x v="401"/>
    <x v="4"/>
    <s v="The Daily Grind"/>
  </r>
  <r>
    <s v="TXN0408"/>
    <d v="2024-04-06T00:00:00"/>
    <x v="5"/>
    <x v="10"/>
    <x v="0"/>
    <x v="1"/>
    <s v="Americano"/>
    <n v="1"/>
    <x v="402"/>
    <n v="174.64"/>
    <n v="104.78"/>
    <x v="402"/>
    <x v="1"/>
    <s v="Roast &amp; Toast"/>
  </r>
  <r>
    <s v="TXN0409"/>
    <d v="2024-07-21T00:00:00"/>
    <x v="4"/>
    <x v="0"/>
    <x v="0"/>
    <x v="1"/>
    <s v="Latte"/>
    <n v="3"/>
    <x v="403"/>
    <n v="509.79"/>
    <n v="101.96"/>
    <x v="403"/>
    <x v="1"/>
    <s v="Cafe Bliss"/>
  </r>
  <r>
    <s v="TXN0410"/>
    <d v="2023-10-28T00:00:00"/>
    <x v="5"/>
    <x v="3"/>
    <x v="1"/>
    <x v="0"/>
    <s v="Muffin"/>
    <n v="1"/>
    <x v="404"/>
    <n v="159.81"/>
    <n v="95.89"/>
    <x v="404"/>
    <x v="0"/>
    <s v="Bean Street"/>
  </r>
  <r>
    <s v="TXN0411"/>
    <d v="2025-01-03T00:00:00"/>
    <x v="0"/>
    <x v="1"/>
    <x v="2"/>
    <x v="1"/>
    <s v="Espresso"/>
    <n v="1"/>
    <x v="405"/>
    <n v="138.58000000000001"/>
    <n v="83.15"/>
    <x v="405"/>
    <x v="3"/>
    <s v="The Daily Grind"/>
  </r>
  <r>
    <s v="TXN0412"/>
    <d v="2024-11-04T00:00:00"/>
    <x v="1"/>
    <x v="9"/>
    <x v="0"/>
    <x v="2"/>
    <s v="Masala Chai"/>
    <n v="1"/>
    <x v="406"/>
    <n v="107.4"/>
    <n v="64.44"/>
    <x v="406"/>
    <x v="4"/>
    <s v="Bean Street"/>
  </r>
  <r>
    <s v="TXN0413"/>
    <d v="2024-08-25T00:00:00"/>
    <x v="4"/>
    <x v="4"/>
    <x v="0"/>
    <x v="0"/>
    <s v="Muffin"/>
    <n v="2"/>
    <x v="407"/>
    <n v="286.95999999999998"/>
    <n v="86.09"/>
    <x v="407"/>
    <x v="4"/>
    <s v="Cafe Bliss"/>
  </r>
  <r>
    <s v="TXN0414"/>
    <d v="2023-07-21T00:00:00"/>
    <x v="0"/>
    <x v="0"/>
    <x v="1"/>
    <x v="2"/>
    <s v="Green Tea"/>
    <n v="3"/>
    <x v="408"/>
    <n v="354"/>
    <n v="70.8"/>
    <x v="408"/>
    <x v="0"/>
    <s v="Roast &amp; Toast"/>
  </r>
  <r>
    <s v="TXN0415"/>
    <d v="2023-06-28T00:00:00"/>
    <x v="2"/>
    <x v="6"/>
    <x v="1"/>
    <x v="3"/>
    <s v="Chocolate Cake"/>
    <n v="3"/>
    <x v="409"/>
    <n v="638.30999999999995"/>
    <n v="127.66"/>
    <x v="409"/>
    <x v="0"/>
    <s v="Roast &amp; Toast"/>
  </r>
  <r>
    <s v="TXN0416"/>
    <d v="2023-01-22T00:00:00"/>
    <x v="4"/>
    <x v="1"/>
    <x v="1"/>
    <x v="2"/>
    <s v="Masala Chai"/>
    <n v="2"/>
    <x v="410"/>
    <n v="179.5"/>
    <n v="53.85"/>
    <x v="410"/>
    <x v="3"/>
    <s v="Bean Street"/>
  </r>
  <r>
    <s v="TXN0417"/>
    <d v="2023-08-08T00:00:00"/>
    <x v="6"/>
    <x v="4"/>
    <x v="1"/>
    <x v="0"/>
    <s v="Muffin"/>
    <n v="5"/>
    <x v="411"/>
    <n v="698.15"/>
    <n v="83.78"/>
    <x v="411"/>
    <x v="4"/>
    <s v="Cafe Bliss"/>
  </r>
  <r>
    <s v="TXN0418"/>
    <d v="2024-03-01T00:00:00"/>
    <x v="0"/>
    <x v="5"/>
    <x v="0"/>
    <x v="3"/>
    <s v="Tart"/>
    <n v="3"/>
    <x v="412"/>
    <n v="686.58"/>
    <n v="137.32"/>
    <x v="412"/>
    <x v="2"/>
    <s v="Bean Street"/>
  </r>
  <r>
    <s v="TXN0419"/>
    <d v="2025-01-31T00:00:00"/>
    <x v="0"/>
    <x v="1"/>
    <x v="2"/>
    <x v="0"/>
    <s v="Muffin"/>
    <n v="1"/>
    <x v="27"/>
    <n v="124.94"/>
    <n v="74.959999999999994"/>
    <x v="107"/>
    <x v="1"/>
    <s v="Brew Crew"/>
  </r>
  <r>
    <s v="TXN0420"/>
    <d v="2023-03-07T00:00:00"/>
    <x v="6"/>
    <x v="5"/>
    <x v="1"/>
    <x v="3"/>
    <s v="Cheesecake"/>
    <n v="5"/>
    <x v="413"/>
    <n v="1139.3"/>
    <n v="136.72"/>
    <x v="413"/>
    <x v="1"/>
    <s v="Roast &amp; Toast"/>
  </r>
  <r>
    <s v="TXN0421"/>
    <d v="2024-01-07T00:00:00"/>
    <x v="4"/>
    <x v="1"/>
    <x v="0"/>
    <x v="3"/>
    <s v="Cheesecake"/>
    <n v="1"/>
    <x v="414"/>
    <n v="153.35"/>
    <n v="92.01"/>
    <x v="414"/>
    <x v="0"/>
    <s v="The Daily Grind"/>
  </r>
  <r>
    <s v="TXN0422"/>
    <d v="2024-07-18T00:00:00"/>
    <x v="3"/>
    <x v="0"/>
    <x v="0"/>
    <x v="0"/>
    <s v="Muffin"/>
    <n v="2"/>
    <x v="415"/>
    <n v="322"/>
    <n v="96.6"/>
    <x v="415"/>
    <x v="4"/>
    <s v="The Daily Grind"/>
  </r>
  <r>
    <s v="TXN0423"/>
    <d v="2023-06-24T00:00:00"/>
    <x v="5"/>
    <x v="6"/>
    <x v="1"/>
    <x v="1"/>
    <s v="Latte"/>
    <n v="3"/>
    <x v="416"/>
    <n v="541.11"/>
    <n v="108.22"/>
    <x v="416"/>
    <x v="2"/>
    <s v="The Daily Grind"/>
  </r>
  <r>
    <s v="TXN0424"/>
    <d v="2024-09-15T00:00:00"/>
    <x v="4"/>
    <x v="2"/>
    <x v="0"/>
    <x v="1"/>
    <s v="Cappuccino"/>
    <n v="5"/>
    <x v="417"/>
    <n v="644.25"/>
    <n v="77.31"/>
    <x v="417"/>
    <x v="4"/>
    <s v="Cafe Bliss"/>
  </r>
  <r>
    <s v="TXN0425"/>
    <d v="2024-03-18T00:00:00"/>
    <x v="1"/>
    <x v="5"/>
    <x v="0"/>
    <x v="3"/>
    <s v="Cheesecake"/>
    <n v="4"/>
    <x v="418"/>
    <n v="782.8"/>
    <n v="117.42"/>
    <x v="418"/>
    <x v="3"/>
    <s v="Cafe Bliss"/>
  </r>
  <r>
    <s v="TXN0426"/>
    <d v="2023-08-07T00:00:00"/>
    <x v="1"/>
    <x v="4"/>
    <x v="1"/>
    <x v="2"/>
    <s v="Masala Chai"/>
    <n v="4"/>
    <x v="419"/>
    <n v="431.24"/>
    <n v="64.69"/>
    <x v="419"/>
    <x v="4"/>
    <s v="Roast &amp; Toast"/>
  </r>
  <r>
    <s v="TXN0427"/>
    <d v="2024-08-10T00:00:00"/>
    <x v="5"/>
    <x v="4"/>
    <x v="0"/>
    <x v="3"/>
    <s v="Tart"/>
    <n v="5"/>
    <x v="420"/>
    <n v="1019.95"/>
    <n v="122.39"/>
    <x v="420"/>
    <x v="4"/>
    <s v="Cafe Bliss"/>
  </r>
  <r>
    <s v="TXN0428"/>
    <d v="2023-01-05T00:00:00"/>
    <x v="3"/>
    <x v="1"/>
    <x v="1"/>
    <x v="3"/>
    <s v="Tart"/>
    <n v="5"/>
    <x v="421"/>
    <n v="864.65"/>
    <n v="103.76"/>
    <x v="421"/>
    <x v="4"/>
    <s v="Brew Crew"/>
  </r>
  <r>
    <s v="TXN0429"/>
    <d v="2024-11-03T00:00:00"/>
    <x v="4"/>
    <x v="9"/>
    <x v="0"/>
    <x v="0"/>
    <s v="Muffin"/>
    <n v="4"/>
    <x v="422"/>
    <n v="647"/>
    <n v="97.05"/>
    <x v="422"/>
    <x v="1"/>
    <s v="Roast &amp; Toast"/>
  </r>
  <r>
    <s v="TXN0430"/>
    <d v="2024-11-20T00:00:00"/>
    <x v="2"/>
    <x v="9"/>
    <x v="0"/>
    <x v="3"/>
    <s v="Chocolate Cake"/>
    <n v="3"/>
    <x v="423"/>
    <n v="642.33000000000004"/>
    <n v="128.47"/>
    <x v="423"/>
    <x v="2"/>
    <s v="Roast &amp; Toast"/>
  </r>
  <r>
    <s v="TXN0431"/>
    <d v="2023-04-06T00:00:00"/>
    <x v="3"/>
    <x v="10"/>
    <x v="1"/>
    <x v="2"/>
    <s v="Green Tea"/>
    <n v="3"/>
    <x v="424"/>
    <n v="358.77"/>
    <n v="71.75"/>
    <x v="424"/>
    <x v="1"/>
    <s v="Brew Crew"/>
  </r>
  <r>
    <s v="TXN0432"/>
    <d v="2024-01-16T00:00:00"/>
    <x v="6"/>
    <x v="1"/>
    <x v="0"/>
    <x v="3"/>
    <s v="Chocolate Cake"/>
    <n v="2"/>
    <x v="77"/>
    <n v="350.36"/>
    <n v="105.11"/>
    <x v="425"/>
    <x v="3"/>
    <s v="Brew Crew"/>
  </r>
  <r>
    <s v="TXN0433"/>
    <d v="2023-06-07T00:00:00"/>
    <x v="2"/>
    <x v="6"/>
    <x v="1"/>
    <x v="1"/>
    <s v="Espresso"/>
    <n v="5"/>
    <x v="425"/>
    <n v="930.7"/>
    <n v="111.68"/>
    <x v="426"/>
    <x v="3"/>
    <s v="Brew Crew"/>
  </r>
  <r>
    <s v="TXN0434"/>
    <d v="2025-05-08T00:00:00"/>
    <x v="3"/>
    <x v="7"/>
    <x v="2"/>
    <x v="1"/>
    <s v="Espresso"/>
    <n v="2"/>
    <x v="426"/>
    <n v="294.8"/>
    <n v="88.44"/>
    <x v="427"/>
    <x v="0"/>
    <s v="Bean Street"/>
  </r>
  <r>
    <s v="TXN0435"/>
    <d v="2024-04-09T00:00:00"/>
    <x v="6"/>
    <x v="10"/>
    <x v="0"/>
    <x v="2"/>
    <s v="Black Tea"/>
    <n v="2"/>
    <x v="427"/>
    <n v="292.62"/>
    <n v="87.79"/>
    <x v="428"/>
    <x v="2"/>
    <s v="The Daily Grind"/>
  </r>
  <r>
    <s v="TXN0436"/>
    <d v="2023-02-14T00:00:00"/>
    <x v="6"/>
    <x v="11"/>
    <x v="1"/>
    <x v="1"/>
    <s v="Latte"/>
    <n v="4"/>
    <x v="428"/>
    <n v="771.8"/>
    <n v="115.77"/>
    <x v="429"/>
    <x v="4"/>
    <s v="The Daily Grind"/>
  </r>
  <r>
    <s v="TXN0437"/>
    <d v="2023-08-12T00:00:00"/>
    <x v="5"/>
    <x v="4"/>
    <x v="1"/>
    <x v="2"/>
    <s v="Black Tea"/>
    <n v="2"/>
    <x v="429"/>
    <n v="245.6"/>
    <n v="73.680000000000007"/>
    <x v="430"/>
    <x v="0"/>
    <s v="Roast &amp; Toast"/>
  </r>
  <r>
    <s v="TXN0438"/>
    <d v="2025-01-30T00:00:00"/>
    <x v="3"/>
    <x v="1"/>
    <x v="2"/>
    <x v="0"/>
    <s v="Sandwich"/>
    <n v="4"/>
    <x v="430"/>
    <n v="589.76"/>
    <n v="88.46"/>
    <x v="431"/>
    <x v="2"/>
    <s v="Brew Crew"/>
  </r>
  <r>
    <s v="TXN0439"/>
    <d v="2024-02-13T00:00:00"/>
    <x v="6"/>
    <x v="11"/>
    <x v="0"/>
    <x v="3"/>
    <s v="Tart"/>
    <n v="4"/>
    <x v="431"/>
    <n v="826.04"/>
    <n v="123.91"/>
    <x v="432"/>
    <x v="3"/>
    <s v="Cafe Bliss"/>
  </r>
  <r>
    <s v="TXN0440"/>
    <d v="2024-12-19T00:00:00"/>
    <x v="3"/>
    <x v="8"/>
    <x v="0"/>
    <x v="1"/>
    <s v="Espresso"/>
    <n v="4"/>
    <x v="432"/>
    <n v="732.84"/>
    <n v="109.93"/>
    <x v="433"/>
    <x v="2"/>
    <s v="Brew Crew"/>
  </r>
  <r>
    <s v="TXN0441"/>
    <d v="2024-08-21T00:00:00"/>
    <x v="2"/>
    <x v="4"/>
    <x v="0"/>
    <x v="3"/>
    <s v="Chocolate Cake"/>
    <n v="5"/>
    <x v="433"/>
    <n v="1103.5999999999999"/>
    <n v="132.43"/>
    <x v="434"/>
    <x v="3"/>
    <s v="Roast &amp; Toast"/>
  </r>
  <r>
    <s v="TXN0442"/>
    <d v="2025-06-04T00:00:00"/>
    <x v="2"/>
    <x v="6"/>
    <x v="2"/>
    <x v="0"/>
    <s v="Croissant"/>
    <n v="2"/>
    <x v="434"/>
    <n v="323.39999999999998"/>
    <n v="97.02"/>
    <x v="435"/>
    <x v="0"/>
    <s v="The Daily Grind"/>
  </r>
  <r>
    <s v="TXN0443"/>
    <d v="2024-06-17T00:00:00"/>
    <x v="1"/>
    <x v="6"/>
    <x v="0"/>
    <x v="1"/>
    <s v="Americano"/>
    <n v="2"/>
    <x v="435"/>
    <n v="251.02"/>
    <n v="75.31"/>
    <x v="436"/>
    <x v="1"/>
    <s v="Bean Street"/>
  </r>
  <r>
    <s v="TXN0444"/>
    <d v="2025-05-01T00:00:00"/>
    <x v="3"/>
    <x v="7"/>
    <x v="2"/>
    <x v="1"/>
    <s v="Espresso"/>
    <n v="3"/>
    <x v="436"/>
    <n v="536.76"/>
    <n v="107.35"/>
    <x v="437"/>
    <x v="4"/>
    <s v="Brew Crew"/>
  </r>
  <r>
    <s v="TXN0445"/>
    <d v="2025-03-09T00:00:00"/>
    <x v="4"/>
    <x v="5"/>
    <x v="2"/>
    <x v="2"/>
    <s v="Green Tea"/>
    <n v="1"/>
    <x v="437"/>
    <n v="144.79"/>
    <n v="86.87"/>
    <x v="438"/>
    <x v="3"/>
    <s v="The Daily Grind"/>
  </r>
  <r>
    <s v="TXN0446"/>
    <d v="2024-07-02T00:00:00"/>
    <x v="6"/>
    <x v="0"/>
    <x v="0"/>
    <x v="0"/>
    <s v="Muffin"/>
    <n v="1"/>
    <x v="438"/>
    <n v="109.06"/>
    <n v="65.44"/>
    <x v="439"/>
    <x v="4"/>
    <s v="Roast &amp; Toast"/>
  </r>
  <r>
    <s v="TXN0447"/>
    <d v="2024-10-06T00:00:00"/>
    <x v="4"/>
    <x v="3"/>
    <x v="0"/>
    <x v="3"/>
    <s v="Chocolate Cake"/>
    <n v="5"/>
    <x v="439"/>
    <n v="832.75"/>
    <n v="99.93"/>
    <x v="440"/>
    <x v="1"/>
    <s v="Roast &amp; Toast"/>
  </r>
  <r>
    <s v="TXN0448"/>
    <d v="2024-03-28T00:00:00"/>
    <x v="3"/>
    <x v="5"/>
    <x v="0"/>
    <x v="3"/>
    <s v="Cheesecake"/>
    <n v="4"/>
    <x v="84"/>
    <n v="649.88"/>
    <n v="97.48"/>
    <x v="441"/>
    <x v="1"/>
    <s v="The Daily Grind"/>
  </r>
  <r>
    <s v="TXN0449"/>
    <d v="2025-01-14T00:00:00"/>
    <x v="6"/>
    <x v="1"/>
    <x v="2"/>
    <x v="2"/>
    <s v="Black Tea"/>
    <n v="1"/>
    <x v="440"/>
    <n v="103.25"/>
    <n v="61.95"/>
    <x v="442"/>
    <x v="3"/>
    <s v="The Daily Grind"/>
  </r>
  <r>
    <s v="TXN0450"/>
    <d v="2024-05-05T00:00:00"/>
    <x v="4"/>
    <x v="7"/>
    <x v="0"/>
    <x v="0"/>
    <s v="Croissant"/>
    <n v="3"/>
    <x v="441"/>
    <n v="441.9"/>
    <n v="88.38"/>
    <x v="97"/>
    <x v="4"/>
    <s v="Brew Crew"/>
  </r>
  <r>
    <s v="TXN0451"/>
    <d v="2025-03-14T00:00:00"/>
    <x v="0"/>
    <x v="5"/>
    <x v="2"/>
    <x v="1"/>
    <s v="Espresso"/>
    <n v="5"/>
    <x v="442"/>
    <n v="751.7"/>
    <n v="90.2"/>
    <x v="443"/>
    <x v="0"/>
    <s v="Cafe Bliss"/>
  </r>
  <r>
    <s v="TXN0452"/>
    <d v="2024-10-28T00:00:00"/>
    <x v="1"/>
    <x v="3"/>
    <x v="0"/>
    <x v="3"/>
    <s v="Cheesecake"/>
    <n v="5"/>
    <x v="443"/>
    <n v="917.6"/>
    <n v="110.11"/>
    <x v="444"/>
    <x v="2"/>
    <s v="Brew Crew"/>
  </r>
  <r>
    <s v="TXN0453"/>
    <d v="2024-03-01T00:00:00"/>
    <x v="0"/>
    <x v="5"/>
    <x v="0"/>
    <x v="3"/>
    <s v="Chocolate Cake"/>
    <n v="4"/>
    <x v="444"/>
    <n v="915.12"/>
    <n v="137.27000000000001"/>
    <x v="445"/>
    <x v="3"/>
    <s v="Bean Street"/>
  </r>
  <r>
    <s v="TXN0454"/>
    <d v="2023-08-21T00:00:00"/>
    <x v="1"/>
    <x v="4"/>
    <x v="1"/>
    <x v="2"/>
    <s v="Green Tea"/>
    <n v="2"/>
    <x v="445"/>
    <n v="206.68"/>
    <n v="62"/>
    <x v="446"/>
    <x v="0"/>
    <s v="The Daily Grind"/>
  </r>
  <r>
    <s v="TXN0455"/>
    <d v="2023-08-10T00:00:00"/>
    <x v="3"/>
    <x v="4"/>
    <x v="1"/>
    <x v="3"/>
    <s v="Tart"/>
    <n v="4"/>
    <x v="446"/>
    <n v="814.96"/>
    <n v="122.24"/>
    <x v="447"/>
    <x v="2"/>
    <s v="Bean Street"/>
  </r>
  <r>
    <s v="TXN0456"/>
    <d v="2024-07-25T00:00:00"/>
    <x v="3"/>
    <x v="0"/>
    <x v="0"/>
    <x v="1"/>
    <s v="Espresso"/>
    <n v="3"/>
    <x v="447"/>
    <n v="581.52"/>
    <n v="116.3"/>
    <x v="448"/>
    <x v="1"/>
    <s v="Bean Street"/>
  </r>
  <r>
    <s v="TXN0457"/>
    <d v="2024-11-17T00:00:00"/>
    <x v="4"/>
    <x v="9"/>
    <x v="0"/>
    <x v="2"/>
    <s v="Black Tea"/>
    <n v="2"/>
    <x v="448"/>
    <n v="227.32"/>
    <n v="68.2"/>
    <x v="449"/>
    <x v="4"/>
    <s v="Cafe Bliss"/>
  </r>
  <r>
    <s v="TXN0458"/>
    <d v="2024-04-12T00:00:00"/>
    <x v="0"/>
    <x v="10"/>
    <x v="0"/>
    <x v="3"/>
    <s v="Cheesecake"/>
    <n v="3"/>
    <x v="449"/>
    <n v="585.66"/>
    <n v="117.13"/>
    <x v="450"/>
    <x v="3"/>
    <s v="Brew Crew"/>
  </r>
  <r>
    <s v="TXN0459"/>
    <d v="2024-07-15T00:00:00"/>
    <x v="1"/>
    <x v="0"/>
    <x v="0"/>
    <x v="1"/>
    <s v="Cappuccino"/>
    <n v="3"/>
    <x v="450"/>
    <n v="367.89"/>
    <n v="73.58"/>
    <x v="451"/>
    <x v="0"/>
    <s v="Roast &amp; Toast"/>
  </r>
  <r>
    <s v="TXN0460"/>
    <d v="2023-09-04T00:00:00"/>
    <x v="1"/>
    <x v="2"/>
    <x v="1"/>
    <x v="1"/>
    <s v="Latte"/>
    <n v="3"/>
    <x v="451"/>
    <n v="393.81"/>
    <n v="78.760000000000005"/>
    <x v="452"/>
    <x v="3"/>
    <s v="Bean Street"/>
  </r>
  <r>
    <s v="TXN0461"/>
    <d v="2023-03-11T00:00:00"/>
    <x v="5"/>
    <x v="5"/>
    <x v="1"/>
    <x v="1"/>
    <s v="Latte"/>
    <n v="1"/>
    <x v="452"/>
    <n v="159.87"/>
    <n v="95.92"/>
    <x v="453"/>
    <x v="1"/>
    <s v="Bean Street"/>
  </r>
  <r>
    <s v="TXN0462"/>
    <d v="2023-09-14T00:00:00"/>
    <x v="3"/>
    <x v="2"/>
    <x v="1"/>
    <x v="2"/>
    <s v="Black Tea"/>
    <n v="5"/>
    <x v="453"/>
    <n v="720.2"/>
    <n v="86.42"/>
    <x v="454"/>
    <x v="3"/>
    <s v="Bean Street"/>
  </r>
  <r>
    <s v="TXN0463"/>
    <d v="2023-09-01T00:00:00"/>
    <x v="0"/>
    <x v="2"/>
    <x v="1"/>
    <x v="1"/>
    <s v="Cappuccino"/>
    <n v="1"/>
    <x v="454"/>
    <n v="182.44"/>
    <n v="109.46"/>
    <x v="455"/>
    <x v="2"/>
    <s v="Bean Street"/>
  </r>
  <r>
    <s v="TXN0464"/>
    <d v="2023-10-14T00:00:00"/>
    <x v="5"/>
    <x v="3"/>
    <x v="1"/>
    <x v="2"/>
    <s v="Black Tea"/>
    <n v="3"/>
    <x v="88"/>
    <n v="372.78"/>
    <n v="74.56"/>
    <x v="456"/>
    <x v="4"/>
    <s v="Roast &amp; Toast"/>
  </r>
  <r>
    <s v="TXN0465"/>
    <d v="2024-04-28T00:00:00"/>
    <x v="4"/>
    <x v="10"/>
    <x v="0"/>
    <x v="0"/>
    <s v="Muffin"/>
    <n v="4"/>
    <x v="455"/>
    <n v="468.04"/>
    <n v="70.209999999999994"/>
    <x v="457"/>
    <x v="2"/>
    <s v="Brew Crew"/>
  </r>
  <r>
    <s v="TXN0466"/>
    <d v="2023-05-04T00:00:00"/>
    <x v="3"/>
    <x v="7"/>
    <x v="1"/>
    <x v="1"/>
    <s v="Cappuccino"/>
    <n v="1"/>
    <x v="456"/>
    <n v="134.24"/>
    <n v="80.540000000000006"/>
    <x v="458"/>
    <x v="4"/>
    <s v="Cafe Bliss"/>
  </r>
  <r>
    <s v="TXN0467"/>
    <d v="2023-07-27T00:00:00"/>
    <x v="3"/>
    <x v="0"/>
    <x v="1"/>
    <x v="1"/>
    <s v="Americano"/>
    <n v="4"/>
    <x v="457"/>
    <n v="626.88"/>
    <n v="94.03"/>
    <x v="459"/>
    <x v="0"/>
    <s v="Bean Street"/>
  </r>
  <r>
    <s v="TXN0468"/>
    <d v="2024-09-13T00:00:00"/>
    <x v="0"/>
    <x v="2"/>
    <x v="0"/>
    <x v="1"/>
    <s v="Cappuccino"/>
    <n v="4"/>
    <x v="458"/>
    <n v="612.67999999999995"/>
    <n v="91.9"/>
    <x v="460"/>
    <x v="4"/>
    <s v="The Daily Grind"/>
  </r>
  <r>
    <s v="TXN0469"/>
    <d v="2024-09-24T00:00:00"/>
    <x v="6"/>
    <x v="2"/>
    <x v="0"/>
    <x v="3"/>
    <s v="Cheesecake"/>
    <n v="4"/>
    <x v="459"/>
    <n v="814.04"/>
    <n v="122.11"/>
    <x v="461"/>
    <x v="3"/>
    <s v="Roast &amp; Toast"/>
  </r>
  <r>
    <s v="TXN0470"/>
    <d v="2023-02-27T00:00:00"/>
    <x v="1"/>
    <x v="11"/>
    <x v="1"/>
    <x v="0"/>
    <s v="Muffin"/>
    <n v="1"/>
    <x v="460"/>
    <n v="123.97"/>
    <n v="74.38"/>
    <x v="462"/>
    <x v="0"/>
    <s v="Cafe Bliss"/>
  </r>
  <r>
    <s v="TXN0471"/>
    <d v="2024-01-01T00:00:00"/>
    <x v="1"/>
    <x v="1"/>
    <x v="0"/>
    <x v="2"/>
    <s v="Masala Chai"/>
    <n v="5"/>
    <x v="419"/>
    <n v="539.04999999999995"/>
    <n v="64.69"/>
    <x v="463"/>
    <x v="2"/>
    <s v="The Daily Grind"/>
  </r>
  <r>
    <s v="TXN0472"/>
    <d v="2024-05-01T00:00:00"/>
    <x v="2"/>
    <x v="7"/>
    <x v="0"/>
    <x v="3"/>
    <s v="Cheesecake"/>
    <n v="3"/>
    <x v="461"/>
    <n v="512.97"/>
    <n v="102.59"/>
    <x v="464"/>
    <x v="3"/>
    <s v="The Daily Grind"/>
  </r>
  <r>
    <s v="TXN0473"/>
    <d v="2024-01-08T00:00:00"/>
    <x v="1"/>
    <x v="1"/>
    <x v="0"/>
    <x v="3"/>
    <s v="Chocolate Cake"/>
    <n v="3"/>
    <x v="462"/>
    <n v="554.82000000000005"/>
    <n v="110.96"/>
    <x v="465"/>
    <x v="4"/>
    <s v="The Daily Grind"/>
  </r>
  <r>
    <s v="TXN0474"/>
    <d v="2023-07-05T00:00:00"/>
    <x v="2"/>
    <x v="0"/>
    <x v="1"/>
    <x v="0"/>
    <s v="Sandwich"/>
    <n v="5"/>
    <x v="463"/>
    <n v="750"/>
    <n v="90"/>
    <x v="466"/>
    <x v="3"/>
    <s v="Bean Street"/>
  </r>
  <r>
    <s v="TXN0475"/>
    <d v="2024-01-12T00:00:00"/>
    <x v="0"/>
    <x v="1"/>
    <x v="0"/>
    <x v="1"/>
    <s v="Cappuccino"/>
    <n v="5"/>
    <x v="270"/>
    <n v="788.85"/>
    <n v="94.66"/>
    <x v="467"/>
    <x v="0"/>
    <s v="Brew Crew"/>
  </r>
  <r>
    <s v="TXN0476"/>
    <d v="2025-03-21T00:00:00"/>
    <x v="0"/>
    <x v="5"/>
    <x v="2"/>
    <x v="3"/>
    <s v="Tart"/>
    <n v="3"/>
    <x v="464"/>
    <n v="469.71"/>
    <n v="93.94"/>
    <x v="468"/>
    <x v="4"/>
    <s v="Bean Street"/>
  </r>
  <r>
    <s v="TXN0477"/>
    <d v="2024-06-07T00:00:00"/>
    <x v="0"/>
    <x v="6"/>
    <x v="0"/>
    <x v="3"/>
    <s v="Cheesecake"/>
    <n v="3"/>
    <x v="465"/>
    <n v="585.99"/>
    <n v="117.2"/>
    <x v="469"/>
    <x v="4"/>
    <s v="The Daily Grind"/>
  </r>
  <r>
    <s v="TXN0478"/>
    <d v="2024-09-15T00:00:00"/>
    <x v="4"/>
    <x v="2"/>
    <x v="0"/>
    <x v="1"/>
    <s v="Espresso"/>
    <n v="2"/>
    <x v="466"/>
    <n v="325.52"/>
    <n v="97.66"/>
    <x v="470"/>
    <x v="1"/>
    <s v="Cafe Bliss"/>
  </r>
  <r>
    <s v="TXN0479"/>
    <d v="2025-02-06T00:00:00"/>
    <x v="3"/>
    <x v="11"/>
    <x v="2"/>
    <x v="0"/>
    <s v="Muffin"/>
    <n v="1"/>
    <x v="467"/>
    <n v="132.06"/>
    <n v="79.239999999999995"/>
    <x v="471"/>
    <x v="0"/>
    <s v="Bean Street"/>
  </r>
  <r>
    <s v="TXN0480"/>
    <d v="2024-11-16T00:00:00"/>
    <x v="5"/>
    <x v="9"/>
    <x v="0"/>
    <x v="0"/>
    <s v="Sandwich"/>
    <n v="3"/>
    <x v="468"/>
    <n v="337.26"/>
    <n v="67.45"/>
    <x v="472"/>
    <x v="1"/>
    <s v="Cafe Bliss"/>
  </r>
  <r>
    <s v="TXN0481"/>
    <d v="2023-12-07T00:00:00"/>
    <x v="3"/>
    <x v="8"/>
    <x v="1"/>
    <x v="1"/>
    <s v="Latte"/>
    <n v="1"/>
    <x v="469"/>
    <n v="146.75"/>
    <n v="88.05"/>
    <x v="473"/>
    <x v="4"/>
    <s v="Bean Street"/>
  </r>
  <r>
    <s v="TXN0482"/>
    <d v="2023-01-06T00:00:00"/>
    <x v="0"/>
    <x v="1"/>
    <x v="1"/>
    <x v="3"/>
    <s v="Tart"/>
    <n v="3"/>
    <x v="470"/>
    <n v="561.99"/>
    <n v="112.4"/>
    <x v="474"/>
    <x v="2"/>
    <s v="Brew Crew"/>
  </r>
  <r>
    <s v="TXN0483"/>
    <d v="2023-11-12T00:00:00"/>
    <x v="4"/>
    <x v="9"/>
    <x v="1"/>
    <x v="3"/>
    <s v="Chocolate Cake"/>
    <n v="2"/>
    <x v="471"/>
    <n v="479.48"/>
    <n v="143.84"/>
    <x v="475"/>
    <x v="3"/>
    <s v="Brew Crew"/>
  </r>
  <r>
    <s v="TXN0484"/>
    <d v="2024-11-06T00:00:00"/>
    <x v="2"/>
    <x v="9"/>
    <x v="0"/>
    <x v="1"/>
    <s v="Cappuccino"/>
    <n v="2"/>
    <x v="472"/>
    <n v="305.39999999999998"/>
    <n v="91.62"/>
    <x v="476"/>
    <x v="0"/>
    <s v="Bean Street"/>
  </r>
  <r>
    <s v="TXN0485"/>
    <d v="2025-02-03T00:00:00"/>
    <x v="1"/>
    <x v="11"/>
    <x v="2"/>
    <x v="1"/>
    <s v="Cappuccino"/>
    <n v="4"/>
    <x v="473"/>
    <n v="748.72"/>
    <n v="112.31"/>
    <x v="477"/>
    <x v="3"/>
    <s v="Bean Street"/>
  </r>
  <r>
    <s v="TXN0486"/>
    <d v="2025-05-04T00:00:00"/>
    <x v="4"/>
    <x v="7"/>
    <x v="2"/>
    <x v="1"/>
    <s v="Cappuccino"/>
    <n v="5"/>
    <x v="474"/>
    <n v="763.2"/>
    <n v="91.58"/>
    <x v="478"/>
    <x v="2"/>
    <s v="Brew Crew"/>
  </r>
  <r>
    <s v="TXN0487"/>
    <d v="2024-01-11T00:00:00"/>
    <x v="3"/>
    <x v="1"/>
    <x v="0"/>
    <x v="3"/>
    <s v="Chocolate Cake"/>
    <n v="1"/>
    <x v="475"/>
    <n v="172.2"/>
    <n v="103.32"/>
    <x v="479"/>
    <x v="2"/>
    <s v="Cafe Bliss"/>
  </r>
  <r>
    <s v="TXN0488"/>
    <d v="2024-10-31T00:00:00"/>
    <x v="3"/>
    <x v="3"/>
    <x v="0"/>
    <x v="2"/>
    <s v="Black Tea"/>
    <n v="3"/>
    <x v="476"/>
    <n v="346.17"/>
    <n v="69.23"/>
    <x v="480"/>
    <x v="3"/>
    <s v="Brew Crew"/>
  </r>
  <r>
    <s v="TXN0489"/>
    <d v="2024-05-04T00:00:00"/>
    <x v="5"/>
    <x v="7"/>
    <x v="0"/>
    <x v="2"/>
    <s v="Black Tea"/>
    <n v="1"/>
    <x v="477"/>
    <n v="135.99"/>
    <n v="81.59"/>
    <x v="481"/>
    <x v="3"/>
    <s v="Bean Street"/>
  </r>
  <r>
    <s v="TXN0490"/>
    <d v="2024-06-24T00:00:00"/>
    <x v="1"/>
    <x v="6"/>
    <x v="0"/>
    <x v="2"/>
    <s v="Green Tea"/>
    <n v="3"/>
    <x v="478"/>
    <n v="426.36"/>
    <n v="85.27"/>
    <x v="482"/>
    <x v="2"/>
    <s v="Cafe Bliss"/>
  </r>
  <r>
    <s v="TXN0491"/>
    <d v="2023-07-17T00:00:00"/>
    <x v="1"/>
    <x v="0"/>
    <x v="1"/>
    <x v="0"/>
    <s v="Muffin"/>
    <n v="4"/>
    <x v="479"/>
    <n v="476.2"/>
    <n v="71.430000000000007"/>
    <x v="483"/>
    <x v="1"/>
    <s v="Bean Street"/>
  </r>
  <r>
    <s v="TXN0492"/>
    <d v="2023-07-16T00:00:00"/>
    <x v="4"/>
    <x v="0"/>
    <x v="1"/>
    <x v="2"/>
    <s v="Green Tea"/>
    <n v="2"/>
    <x v="480"/>
    <n v="272.74"/>
    <n v="81.819999999999993"/>
    <x v="484"/>
    <x v="2"/>
    <s v="Roast &amp; Toast"/>
  </r>
  <r>
    <s v="TXN0493"/>
    <d v="2024-01-26T00:00:00"/>
    <x v="0"/>
    <x v="1"/>
    <x v="0"/>
    <x v="3"/>
    <s v="Cheesecake"/>
    <n v="3"/>
    <x v="481"/>
    <n v="738.78"/>
    <n v="147.76"/>
    <x v="485"/>
    <x v="4"/>
    <s v="Bean Street"/>
  </r>
  <r>
    <s v="TXN0494"/>
    <d v="2023-01-27T00:00:00"/>
    <x v="0"/>
    <x v="1"/>
    <x v="1"/>
    <x v="0"/>
    <s v="Muffin"/>
    <n v="4"/>
    <x v="482"/>
    <n v="613.79999999999995"/>
    <n v="92.07"/>
    <x v="486"/>
    <x v="2"/>
    <s v="Brew Crew"/>
  </r>
  <r>
    <s v="TXN0495"/>
    <d v="2023-10-29T00:00:00"/>
    <x v="4"/>
    <x v="3"/>
    <x v="1"/>
    <x v="0"/>
    <s v="Muffin"/>
    <n v="5"/>
    <x v="483"/>
    <n v="662.55"/>
    <n v="79.510000000000005"/>
    <x v="487"/>
    <x v="0"/>
    <s v="The Daily Grind"/>
  </r>
  <r>
    <s v="TXN0496"/>
    <d v="2024-08-31T00:00:00"/>
    <x v="5"/>
    <x v="4"/>
    <x v="0"/>
    <x v="3"/>
    <s v="Tart"/>
    <n v="2"/>
    <x v="484"/>
    <n v="302.60000000000002"/>
    <n v="90.78"/>
    <x v="488"/>
    <x v="4"/>
    <s v="Brew Crew"/>
  </r>
  <r>
    <s v="TXN0497"/>
    <d v="2023-12-29T00:00:00"/>
    <x v="0"/>
    <x v="8"/>
    <x v="1"/>
    <x v="2"/>
    <s v="Masala Chai"/>
    <n v="1"/>
    <x v="485"/>
    <n v="94.55"/>
    <n v="56.73"/>
    <x v="489"/>
    <x v="3"/>
    <s v="Brew Crew"/>
  </r>
  <r>
    <s v="TXN0498"/>
    <d v="2023-05-28T00:00:00"/>
    <x v="4"/>
    <x v="7"/>
    <x v="1"/>
    <x v="2"/>
    <s v="Masala Chai"/>
    <n v="3"/>
    <x v="486"/>
    <n v="265.77"/>
    <n v="53.15"/>
    <x v="490"/>
    <x v="0"/>
    <s v="Cafe Bliss"/>
  </r>
  <r>
    <s v="TXN0499"/>
    <d v="2024-02-23T00:00:00"/>
    <x v="0"/>
    <x v="11"/>
    <x v="0"/>
    <x v="3"/>
    <s v="Cheesecake"/>
    <n v="3"/>
    <x v="487"/>
    <n v="624.9"/>
    <n v="124.98"/>
    <x v="491"/>
    <x v="0"/>
    <s v="Roast &amp; Toast"/>
  </r>
  <r>
    <s v="TXN0500"/>
    <d v="2023-04-25T00:00:00"/>
    <x v="6"/>
    <x v="10"/>
    <x v="1"/>
    <x v="3"/>
    <s v="Cheesecake"/>
    <n v="4"/>
    <x v="488"/>
    <n v="881.56"/>
    <n v="132.22999999999999"/>
    <x v="492"/>
    <x v="3"/>
    <s v="Cafe Bliss"/>
  </r>
  <r>
    <s v="TXN0501"/>
    <d v="2024-07-11T00:00:00"/>
    <x v="3"/>
    <x v="0"/>
    <x v="0"/>
    <x v="0"/>
    <s v="Muffin"/>
    <n v="1"/>
    <x v="489"/>
    <n v="165.4"/>
    <n v="99.24"/>
    <x v="493"/>
    <x v="2"/>
    <s v="Bean Street"/>
  </r>
  <r>
    <s v="TXN0502"/>
    <d v="2023-01-25T00:00:00"/>
    <x v="2"/>
    <x v="1"/>
    <x v="1"/>
    <x v="2"/>
    <s v="Masala Chai"/>
    <n v="4"/>
    <x v="490"/>
    <n v="414.04"/>
    <n v="62.11"/>
    <x v="494"/>
    <x v="3"/>
    <s v="The Daily Grind"/>
  </r>
  <r>
    <s v="TXN0503"/>
    <d v="2023-12-20T00:00:00"/>
    <x v="2"/>
    <x v="8"/>
    <x v="1"/>
    <x v="2"/>
    <s v="Masala Chai"/>
    <n v="2"/>
    <x v="491"/>
    <n v="210.82"/>
    <n v="63.25"/>
    <x v="495"/>
    <x v="1"/>
    <s v="Brew Crew"/>
  </r>
  <r>
    <s v="TXN0504"/>
    <d v="2024-05-20T00:00:00"/>
    <x v="1"/>
    <x v="7"/>
    <x v="0"/>
    <x v="2"/>
    <s v="Masala Chai"/>
    <n v="4"/>
    <x v="492"/>
    <n v="552.6"/>
    <n v="82.89"/>
    <x v="496"/>
    <x v="1"/>
    <s v="The Daily Grind"/>
  </r>
  <r>
    <s v="TXN0505"/>
    <d v="2023-01-25T00:00:00"/>
    <x v="2"/>
    <x v="1"/>
    <x v="1"/>
    <x v="0"/>
    <s v="Croissant"/>
    <n v="5"/>
    <x v="493"/>
    <n v="663.75"/>
    <n v="79.650000000000006"/>
    <x v="497"/>
    <x v="1"/>
    <s v="The Daily Grind"/>
  </r>
  <r>
    <s v="TXN0506"/>
    <d v="2024-07-29T00:00:00"/>
    <x v="1"/>
    <x v="0"/>
    <x v="0"/>
    <x v="2"/>
    <s v="Masala Chai"/>
    <n v="1"/>
    <x v="494"/>
    <n v="110.53"/>
    <n v="66.319999999999993"/>
    <x v="498"/>
    <x v="2"/>
    <s v="Bean Street"/>
  </r>
  <r>
    <s v="TXN0507"/>
    <d v="2023-05-02T00:00:00"/>
    <x v="6"/>
    <x v="7"/>
    <x v="1"/>
    <x v="0"/>
    <s v="Muffin"/>
    <n v="4"/>
    <x v="495"/>
    <n v="470.24"/>
    <n v="70.540000000000006"/>
    <x v="499"/>
    <x v="2"/>
    <s v="Bean Street"/>
  </r>
  <r>
    <s v="TXN0508"/>
    <d v="2024-02-18T00:00:00"/>
    <x v="4"/>
    <x v="11"/>
    <x v="0"/>
    <x v="1"/>
    <s v="Latte"/>
    <n v="2"/>
    <x v="496"/>
    <n v="362.18"/>
    <n v="108.65"/>
    <x v="500"/>
    <x v="1"/>
    <s v="The Daily Grind"/>
  </r>
  <r>
    <s v="TXN0509"/>
    <d v="2023-02-15T00:00:00"/>
    <x v="2"/>
    <x v="11"/>
    <x v="1"/>
    <x v="2"/>
    <s v="Black Tea"/>
    <n v="1"/>
    <x v="497"/>
    <n v="140.79"/>
    <n v="84.47"/>
    <x v="501"/>
    <x v="3"/>
    <s v="Brew Crew"/>
  </r>
  <r>
    <s v="TXN0510"/>
    <d v="2023-12-06T00:00:00"/>
    <x v="2"/>
    <x v="8"/>
    <x v="1"/>
    <x v="1"/>
    <s v="Americano"/>
    <n v="3"/>
    <x v="498"/>
    <n v="574.67999999999995"/>
    <n v="114.94"/>
    <x v="502"/>
    <x v="3"/>
    <s v="Bean Street"/>
  </r>
  <r>
    <s v="TXN0511"/>
    <d v="2023-07-09T00:00:00"/>
    <x v="4"/>
    <x v="0"/>
    <x v="1"/>
    <x v="3"/>
    <s v="Cheesecake"/>
    <n v="1"/>
    <x v="499"/>
    <n v="198.48"/>
    <n v="119.09"/>
    <x v="503"/>
    <x v="4"/>
    <s v="Brew Crew"/>
  </r>
  <r>
    <s v="TXN0512"/>
    <d v="2023-10-20T00:00:00"/>
    <x v="0"/>
    <x v="3"/>
    <x v="1"/>
    <x v="3"/>
    <s v="Tart"/>
    <n v="1"/>
    <x v="500"/>
    <n v="176.87"/>
    <n v="106.12"/>
    <x v="504"/>
    <x v="0"/>
    <s v="Bean Street"/>
  </r>
  <r>
    <s v="TXN0513"/>
    <d v="2024-11-13T00:00:00"/>
    <x v="2"/>
    <x v="9"/>
    <x v="0"/>
    <x v="2"/>
    <s v="Black Tea"/>
    <n v="2"/>
    <x v="501"/>
    <n v="248.68"/>
    <n v="74.599999999999994"/>
    <x v="505"/>
    <x v="2"/>
    <s v="Brew Crew"/>
  </r>
  <r>
    <s v="TXN0514"/>
    <d v="2023-12-06T00:00:00"/>
    <x v="2"/>
    <x v="8"/>
    <x v="1"/>
    <x v="2"/>
    <s v="Masala Chai"/>
    <n v="1"/>
    <x v="410"/>
    <n v="89.75"/>
    <n v="53.85"/>
    <x v="506"/>
    <x v="1"/>
    <s v="Brew Crew"/>
  </r>
  <r>
    <s v="TXN0515"/>
    <d v="2024-11-04T00:00:00"/>
    <x v="1"/>
    <x v="9"/>
    <x v="0"/>
    <x v="3"/>
    <s v="Cheesecake"/>
    <n v="3"/>
    <x v="502"/>
    <n v="576.51"/>
    <n v="115.3"/>
    <x v="507"/>
    <x v="4"/>
    <s v="Roast &amp; Toast"/>
  </r>
  <r>
    <s v="TXN0516"/>
    <d v="2025-01-15T00:00:00"/>
    <x v="2"/>
    <x v="1"/>
    <x v="2"/>
    <x v="3"/>
    <s v="Tart"/>
    <n v="2"/>
    <x v="503"/>
    <n v="405.14"/>
    <n v="121.54"/>
    <x v="508"/>
    <x v="0"/>
    <s v="Bean Street"/>
  </r>
  <r>
    <s v="TXN0517"/>
    <d v="2023-08-15T00:00:00"/>
    <x v="6"/>
    <x v="4"/>
    <x v="1"/>
    <x v="3"/>
    <s v="Tart"/>
    <n v="5"/>
    <x v="504"/>
    <n v="1095.5999999999999"/>
    <n v="131.47"/>
    <x v="509"/>
    <x v="2"/>
    <s v="Roast &amp; Toast"/>
  </r>
  <r>
    <s v="TXN0518"/>
    <d v="2023-03-15T00:00:00"/>
    <x v="2"/>
    <x v="5"/>
    <x v="1"/>
    <x v="3"/>
    <s v="Tart"/>
    <n v="5"/>
    <x v="505"/>
    <n v="759.2"/>
    <n v="91.1"/>
    <x v="510"/>
    <x v="3"/>
    <s v="The Daily Grind"/>
  </r>
  <r>
    <s v="TXN0519"/>
    <d v="2023-01-18T00:00:00"/>
    <x v="2"/>
    <x v="1"/>
    <x v="1"/>
    <x v="0"/>
    <s v="Croissant"/>
    <n v="2"/>
    <x v="506"/>
    <n v="284.74"/>
    <n v="85.42"/>
    <x v="511"/>
    <x v="0"/>
    <s v="Brew Crew"/>
  </r>
  <r>
    <s v="TXN0520"/>
    <d v="2024-04-28T00:00:00"/>
    <x v="4"/>
    <x v="10"/>
    <x v="0"/>
    <x v="1"/>
    <s v="Espresso"/>
    <n v="2"/>
    <x v="216"/>
    <n v="332.24"/>
    <n v="99.67"/>
    <x v="512"/>
    <x v="3"/>
    <s v="Brew Crew"/>
  </r>
  <r>
    <s v="TXN0521"/>
    <d v="2025-06-14T00:00:00"/>
    <x v="5"/>
    <x v="6"/>
    <x v="2"/>
    <x v="0"/>
    <s v="Sandwich"/>
    <n v="2"/>
    <x v="507"/>
    <n v="288.66000000000003"/>
    <n v="86.6"/>
    <x v="513"/>
    <x v="4"/>
    <s v="Cafe Bliss"/>
  </r>
  <r>
    <s v="TXN0522"/>
    <d v="2023-11-10T00:00:00"/>
    <x v="0"/>
    <x v="9"/>
    <x v="1"/>
    <x v="1"/>
    <s v="Americano"/>
    <n v="1"/>
    <x v="342"/>
    <n v="159.80000000000001"/>
    <n v="95.88"/>
    <x v="404"/>
    <x v="3"/>
    <s v="Bean Street"/>
  </r>
  <r>
    <s v="TXN0523"/>
    <d v="2024-08-05T00:00:00"/>
    <x v="1"/>
    <x v="4"/>
    <x v="0"/>
    <x v="3"/>
    <s v="Chocolate Cake"/>
    <n v="4"/>
    <x v="508"/>
    <n v="682.56"/>
    <n v="102.38"/>
    <x v="514"/>
    <x v="1"/>
    <s v="The Daily Grind"/>
  </r>
  <r>
    <s v="TXN0524"/>
    <d v="2024-11-30T00:00:00"/>
    <x v="5"/>
    <x v="9"/>
    <x v="0"/>
    <x v="1"/>
    <s v="Cappuccino"/>
    <n v="2"/>
    <x v="509"/>
    <n v="262.39999999999998"/>
    <n v="78.72"/>
    <x v="515"/>
    <x v="0"/>
    <s v="The Daily Grind"/>
  </r>
  <r>
    <s v="TXN0525"/>
    <d v="2024-08-06T00:00:00"/>
    <x v="6"/>
    <x v="4"/>
    <x v="0"/>
    <x v="2"/>
    <s v="Masala Chai"/>
    <n v="3"/>
    <x v="510"/>
    <n v="429"/>
    <n v="85.8"/>
    <x v="516"/>
    <x v="4"/>
    <s v="Bean Street"/>
  </r>
  <r>
    <s v="TXN0526"/>
    <d v="2024-11-06T00:00:00"/>
    <x v="2"/>
    <x v="9"/>
    <x v="0"/>
    <x v="3"/>
    <s v="Cheesecake"/>
    <n v="3"/>
    <x v="511"/>
    <n v="629.22"/>
    <n v="125.84"/>
    <x v="517"/>
    <x v="1"/>
    <s v="Cafe Bliss"/>
  </r>
  <r>
    <s v="TXN0527"/>
    <d v="2025-04-30T00:00:00"/>
    <x v="2"/>
    <x v="10"/>
    <x v="2"/>
    <x v="2"/>
    <s v="Masala Chai"/>
    <n v="4"/>
    <x v="512"/>
    <n v="497.28"/>
    <n v="74.59"/>
    <x v="518"/>
    <x v="3"/>
    <s v="Cafe Bliss"/>
  </r>
  <r>
    <s v="TXN0528"/>
    <d v="2023-06-28T00:00:00"/>
    <x v="2"/>
    <x v="6"/>
    <x v="1"/>
    <x v="3"/>
    <s v="Chocolate Cake"/>
    <n v="5"/>
    <x v="513"/>
    <n v="837.7"/>
    <n v="100.52"/>
    <x v="519"/>
    <x v="0"/>
    <s v="Bean Street"/>
  </r>
  <r>
    <s v="TXN0529"/>
    <d v="2023-01-19T00:00:00"/>
    <x v="3"/>
    <x v="1"/>
    <x v="1"/>
    <x v="3"/>
    <s v="Chocolate Cake"/>
    <n v="5"/>
    <x v="514"/>
    <n v="1169.05"/>
    <n v="140.29"/>
    <x v="520"/>
    <x v="1"/>
    <s v="Brew Crew"/>
  </r>
  <r>
    <s v="TXN0530"/>
    <d v="2023-05-17T00:00:00"/>
    <x v="2"/>
    <x v="7"/>
    <x v="1"/>
    <x v="2"/>
    <s v="Masala Chai"/>
    <n v="5"/>
    <x v="515"/>
    <n v="534.1"/>
    <n v="64.09"/>
    <x v="521"/>
    <x v="0"/>
    <s v="Brew Crew"/>
  </r>
  <r>
    <s v="TXN0531"/>
    <d v="2023-04-24T00:00:00"/>
    <x v="1"/>
    <x v="10"/>
    <x v="1"/>
    <x v="0"/>
    <s v="Muffin"/>
    <n v="2"/>
    <x v="516"/>
    <n v="267.52"/>
    <n v="80.260000000000005"/>
    <x v="522"/>
    <x v="1"/>
    <s v="The Daily Grind"/>
  </r>
  <r>
    <s v="TXN0532"/>
    <d v="2024-08-22T00:00:00"/>
    <x v="3"/>
    <x v="4"/>
    <x v="0"/>
    <x v="3"/>
    <s v="Cheesecake"/>
    <n v="2"/>
    <x v="517"/>
    <n v="333.26"/>
    <n v="99.98"/>
    <x v="523"/>
    <x v="4"/>
    <s v="Bean Street"/>
  </r>
  <r>
    <s v="TXN0533"/>
    <d v="2024-05-20T00:00:00"/>
    <x v="1"/>
    <x v="7"/>
    <x v="0"/>
    <x v="1"/>
    <s v="Americano"/>
    <n v="3"/>
    <x v="121"/>
    <n v="404.25"/>
    <n v="80.849999999999994"/>
    <x v="121"/>
    <x v="2"/>
    <s v="Brew Crew"/>
  </r>
  <r>
    <s v="TXN0534"/>
    <d v="2023-07-15T00:00:00"/>
    <x v="5"/>
    <x v="0"/>
    <x v="1"/>
    <x v="0"/>
    <s v="Sandwich"/>
    <n v="5"/>
    <x v="518"/>
    <n v="741.25"/>
    <n v="88.95"/>
    <x v="524"/>
    <x v="2"/>
    <s v="Cafe Bliss"/>
  </r>
  <r>
    <s v="TXN0535"/>
    <d v="2024-09-18T00:00:00"/>
    <x v="2"/>
    <x v="2"/>
    <x v="0"/>
    <x v="1"/>
    <s v="Espresso"/>
    <n v="2"/>
    <x v="519"/>
    <n v="250.92"/>
    <n v="75.28"/>
    <x v="525"/>
    <x v="1"/>
    <s v="Bean Street"/>
  </r>
  <r>
    <s v="TXN0536"/>
    <d v="2024-11-18T00:00:00"/>
    <x v="1"/>
    <x v="9"/>
    <x v="0"/>
    <x v="0"/>
    <s v="Croissant"/>
    <n v="3"/>
    <x v="520"/>
    <n v="369.3"/>
    <n v="73.86"/>
    <x v="526"/>
    <x v="0"/>
    <s v="The Daily Grind"/>
  </r>
  <r>
    <s v="TXN0537"/>
    <d v="2023-05-31T00:00:00"/>
    <x v="2"/>
    <x v="7"/>
    <x v="1"/>
    <x v="2"/>
    <s v="Black Tea"/>
    <n v="4"/>
    <x v="521"/>
    <n v="521.32000000000005"/>
    <n v="78.2"/>
    <x v="527"/>
    <x v="0"/>
    <s v="Brew Crew"/>
  </r>
  <r>
    <s v="TXN0538"/>
    <d v="2024-06-28T00:00:00"/>
    <x v="0"/>
    <x v="6"/>
    <x v="0"/>
    <x v="2"/>
    <s v="Black Tea"/>
    <n v="3"/>
    <x v="522"/>
    <n v="439.35"/>
    <n v="87.87"/>
    <x v="528"/>
    <x v="4"/>
    <s v="Brew Crew"/>
  </r>
  <r>
    <s v="TXN0539"/>
    <d v="2024-11-01T00:00:00"/>
    <x v="0"/>
    <x v="9"/>
    <x v="0"/>
    <x v="0"/>
    <s v="Croissant"/>
    <n v="5"/>
    <x v="523"/>
    <n v="693.5"/>
    <n v="83.22"/>
    <x v="529"/>
    <x v="4"/>
    <s v="Cafe Bliss"/>
  </r>
  <r>
    <s v="TXN0540"/>
    <d v="2023-04-13T00:00:00"/>
    <x v="3"/>
    <x v="10"/>
    <x v="1"/>
    <x v="3"/>
    <s v="Chocolate Cake"/>
    <n v="2"/>
    <x v="524"/>
    <n v="306.24"/>
    <n v="91.87"/>
    <x v="530"/>
    <x v="2"/>
    <s v="Brew Crew"/>
  </r>
  <r>
    <s v="TXN0541"/>
    <d v="2025-01-04T00:00:00"/>
    <x v="5"/>
    <x v="1"/>
    <x v="2"/>
    <x v="2"/>
    <s v="Green Tea"/>
    <n v="4"/>
    <x v="525"/>
    <n v="365.36"/>
    <n v="54.8"/>
    <x v="531"/>
    <x v="2"/>
    <s v="Brew Crew"/>
  </r>
  <r>
    <s v="TXN0542"/>
    <d v="2025-05-14T00:00:00"/>
    <x v="2"/>
    <x v="7"/>
    <x v="2"/>
    <x v="3"/>
    <s v="Chocolate Cake"/>
    <n v="4"/>
    <x v="526"/>
    <n v="620.55999999999995"/>
    <n v="93.08"/>
    <x v="532"/>
    <x v="2"/>
    <s v="Cafe Bliss"/>
  </r>
  <r>
    <s v="TXN0543"/>
    <d v="2023-04-07T00:00:00"/>
    <x v="0"/>
    <x v="10"/>
    <x v="1"/>
    <x v="2"/>
    <s v="Masala Chai"/>
    <n v="3"/>
    <x v="527"/>
    <n v="365.34"/>
    <n v="73.069999999999993"/>
    <x v="533"/>
    <x v="3"/>
    <s v="Cafe Bliss"/>
  </r>
  <r>
    <s v="TXN0544"/>
    <d v="2023-01-24T00:00:00"/>
    <x v="6"/>
    <x v="1"/>
    <x v="1"/>
    <x v="3"/>
    <s v="Cheesecake"/>
    <n v="2"/>
    <x v="528"/>
    <n v="424.66"/>
    <n v="127.4"/>
    <x v="534"/>
    <x v="3"/>
    <s v="The Daily Grind"/>
  </r>
  <r>
    <s v="TXN0545"/>
    <d v="2023-10-07T00:00:00"/>
    <x v="5"/>
    <x v="3"/>
    <x v="1"/>
    <x v="2"/>
    <s v="Green Tea"/>
    <n v="2"/>
    <x v="529"/>
    <n v="174.92"/>
    <n v="52.48"/>
    <x v="535"/>
    <x v="0"/>
    <s v="Bean Street"/>
  </r>
  <r>
    <s v="TXN0546"/>
    <d v="2024-08-29T00:00:00"/>
    <x v="3"/>
    <x v="4"/>
    <x v="0"/>
    <x v="1"/>
    <s v="Espresso"/>
    <n v="1"/>
    <x v="530"/>
    <n v="148.12"/>
    <n v="88.87"/>
    <x v="536"/>
    <x v="1"/>
    <s v="Brew Crew"/>
  </r>
  <r>
    <s v="TXN0547"/>
    <d v="2025-05-08T00:00:00"/>
    <x v="3"/>
    <x v="7"/>
    <x v="2"/>
    <x v="2"/>
    <s v="Masala Chai"/>
    <n v="1"/>
    <x v="531"/>
    <n v="114.68"/>
    <n v="68.81"/>
    <x v="537"/>
    <x v="3"/>
    <s v="Brew Crew"/>
  </r>
  <r>
    <s v="TXN0548"/>
    <d v="2023-12-22T00:00:00"/>
    <x v="0"/>
    <x v="8"/>
    <x v="1"/>
    <x v="2"/>
    <s v="Masala Chai"/>
    <n v="3"/>
    <x v="532"/>
    <n v="365.64"/>
    <n v="73.13"/>
    <x v="538"/>
    <x v="1"/>
    <s v="Cafe Bliss"/>
  </r>
  <r>
    <s v="TXN0549"/>
    <d v="2024-10-02T00:00:00"/>
    <x v="2"/>
    <x v="3"/>
    <x v="0"/>
    <x v="0"/>
    <s v="Croissant"/>
    <n v="1"/>
    <x v="533"/>
    <n v="119.71"/>
    <n v="71.83"/>
    <x v="539"/>
    <x v="0"/>
    <s v="The Daily Grind"/>
  </r>
  <r>
    <s v="TXN0550"/>
    <d v="2023-03-10T00:00:00"/>
    <x v="0"/>
    <x v="5"/>
    <x v="1"/>
    <x v="0"/>
    <s v="Croissant"/>
    <n v="3"/>
    <x v="534"/>
    <n v="318.66000000000003"/>
    <n v="63.73"/>
    <x v="540"/>
    <x v="2"/>
    <s v="Brew Crew"/>
  </r>
  <r>
    <s v="TXN0551"/>
    <d v="2024-09-10T00:00:00"/>
    <x v="6"/>
    <x v="2"/>
    <x v="0"/>
    <x v="3"/>
    <s v="Tart"/>
    <n v="4"/>
    <x v="535"/>
    <n v="877.88"/>
    <n v="131.68"/>
    <x v="541"/>
    <x v="2"/>
    <s v="The Daily Grind"/>
  </r>
  <r>
    <s v="TXN0552"/>
    <d v="2024-07-16T00:00:00"/>
    <x v="6"/>
    <x v="0"/>
    <x v="0"/>
    <x v="0"/>
    <s v="Muffin"/>
    <n v="2"/>
    <x v="536"/>
    <n v="216.5"/>
    <n v="64.95"/>
    <x v="542"/>
    <x v="0"/>
    <s v="Roast &amp; Toast"/>
  </r>
  <r>
    <s v="TXN0553"/>
    <d v="2023-04-02T00:00:00"/>
    <x v="4"/>
    <x v="10"/>
    <x v="1"/>
    <x v="2"/>
    <s v="Black Tea"/>
    <n v="5"/>
    <x v="537"/>
    <n v="432.05"/>
    <n v="51.85"/>
    <x v="543"/>
    <x v="2"/>
    <s v="Cafe Bliss"/>
  </r>
  <r>
    <s v="TXN0554"/>
    <d v="2024-11-23T00:00:00"/>
    <x v="5"/>
    <x v="9"/>
    <x v="0"/>
    <x v="1"/>
    <s v="Latte"/>
    <n v="3"/>
    <x v="251"/>
    <n v="590.91"/>
    <n v="118.18"/>
    <x v="544"/>
    <x v="1"/>
    <s v="Brew Crew"/>
  </r>
  <r>
    <s v="TXN0555"/>
    <d v="2025-01-31T00:00:00"/>
    <x v="0"/>
    <x v="1"/>
    <x v="2"/>
    <x v="1"/>
    <s v="Latte"/>
    <n v="1"/>
    <x v="538"/>
    <n v="196.02"/>
    <n v="117.61"/>
    <x v="545"/>
    <x v="1"/>
    <s v="The Daily Grind"/>
  </r>
  <r>
    <s v="TXN0556"/>
    <d v="2024-06-21T00:00:00"/>
    <x v="0"/>
    <x v="6"/>
    <x v="0"/>
    <x v="1"/>
    <s v="Latte"/>
    <n v="1"/>
    <x v="539"/>
    <n v="134.81"/>
    <n v="80.89"/>
    <x v="546"/>
    <x v="1"/>
    <s v="Bean Street"/>
  </r>
  <r>
    <s v="TXN0557"/>
    <d v="2023-04-19T00:00:00"/>
    <x v="2"/>
    <x v="10"/>
    <x v="1"/>
    <x v="2"/>
    <s v="Black Tea"/>
    <n v="3"/>
    <x v="540"/>
    <n v="393.78"/>
    <n v="78.760000000000005"/>
    <x v="547"/>
    <x v="1"/>
    <s v="The Daily Grind"/>
  </r>
  <r>
    <s v="TXN0558"/>
    <d v="2025-05-31T00:00:00"/>
    <x v="5"/>
    <x v="7"/>
    <x v="2"/>
    <x v="3"/>
    <s v="Tart"/>
    <n v="5"/>
    <x v="541"/>
    <n v="1129.5"/>
    <n v="135.54"/>
    <x v="548"/>
    <x v="2"/>
    <s v="The Daily Grind"/>
  </r>
  <r>
    <s v="TXN0559"/>
    <d v="2024-12-02T00:00:00"/>
    <x v="1"/>
    <x v="8"/>
    <x v="0"/>
    <x v="3"/>
    <s v="Cheesecake"/>
    <n v="5"/>
    <x v="542"/>
    <n v="1096.1500000000001"/>
    <n v="131.54"/>
    <x v="549"/>
    <x v="4"/>
    <s v="Roast &amp; Toast"/>
  </r>
  <r>
    <s v="TXN0560"/>
    <d v="2023-11-08T00:00:00"/>
    <x v="2"/>
    <x v="9"/>
    <x v="1"/>
    <x v="3"/>
    <s v="Tart"/>
    <n v="1"/>
    <x v="543"/>
    <n v="240.34"/>
    <n v="144.19999999999999"/>
    <x v="550"/>
    <x v="4"/>
    <s v="Brew Crew"/>
  </r>
  <r>
    <s v="TXN0561"/>
    <d v="2024-01-19T00:00:00"/>
    <x v="0"/>
    <x v="1"/>
    <x v="0"/>
    <x v="2"/>
    <s v="Black Tea"/>
    <n v="4"/>
    <x v="544"/>
    <n v="381.92"/>
    <n v="57.29"/>
    <x v="551"/>
    <x v="3"/>
    <s v="Brew Crew"/>
  </r>
  <r>
    <s v="TXN0562"/>
    <d v="2023-11-29T00:00:00"/>
    <x v="2"/>
    <x v="9"/>
    <x v="1"/>
    <x v="3"/>
    <s v="Cheesecake"/>
    <n v="2"/>
    <x v="545"/>
    <n v="310.32"/>
    <n v="93.1"/>
    <x v="552"/>
    <x v="4"/>
    <s v="Cafe Bliss"/>
  </r>
  <r>
    <s v="TXN0563"/>
    <d v="2024-03-29T00:00:00"/>
    <x v="0"/>
    <x v="5"/>
    <x v="0"/>
    <x v="2"/>
    <s v="Masala Chai"/>
    <n v="2"/>
    <x v="546"/>
    <n v="165.52"/>
    <n v="49.66"/>
    <x v="553"/>
    <x v="4"/>
    <s v="The Daily Grind"/>
  </r>
  <r>
    <s v="TXN0564"/>
    <d v="2023-11-02T00:00:00"/>
    <x v="3"/>
    <x v="9"/>
    <x v="1"/>
    <x v="1"/>
    <s v="Cappuccino"/>
    <n v="2"/>
    <x v="547"/>
    <n v="334.12"/>
    <n v="100.24"/>
    <x v="554"/>
    <x v="2"/>
    <s v="Bean Street"/>
  </r>
  <r>
    <s v="TXN0565"/>
    <d v="2025-01-31T00:00:00"/>
    <x v="0"/>
    <x v="1"/>
    <x v="2"/>
    <x v="3"/>
    <s v="Chocolate Cake"/>
    <n v="1"/>
    <x v="390"/>
    <n v="168.06"/>
    <n v="100.84"/>
    <x v="390"/>
    <x v="0"/>
    <s v="Roast &amp; Toast"/>
  </r>
  <r>
    <s v="TXN0566"/>
    <d v="2025-01-06T00:00:00"/>
    <x v="1"/>
    <x v="1"/>
    <x v="2"/>
    <x v="3"/>
    <s v="Tart"/>
    <n v="5"/>
    <x v="548"/>
    <n v="986.6"/>
    <n v="118.39"/>
    <x v="555"/>
    <x v="4"/>
    <s v="The Daily Grind"/>
  </r>
  <r>
    <s v="TXN0567"/>
    <d v="2023-04-05T00:00:00"/>
    <x v="2"/>
    <x v="10"/>
    <x v="1"/>
    <x v="3"/>
    <s v="Cheesecake"/>
    <n v="5"/>
    <x v="549"/>
    <n v="1115.5"/>
    <n v="133.86000000000001"/>
    <x v="392"/>
    <x v="3"/>
    <s v="Bean Street"/>
  </r>
  <r>
    <s v="TXN0568"/>
    <d v="2025-05-10T00:00:00"/>
    <x v="5"/>
    <x v="7"/>
    <x v="2"/>
    <x v="3"/>
    <s v="Tart"/>
    <n v="3"/>
    <x v="550"/>
    <n v="727.32"/>
    <n v="145.46"/>
    <x v="556"/>
    <x v="2"/>
    <s v="Cafe Bliss"/>
  </r>
  <r>
    <s v="TXN0569"/>
    <d v="2024-07-23T00:00:00"/>
    <x v="6"/>
    <x v="0"/>
    <x v="0"/>
    <x v="3"/>
    <s v="Chocolate Cake"/>
    <n v="2"/>
    <x v="551"/>
    <n v="384.36"/>
    <n v="115.31"/>
    <x v="557"/>
    <x v="2"/>
    <s v="Roast &amp; Toast"/>
  </r>
  <r>
    <s v="TXN0570"/>
    <d v="2025-01-12T00:00:00"/>
    <x v="4"/>
    <x v="1"/>
    <x v="2"/>
    <x v="1"/>
    <s v="Latte"/>
    <n v="5"/>
    <x v="552"/>
    <n v="789.7"/>
    <n v="94.76"/>
    <x v="558"/>
    <x v="0"/>
    <s v="Brew Crew"/>
  </r>
  <r>
    <s v="TXN0571"/>
    <d v="2024-09-25T00:00:00"/>
    <x v="2"/>
    <x v="2"/>
    <x v="0"/>
    <x v="1"/>
    <s v="Cappuccino"/>
    <n v="4"/>
    <x v="553"/>
    <n v="750.24"/>
    <n v="112.54"/>
    <x v="559"/>
    <x v="1"/>
    <s v="Brew Crew"/>
  </r>
  <r>
    <s v="TXN0572"/>
    <d v="2024-01-26T00:00:00"/>
    <x v="0"/>
    <x v="1"/>
    <x v="0"/>
    <x v="0"/>
    <s v="Sandwich"/>
    <n v="2"/>
    <x v="554"/>
    <n v="283.58"/>
    <n v="85.07"/>
    <x v="560"/>
    <x v="4"/>
    <s v="The Daily Grind"/>
  </r>
  <r>
    <s v="TXN0573"/>
    <d v="2024-10-19T00:00:00"/>
    <x v="5"/>
    <x v="3"/>
    <x v="0"/>
    <x v="3"/>
    <s v="Tart"/>
    <n v="1"/>
    <x v="555"/>
    <n v="215.02"/>
    <n v="129.01"/>
    <x v="561"/>
    <x v="2"/>
    <s v="Roast &amp; Toast"/>
  </r>
  <r>
    <s v="TXN0574"/>
    <d v="2025-05-15T00:00:00"/>
    <x v="3"/>
    <x v="7"/>
    <x v="2"/>
    <x v="1"/>
    <s v="Espresso"/>
    <n v="3"/>
    <x v="556"/>
    <n v="494.55"/>
    <n v="98.91"/>
    <x v="562"/>
    <x v="3"/>
    <s v="Bean Street"/>
  </r>
  <r>
    <s v="TXN0575"/>
    <d v="2023-08-30T00:00:00"/>
    <x v="2"/>
    <x v="4"/>
    <x v="1"/>
    <x v="0"/>
    <s v="Croissant"/>
    <n v="5"/>
    <x v="557"/>
    <n v="530.79999999999995"/>
    <n v="63.7"/>
    <x v="563"/>
    <x v="1"/>
    <s v="Cafe Bliss"/>
  </r>
  <r>
    <s v="TXN0576"/>
    <d v="2024-12-25T00:00:00"/>
    <x v="2"/>
    <x v="8"/>
    <x v="0"/>
    <x v="3"/>
    <s v="Tart"/>
    <n v="5"/>
    <x v="558"/>
    <n v="1015.15"/>
    <n v="121.82"/>
    <x v="564"/>
    <x v="0"/>
    <s v="Cafe Bliss"/>
  </r>
  <r>
    <s v="TXN0577"/>
    <d v="2024-04-27T00:00:00"/>
    <x v="5"/>
    <x v="10"/>
    <x v="0"/>
    <x v="3"/>
    <s v="Chocolate Cake"/>
    <n v="2"/>
    <x v="559"/>
    <n v="444.96"/>
    <n v="133.49"/>
    <x v="565"/>
    <x v="4"/>
    <s v="Brew Crew"/>
  </r>
  <r>
    <s v="TXN0578"/>
    <d v="2024-03-09T00:00:00"/>
    <x v="5"/>
    <x v="5"/>
    <x v="0"/>
    <x v="0"/>
    <s v="Sandwich"/>
    <n v="4"/>
    <x v="560"/>
    <n v="583.16"/>
    <n v="87.47"/>
    <x v="566"/>
    <x v="4"/>
    <s v="Brew Crew"/>
  </r>
  <r>
    <s v="TXN0579"/>
    <d v="2024-01-26T00:00:00"/>
    <x v="0"/>
    <x v="1"/>
    <x v="0"/>
    <x v="0"/>
    <s v="Muffin"/>
    <n v="1"/>
    <x v="561"/>
    <n v="143.07"/>
    <n v="85.84"/>
    <x v="567"/>
    <x v="2"/>
    <s v="Cafe Bliss"/>
  </r>
  <r>
    <s v="TXN0580"/>
    <d v="2024-10-16T00:00:00"/>
    <x v="2"/>
    <x v="3"/>
    <x v="0"/>
    <x v="3"/>
    <s v="Chocolate Cake"/>
    <n v="1"/>
    <x v="562"/>
    <n v="223.79"/>
    <n v="134.27000000000001"/>
    <x v="568"/>
    <x v="0"/>
    <s v="Brew Crew"/>
  </r>
  <r>
    <s v="TXN0581"/>
    <d v="2023-08-29T00:00:00"/>
    <x v="6"/>
    <x v="4"/>
    <x v="1"/>
    <x v="2"/>
    <s v="Black Tea"/>
    <n v="1"/>
    <x v="563"/>
    <n v="142.02000000000001"/>
    <n v="85.21"/>
    <x v="569"/>
    <x v="4"/>
    <s v="Cafe Bliss"/>
  </r>
  <r>
    <s v="TXN0582"/>
    <d v="2025-02-02T00:00:00"/>
    <x v="4"/>
    <x v="11"/>
    <x v="2"/>
    <x v="0"/>
    <s v="Croissant"/>
    <n v="2"/>
    <x v="564"/>
    <n v="340.26"/>
    <n v="102.08"/>
    <x v="570"/>
    <x v="3"/>
    <s v="The Daily Grind"/>
  </r>
  <r>
    <s v="TXN0583"/>
    <d v="2025-01-14T00:00:00"/>
    <x v="6"/>
    <x v="1"/>
    <x v="2"/>
    <x v="3"/>
    <s v="Chocolate Cake"/>
    <n v="2"/>
    <x v="565"/>
    <n v="304.88"/>
    <n v="91.46"/>
    <x v="571"/>
    <x v="3"/>
    <s v="Bean Street"/>
  </r>
  <r>
    <s v="TXN0584"/>
    <d v="2023-03-19T00:00:00"/>
    <x v="4"/>
    <x v="5"/>
    <x v="1"/>
    <x v="2"/>
    <s v="Green Tea"/>
    <n v="2"/>
    <x v="566"/>
    <n v="298.64"/>
    <n v="89.59"/>
    <x v="572"/>
    <x v="3"/>
    <s v="Roast &amp; Toast"/>
  </r>
  <r>
    <s v="TXN0585"/>
    <d v="2025-02-28T00:00:00"/>
    <x v="0"/>
    <x v="11"/>
    <x v="2"/>
    <x v="1"/>
    <s v="Cappuccino"/>
    <n v="3"/>
    <x v="567"/>
    <n v="569.94000000000005"/>
    <n v="113.99"/>
    <x v="573"/>
    <x v="4"/>
    <s v="The Daily Grind"/>
  </r>
  <r>
    <s v="TXN0586"/>
    <d v="2023-08-07T00:00:00"/>
    <x v="1"/>
    <x v="4"/>
    <x v="1"/>
    <x v="0"/>
    <s v="Croissant"/>
    <n v="5"/>
    <x v="568"/>
    <n v="653.6"/>
    <n v="78.430000000000007"/>
    <x v="574"/>
    <x v="3"/>
    <s v="Roast &amp; Toast"/>
  </r>
  <r>
    <s v="TXN0587"/>
    <d v="2024-02-21T00:00:00"/>
    <x v="2"/>
    <x v="11"/>
    <x v="0"/>
    <x v="2"/>
    <s v="Masala Chai"/>
    <n v="3"/>
    <x v="569"/>
    <n v="254.7"/>
    <n v="50.94"/>
    <x v="575"/>
    <x v="3"/>
    <s v="Cafe Bliss"/>
  </r>
  <r>
    <s v="TXN0588"/>
    <d v="2024-06-30T00:00:00"/>
    <x v="4"/>
    <x v="6"/>
    <x v="0"/>
    <x v="0"/>
    <s v="Croissant"/>
    <n v="4"/>
    <x v="570"/>
    <n v="416.84"/>
    <n v="62.53"/>
    <x v="576"/>
    <x v="1"/>
    <s v="Bean Street"/>
  </r>
  <r>
    <s v="TXN0589"/>
    <d v="2023-12-06T00:00:00"/>
    <x v="2"/>
    <x v="8"/>
    <x v="1"/>
    <x v="1"/>
    <s v="Latte"/>
    <n v="1"/>
    <x v="571"/>
    <n v="152.15"/>
    <n v="91.29"/>
    <x v="577"/>
    <x v="1"/>
    <s v="The Daily Grind"/>
  </r>
  <r>
    <s v="TXN0590"/>
    <d v="2023-01-26T00:00:00"/>
    <x v="3"/>
    <x v="1"/>
    <x v="1"/>
    <x v="1"/>
    <s v="Cappuccino"/>
    <n v="5"/>
    <x v="572"/>
    <n v="791.9"/>
    <n v="95.03"/>
    <x v="578"/>
    <x v="2"/>
    <s v="Brew Crew"/>
  </r>
  <r>
    <s v="TXN0591"/>
    <d v="2025-02-01T00:00:00"/>
    <x v="5"/>
    <x v="11"/>
    <x v="2"/>
    <x v="2"/>
    <s v="Green Tea"/>
    <n v="4"/>
    <x v="573"/>
    <n v="595.55999999999995"/>
    <n v="89.33"/>
    <x v="579"/>
    <x v="4"/>
    <s v="Roast &amp; Toast"/>
  </r>
  <r>
    <s v="TXN0592"/>
    <d v="2023-06-12T00:00:00"/>
    <x v="1"/>
    <x v="6"/>
    <x v="1"/>
    <x v="0"/>
    <s v="Sandwich"/>
    <n v="2"/>
    <x v="574"/>
    <n v="214.68"/>
    <n v="64.400000000000006"/>
    <x v="580"/>
    <x v="4"/>
    <s v="Roast &amp; Toast"/>
  </r>
  <r>
    <s v="TXN0593"/>
    <d v="2023-07-10T00:00:00"/>
    <x v="1"/>
    <x v="0"/>
    <x v="1"/>
    <x v="3"/>
    <s v="Chocolate Cake"/>
    <n v="4"/>
    <x v="575"/>
    <n v="895.04"/>
    <n v="134.26"/>
    <x v="581"/>
    <x v="2"/>
    <s v="Brew Crew"/>
  </r>
  <r>
    <s v="TXN0594"/>
    <d v="2024-12-15T00:00:00"/>
    <x v="4"/>
    <x v="8"/>
    <x v="0"/>
    <x v="0"/>
    <s v="Croissant"/>
    <n v="1"/>
    <x v="576"/>
    <n v="108.84"/>
    <n v="65.3"/>
    <x v="582"/>
    <x v="3"/>
    <s v="The Daily Grind"/>
  </r>
  <r>
    <s v="TXN0595"/>
    <d v="2023-11-01T00:00:00"/>
    <x v="2"/>
    <x v="9"/>
    <x v="1"/>
    <x v="3"/>
    <s v="Cheesecake"/>
    <n v="2"/>
    <x v="577"/>
    <n v="359.26"/>
    <n v="107.78"/>
    <x v="583"/>
    <x v="2"/>
    <s v="Brew Crew"/>
  </r>
  <r>
    <s v="TXN0596"/>
    <d v="2025-02-27T00:00:00"/>
    <x v="3"/>
    <x v="11"/>
    <x v="2"/>
    <x v="1"/>
    <s v="Americano"/>
    <n v="5"/>
    <x v="578"/>
    <n v="616.85"/>
    <n v="74.02"/>
    <x v="584"/>
    <x v="0"/>
    <s v="Roast &amp; Toast"/>
  </r>
  <r>
    <s v="TXN0597"/>
    <d v="2024-09-20T00:00:00"/>
    <x v="0"/>
    <x v="2"/>
    <x v="0"/>
    <x v="0"/>
    <s v="Croissant"/>
    <n v="1"/>
    <x v="579"/>
    <n v="172.83"/>
    <n v="103.7"/>
    <x v="585"/>
    <x v="3"/>
    <s v="Brew Crew"/>
  </r>
  <r>
    <s v="TXN0598"/>
    <d v="2023-09-05T00:00:00"/>
    <x v="6"/>
    <x v="2"/>
    <x v="1"/>
    <x v="3"/>
    <s v="Cheesecake"/>
    <n v="1"/>
    <x v="580"/>
    <n v="160.94999999999999"/>
    <n v="96.57"/>
    <x v="586"/>
    <x v="1"/>
    <s v="Roast &amp; Toast"/>
  </r>
  <r>
    <s v="TXN0599"/>
    <d v="2023-01-10T00:00:00"/>
    <x v="6"/>
    <x v="1"/>
    <x v="1"/>
    <x v="1"/>
    <s v="Espresso"/>
    <n v="1"/>
    <x v="581"/>
    <n v="174.37"/>
    <n v="104.62"/>
    <x v="587"/>
    <x v="1"/>
    <s v="The Daily Grind"/>
  </r>
  <r>
    <s v="TXN0600"/>
    <d v="2025-04-29T00:00:00"/>
    <x v="6"/>
    <x v="10"/>
    <x v="2"/>
    <x v="0"/>
    <s v="Sandwich"/>
    <n v="4"/>
    <x v="582"/>
    <n v="706.04"/>
    <n v="105.91"/>
    <x v="588"/>
    <x v="2"/>
    <s v="Bean Street"/>
  </r>
  <r>
    <s v="TXN0601"/>
    <d v="2023-03-18T00:00:00"/>
    <x v="5"/>
    <x v="5"/>
    <x v="1"/>
    <x v="3"/>
    <s v="Chocolate Cake"/>
    <n v="5"/>
    <x v="583"/>
    <n v="1143.1500000000001"/>
    <n v="137.18"/>
    <x v="589"/>
    <x v="3"/>
    <s v="The Daily Grind"/>
  </r>
  <r>
    <s v="TXN0602"/>
    <d v="2024-10-07T00:00:00"/>
    <x v="1"/>
    <x v="3"/>
    <x v="0"/>
    <x v="2"/>
    <s v="Masala Chai"/>
    <n v="3"/>
    <x v="584"/>
    <n v="363.6"/>
    <n v="72.72"/>
    <x v="590"/>
    <x v="2"/>
    <s v="Brew Crew"/>
  </r>
  <r>
    <s v="TXN0603"/>
    <d v="2024-03-13T00:00:00"/>
    <x v="2"/>
    <x v="5"/>
    <x v="0"/>
    <x v="0"/>
    <s v="Muffin"/>
    <n v="3"/>
    <x v="585"/>
    <n v="516.9"/>
    <n v="103.38"/>
    <x v="591"/>
    <x v="1"/>
    <s v="Brew Crew"/>
  </r>
  <r>
    <s v="TXN0604"/>
    <d v="2024-11-10T00:00:00"/>
    <x v="4"/>
    <x v="9"/>
    <x v="0"/>
    <x v="2"/>
    <s v="Black Tea"/>
    <n v="2"/>
    <x v="586"/>
    <n v="183.38"/>
    <n v="55.01"/>
    <x v="592"/>
    <x v="1"/>
    <s v="The Daily Grind"/>
  </r>
  <r>
    <s v="TXN0605"/>
    <d v="2024-09-10T00:00:00"/>
    <x v="6"/>
    <x v="2"/>
    <x v="0"/>
    <x v="0"/>
    <s v="Croissant"/>
    <n v="4"/>
    <x v="587"/>
    <n v="420.8"/>
    <n v="63.12"/>
    <x v="593"/>
    <x v="2"/>
    <s v="Bean Street"/>
  </r>
  <r>
    <s v="TXN0606"/>
    <d v="2024-08-01T00:00:00"/>
    <x v="3"/>
    <x v="4"/>
    <x v="0"/>
    <x v="1"/>
    <s v="Espresso"/>
    <n v="4"/>
    <x v="588"/>
    <n v="748.12"/>
    <n v="112.22"/>
    <x v="594"/>
    <x v="0"/>
    <s v="Roast &amp; Toast"/>
  </r>
  <r>
    <s v="TXN0607"/>
    <d v="2024-03-15T00:00:00"/>
    <x v="0"/>
    <x v="5"/>
    <x v="0"/>
    <x v="1"/>
    <s v="Espresso"/>
    <n v="5"/>
    <x v="589"/>
    <n v="932.25"/>
    <n v="111.87"/>
    <x v="595"/>
    <x v="2"/>
    <s v="Brew Crew"/>
  </r>
  <r>
    <s v="TXN0608"/>
    <d v="2024-12-11T00:00:00"/>
    <x v="2"/>
    <x v="8"/>
    <x v="0"/>
    <x v="3"/>
    <s v="Cheesecake"/>
    <n v="2"/>
    <x v="590"/>
    <n v="309.38"/>
    <n v="92.81"/>
    <x v="596"/>
    <x v="4"/>
    <s v="Brew Crew"/>
  </r>
  <r>
    <s v="TXN0609"/>
    <d v="2023-03-25T00:00:00"/>
    <x v="5"/>
    <x v="5"/>
    <x v="1"/>
    <x v="3"/>
    <s v="Chocolate Cake"/>
    <n v="1"/>
    <x v="591"/>
    <n v="172.05"/>
    <n v="103.23"/>
    <x v="597"/>
    <x v="0"/>
    <s v="The Daily Grind"/>
  </r>
  <r>
    <s v="TXN0610"/>
    <d v="2023-07-18T00:00:00"/>
    <x v="6"/>
    <x v="0"/>
    <x v="1"/>
    <x v="0"/>
    <s v="Sandwich"/>
    <n v="1"/>
    <x v="592"/>
    <n v="176.58"/>
    <n v="105.95"/>
    <x v="598"/>
    <x v="4"/>
    <s v="Roast &amp; Toast"/>
  </r>
  <r>
    <s v="TXN0611"/>
    <d v="2024-09-11T00:00:00"/>
    <x v="2"/>
    <x v="2"/>
    <x v="0"/>
    <x v="1"/>
    <s v="Cappuccino"/>
    <n v="5"/>
    <x v="593"/>
    <n v="623.15"/>
    <n v="74.78"/>
    <x v="599"/>
    <x v="1"/>
    <s v="Roast &amp; Toast"/>
  </r>
  <r>
    <s v="TXN0612"/>
    <d v="2023-10-02T00:00:00"/>
    <x v="1"/>
    <x v="3"/>
    <x v="1"/>
    <x v="1"/>
    <s v="Cappuccino"/>
    <n v="1"/>
    <x v="594"/>
    <n v="161.46"/>
    <n v="96.88"/>
    <x v="600"/>
    <x v="1"/>
    <s v="Brew Crew"/>
  </r>
  <r>
    <s v="TXN0613"/>
    <d v="2024-06-05T00:00:00"/>
    <x v="2"/>
    <x v="6"/>
    <x v="0"/>
    <x v="1"/>
    <s v="Americano"/>
    <n v="4"/>
    <x v="595"/>
    <n v="798.36"/>
    <n v="119.75"/>
    <x v="601"/>
    <x v="4"/>
    <s v="Roast &amp; Toast"/>
  </r>
  <r>
    <s v="TXN0614"/>
    <d v="2024-02-29T00:00:00"/>
    <x v="3"/>
    <x v="11"/>
    <x v="0"/>
    <x v="2"/>
    <s v="Masala Chai"/>
    <n v="5"/>
    <x v="596"/>
    <n v="491.1"/>
    <n v="58.93"/>
    <x v="602"/>
    <x v="1"/>
    <s v="The Daily Grind"/>
  </r>
  <r>
    <s v="TXN0615"/>
    <d v="2024-04-20T00:00:00"/>
    <x v="5"/>
    <x v="10"/>
    <x v="0"/>
    <x v="1"/>
    <s v="Espresso"/>
    <n v="3"/>
    <x v="597"/>
    <n v="541.98"/>
    <n v="108.4"/>
    <x v="603"/>
    <x v="0"/>
    <s v="Bean Street"/>
  </r>
  <r>
    <s v="TXN0616"/>
    <d v="2024-01-17T00:00:00"/>
    <x v="2"/>
    <x v="1"/>
    <x v="0"/>
    <x v="3"/>
    <s v="Chocolate Cake"/>
    <n v="1"/>
    <x v="598"/>
    <n v="165.39"/>
    <n v="99.23"/>
    <x v="493"/>
    <x v="4"/>
    <s v="Cafe Bliss"/>
  </r>
  <r>
    <s v="TXN0617"/>
    <d v="2024-10-30T00:00:00"/>
    <x v="2"/>
    <x v="3"/>
    <x v="0"/>
    <x v="2"/>
    <s v="Black Tea"/>
    <n v="3"/>
    <x v="599"/>
    <n v="287.13"/>
    <n v="57.43"/>
    <x v="400"/>
    <x v="4"/>
    <s v="Bean Street"/>
  </r>
  <r>
    <s v="TXN0618"/>
    <d v="2023-10-24T00:00:00"/>
    <x v="6"/>
    <x v="3"/>
    <x v="1"/>
    <x v="1"/>
    <s v="Espresso"/>
    <n v="5"/>
    <x v="600"/>
    <n v="814.8"/>
    <n v="97.78"/>
    <x v="604"/>
    <x v="2"/>
    <s v="The Daily Grind"/>
  </r>
  <r>
    <s v="TXN0619"/>
    <d v="2024-09-21T00:00:00"/>
    <x v="5"/>
    <x v="2"/>
    <x v="0"/>
    <x v="1"/>
    <s v="Americano"/>
    <n v="1"/>
    <x v="601"/>
    <n v="191.59"/>
    <n v="114.95"/>
    <x v="605"/>
    <x v="1"/>
    <s v="Bean Street"/>
  </r>
  <r>
    <s v="TXN0620"/>
    <d v="2023-08-31T00:00:00"/>
    <x v="3"/>
    <x v="4"/>
    <x v="1"/>
    <x v="3"/>
    <s v="Chocolate Cake"/>
    <n v="5"/>
    <x v="602"/>
    <n v="795.75"/>
    <n v="95.49"/>
    <x v="606"/>
    <x v="4"/>
    <s v="Cafe Bliss"/>
  </r>
  <r>
    <s v="TXN0621"/>
    <d v="2023-08-14T00:00:00"/>
    <x v="1"/>
    <x v="4"/>
    <x v="1"/>
    <x v="3"/>
    <s v="Chocolate Cake"/>
    <n v="1"/>
    <x v="603"/>
    <n v="189.12"/>
    <n v="113.47"/>
    <x v="607"/>
    <x v="4"/>
    <s v="Bean Street"/>
  </r>
  <r>
    <s v="TXN0622"/>
    <d v="2023-04-19T00:00:00"/>
    <x v="2"/>
    <x v="10"/>
    <x v="1"/>
    <x v="1"/>
    <s v="Cappuccino"/>
    <n v="3"/>
    <x v="604"/>
    <n v="391.08"/>
    <n v="78.22"/>
    <x v="608"/>
    <x v="0"/>
    <s v="Brew Crew"/>
  </r>
  <r>
    <s v="TXN0623"/>
    <d v="2023-06-22T00:00:00"/>
    <x v="3"/>
    <x v="6"/>
    <x v="1"/>
    <x v="0"/>
    <s v="Sandwich"/>
    <n v="1"/>
    <x v="605"/>
    <n v="103.55"/>
    <n v="62.13"/>
    <x v="609"/>
    <x v="1"/>
    <s v="The Daily Grind"/>
  </r>
  <r>
    <s v="TXN0624"/>
    <d v="2023-04-18T00:00:00"/>
    <x v="6"/>
    <x v="10"/>
    <x v="1"/>
    <x v="2"/>
    <s v="Black Tea"/>
    <n v="2"/>
    <x v="606"/>
    <n v="280.7"/>
    <n v="84.21"/>
    <x v="610"/>
    <x v="2"/>
    <s v="Roast &amp; Toast"/>
  </r>
  <r>
    <s v="TXN0625"/>
    <d v="2024-04-25T00:00:00"/>
    <x v="3"/>
    <x v="10"/>
    <x v="0"/>
    <x v="1"/>
    <s v="Espresso"/>
    <n v="1"/>
    <x v="607"/>
    <n v="146.32"/>
    <n v="87.79"/>
    <x v="611"/>
    <x v="4"/>
    <s v="Brew Crew"/>
  </r>
  <r>
    <s v="TXN0626"/>
    <d v="2024-11-13T00:00:00"/>
    <x v="2"/>
    <x v="9"/>
    <x v="0"/>
    <x v="2"/>
    <s v="Masala Chai"/>
    <n v="1"/>
    <x v="608"/>
    <n v="118.56"/>
    <n v="71.14"/>
    <x v="612"/>
    <x v="3"/>
    <s v="Brew Crew"/>
  </r>
  <r>
    <s v="TXN0627"/>
    <d v="2023-06-15T00:00:00"/>
    <x v="3"/>
    <x v="6"/>
    <x v="1"/>
    <x v="2"/>
    <s v="Black Tea"/>
    <n v="3"/>
    <x v="609"/>
    <n v="299.10000000000002"/>
    <n v="59.82"/>
    <x v="613"/>
    <x v="1"/>
    <s v="Cafe Bliss"/>
  </r>
  <r>
    <s v="TXN0628"/>
    <d v="2023-07-13T00:00:00"/>
    <x v="3"/>
    <x v="0"/>
    <x v="1"/>
    <x v="3"/>
    <s v="Tart"/>
    <n v="4"/>
    <x v="610"/>
    <n v="749.08"/>
    <n v="112.36"/>
    <x v="614"/>
    <x v="4"/>
    <s v="Bean Street"/>
  </r>
  <r>
    <s v="TXN0629"/>
    <d v="2024-03-09T00:00:00"/>
    <x v="5"/>
    <x v="5"/>
    <x v="0"/>
    <x v="2"/>
    <s v="Green Tea"/>
    <n v="3"/>
    <x v="611"/>
    <n v="391.92"/>
    <n v="78.38"/>
    <x v="615"/>
    <x v="2"/>
    <s v="The Daily Grind"/>
  </r>
  <r>
    <s v="TXN0630"/>
    <d v="2024-10-11T00:00:00"/>
    <x v="0"/>
    <x v="3"/>
    <x v="0"/>
    <x v="2"/>
    <s v="Green Tea"/>
    <n v="2"/>
    <x v="612"/>
    <n v="234.56"/>
    <n v="70.37"/>
    <x v="616"/>
    <x v="0"/>
    <s v="Cafe Bliss"/>
  </r>
  <r>
    <s v="TXN0631"/>
    <d v="2025-05-25T00:00:00"/>
    <x v="4"/>
    <x v="7"/>
    <x v="2"/>
    <x v="3"/>
    <s v="Cheesecake"/>
    <n v="5"/>
    <x v="613"/>
    <n v="860.1"/>
    <n v="103.21"/>
    <x v="617"/>
    <x v="3"/>
    <s v="Cafe Bliss"/>
  </r>
  <r>
    <s v="TXN0632"/>
    <d v="2024-04-15T00:00:00"/>
    <x v="1"/>
    <x v="10"/>
    <x v="0"/>
    <x v="0"/>
    <s v="Sandwich"/>
    <n v="5"/>
    <x v="614"/>
    <n v="857.8"/>
    <n v="102.94"/>
    <x v="618"/>
    <x v="2"/>
    <s v="Bean Street"/>
  </r>
  <r>
    <s v="TXN0633"/>
    <d v="2023-09-11T00:00:00"/>
    <x v="1"/>
    <x v="2"/>
    <x v="1"/>
    <x v="0"/>
    <s v="Croissant"/>
    <n v="5"/>
    <x v="615"/>
    <n v="840.5"/>
    <n v="100.86"/>
    <x v="619"/>
    <x v="4"/>
    <s v="The Daily Grind"/>
  </r>
  <r>
    <s v="TXN0634"/>
    <d v="2023-04-01T00:00:00"/>
    <x v="5"/>
    <x v="10"/>
    <x v="1"/>
    <x v="2"/>
    <s v="Black Tea"/>
    <n v="5"/>
    <x v="616"/>
    <n v="568.20000000000005"/>
    <n v="68.180000000000007"/>
    <x v="620"/>
    <x v="0"/>
    <s v="Brew Crew"/>
  </r>
  <r>
    <s v="TXN0635"/>
    <d v="2023-06-23T00:00:00"/>
    <x v="0"/>
    <x v="6"/>
    <x v="1"/>
    <x v="0"/>
    <s v="Croissant"/>
    <n v="5"/>
    <x v="617"/>
    <n v="862.6"/>
    <n v="103.51"/>
    <x v="621"/>
    <x v="3"/>
    <s v="The Daily Grind"/>
  </r>
  <r>
    <s v="TXN0636"/>
    <d v="2023-07-23T00:00:00"/>
    <x v="4"/>
    <x v="0"/>
    <x v="1"/>
    <x v="0"/>
    <s v="Sandwich"/>
    <n v="3"/>
    <x v="618"/>
    <n v="383.46"/>
    <n v="76.69"/>
    <x v="622"/>
    <x v="0"/>
    <s v="Cafe Bliss"/>
  </r>
  <r>
    <s v="TXN0637"/>
    <d v="2023-06-10T00:00:00"/>
    <x v="5"/>
    <x v="6"/>
    <x v="1"/>
    <x v="2"/>
    <s v="Black Tea"/>
    <n v="2"/>
    <x v="619"/>
    <n v="236.12"/>
    <n v="70.84"/>
    <x v="623"/>
    <x v="3"/>
    <s v="Cafe Bliss"/>
  </r>
  <r>
    <s v="TXN0638"/>
    <d v="2023-01-13T00:00:00"/>
    <x v="0"/>
    <x v="1"/>
    <x v="1"/>
    <x v="0"/>
    <s v="Croissant"/>
    <n v="5"/>
    <x v="620"/>
    <n v="606.79999999999995"/>
    <n v="72.819999999999993"/>
    <x v="624"/>
    <x v="2"/>
    <s v="Roast &amp; Toast"/>
  </r>
  <r>
    <s v="TXN0639"/>
    <d v="2024-04-23T00:00:00"/>
    <x v="6"/>
    <x v="10"/>
    <x v="0"/>
    <x v="2"/>
    <s v="Masala Chai"/>
    <n v="3"/>
    <x v="621"/>
    <n v="422.31"/>
    <n v="84.46"/>
    <x v="625"/>
    <x v="0"/>
    <s v="Bean Street"/>
  </r>
  <r>
    <s v="TXN0640"/>
    <d v="2023-09-03T00:00:00"/>
    <x v="4"/>
    <x v="2"/>
    <x v="1"/>
    <x v="1"/>
    <s v="Latte"/>
    <n v="4"/>
    <x v="622"/>
    <n v="752.2"/>
    <n v="112.83"/>
    <x v="626"/>
    <x v="2"/>
    <s v="Roast &amp; Toast"/>
  </r>
  <r>
    <s v="TXN0641"/>
    <d v="2025-05-22T00:00:00"/>
    <x v="3"/>
    <x v="7"/>
    <x v="2"/>
    <x v="1"/>
    <s v="Espresso"/>
    <n v="3"/>
    <x v="623"/>
    <n v="398.49"/>
    <n v="79.7"/>
    <x v="627"/>
    <x v="2"/>
    <s v="Cafe Bliss"/>
  </r>
  <r>
    <s v="TXN0642"/>
    <d v="2024-05-10T00:00:00"/>
    <x v="0"/>
    <x v="7"/>
    <x v="0"/>
    <x v="0"/>
    <s v="Sandwich"/>
    <n v="5"/>
    <x v="624"/>
    <n v="834.8"/>
    <n v="100.18"/>
    <x v="628"/>
    <x v="1"/>
    <s v="Brew Crew"/>
  </r>
  <r>
    <s v="TXN0643"/>
    <d v="2024-09-16T00:00:00"/>
    <x v="1"/>
    <x v="2"/>
    <x v="0"/>
    <x v="3"/>
    <s v="Cheesecake"/>
    <n v="1"/>
    <x v="625"/>
    <n v="243.01"/>
    <n v="145.81"/>
    <x v="629"/>
    <x v="2"/>
    <s v="Cafe Bliss"/>
  </r>
  <r>
    <s v="TXN0644"/>
    <d v="2023-04-24T00:00:00"/>
    <x v="1"/>
    <x v="10"/>
    <x v="1"/>
    <x v="2"/>
    <s v="Masala Chai"/>
    <n v="4"/>
    <x v="626"/>
    <n v="493.2"/>
    <n v="73.98"/>
    <x v="630"/>
    <x v="3"/>
    <s v="The Daily Grind"/>
  </r>
  <r>
    <s v="TXN0645"/>
    <d v="2025-02-17T00:00:00"/>
    <x v="1"/>
    <x v="11"/>
    <x v="2"/>
    <x v="1"/>
    <s v="Espresso"/>
    <n v="4"/>
    <x v="627"/>
    <n v="530.76"/>
    <n v="79.61"/>
    <x v="631"/>
    <x v="0"/>
    <s v="The Daily Grind"/>
  </r>
  <r>
    <s v="TXN0646"/>
    <d v="2024-03-15T00:00:00"/>
    <x v="0"/>
    <x v="5"/>
    <x v="0"/>
    <x v="0"/>
    <s v="Sandwich"/>
    <n v="3"/>
    <x v="628"/>
    <n v="530.73"/>
    <n v="106.15"/>
    <x v="632"/>
    <x v="0"/>
    <s v="Brew Crew"/>
  </r>
  <r>
    <s v="TXN0647"/>
    <d v="2025-02-20T00:00:00"/>
    <x v="3"/>
    <x v="11"/>
    <x v="2"/>
    <x v="1"/>
    <s v="Americano"/>
    <n v="1"/>
    <x v="629"/>
    <n v="122.34"/>
    <n v="73.400000000000006"/>
    <x v="633"/>
    <x v="0"/>
    <s v="Brew Crew"/>
  </r>
  <r>
    <s v="TXN0648"/>
    <d v="2024-05-29T00:00:00"/>
    <x v="2"/>
    <x v="7"/>
    <x v="0"/>
    <x v="0"/>
    <s v="Croissant"/>
    <n v="2"/>
    <x v="630"/>
    <n v="220.62"/>
    <n v="66.19"/>
    <x v="634"/>
    <x v="3"/>
    <s v="Roast &amp; Toast"/>
  </r>
  <r>
    <s v="TXN0649"/>
    <d v="2024-02-25T00:00:00"/>
    <x v="4"/>
    <x v="11"/>
    <x v="0"/>
    <x v="3"/>
    <s v="Cheesecake"/>
    <n v="3"/>
    <x v="631"/>
    <n v="518.58000000000004"/>
    <n v="103.72"/>
    <x v="635"/>
    <x v="3"/>
    <s v="Brew Crew"/>
  </r>
  <r>
    <s v="TXN0650"/>
    <d v="2024-01-30T00:00:00"/>
    <x v="6"/>
    <x v="1"/>
    <x v="0"/>
    <x v="1"/>
    <s v="Latte"/>
    <n v="2"/>
    <x v="632"/>
    <n v="370.88"/>
    <n v="111.26"/>
    <x v="636"/>
    <x v="2"/>
    <s v="Cafe Bliss"/>
  </r>
  <r>
    <s v="TXN0651"/>
    <d v="2023-06-15T00:00:00"/>
    <x v="3"/>
    <x v="6"/>
    <x v="1"/>
    <x v="1"/>
    <s v="Cappuccino"/>
    <n v="5"/>
    <x v="633"/>
    <n v="803"/>
    <n v="96.36"/>
    <x v="637"/>
    <x v="1"/>
    <s v="Bean Street"/>
  </r>
  <r>
    <s v="TXN0652"/>
    <d v="2023-02-16T00:00:00"/>
    <x v="3"/>
    <x v="11"/>
    <x v="1"/>
    <x v="2"/>
    <s v="Green Tea"/>
    <n v="2"/>
    <x v="634"/>
    <n v="200.18"/>
    <n v="60.05"/>
    <x v="638"/>
    <x v="0"/>
    <s v="The Daily Grind"/>
  </r>
  <r>
    <s v="TXN0653"/>
    <d v="2025-04-23T00:00:00"/>
    <x v="2"/>
    <x v="10"/>
    <x v="2"/>
    <x v="0"/>
    <s v="Muffin"/>
    <n v="3"/>
    <x v="635"/>
    <n v="535.47"/>
    <n v="107.09"/>
    <x v="639"/>
    <x v="3"/>
    <s v="The Daily Grind"/>
  </r>
  <r>
    <s v="TXN0654"/>
    <d v="2024-03-04T00:00:00"/>
    <x v="1"/>
    <x v="5"/>
    <x v="0"/>
    <x v="1"/>
    <s v="Cappuccino"/>
    <n v="1"/>
    <x v="636"/>
    <n v="129.27000000000001"/>
    <n v="77.56"/>
    <x v="640"/>
    <x v="3"/>
    <s v="Cafe Bliss"/>
  </r>
  <r>
    <s v="TXN0655"/>
    <d v="2025-01-06T00:00:00"/>
    <x v="1"/>
    <x v="1"/>
    <x v="2"/>
    <x v="2"/>
    <s v="Green Tea"/>
    <n v="2"/>
    <x v="637"/>
    <n v="248.76"/>
    <n v="74.63"/>
    <x v="641"/>
    <x v="2"/>
    <s v="Bean Street"/>
  </r>
  <r>
    <s v="TXN0656"/>
    <d v="2023-12-26T00:00:00"/>
    <x v="6"/>
    <x v="8"/>
    <x v="1"/>
    <x v="1"/>
    <s v="Americano"/>
    <n v="5"/>
    <x v="638"/>
    <n v="911.95"/>
    <n v="109.43"/>
    <x v="642"/>
    <x v="4"/>
    <s v="Brew Crew"/>
  </r>
  <r>
    <s v="TXN0657"/>
    <d v="2023-03-08T00:00:00"/>
    <x v="2"/>
    <x v="5"/>
    <x v="1"/>
    <x v="3"/>
    <s v="Tart"/>
    <n v="3"/>
    <x v="639"/>
    <n v="678.3"/>
    <n v="135.66"/>
    <x v="643"/>
    <x v="0"/>
    <s v="Roast &amp; Toast"/>
  </r>
  <r>
    <s v="TXN0658"/>
    <d v="2024-07-17T00:00:00"/>
    <x v="2"/>
    <x v="0"/>
    <x v="0"/>
    <x v="1"/>
    <s v="Cappuccino"/>
    <n v="2"/>
    <x v="640"/>
    <n v="309.16000000000003"/>
    <n v="92.75"/>
    <x v="644"/>
    <x v="3"/>
    <s v="Bean Street"/>
  </r>
  <r>
    <s v="TXN0659"/>
    <d v="2023-02-18T00:00:00"/>
    <x v="5"/>
    <x v="11"/>
    <x v="1"/>
    <x v="1"/>
    <s v="Espresso"/>
    <n v="2"/>
    <x v="241"/>
    <n v="294.7"/>
    <n v="88.41"/>
    <x v="645"/>
    <x v="4"/>
    <s v="Cafe Bliss"/>
  </r>
  <r>
    <s v="TXN0660"/>
    <d v="2023-05-14T00:00:00"/>
    <x v="4"/>
    <x v="7"/>
    <x v="1"/>
    <x v="1"/>
    <s v="Latte"/>
    <n v="4"/>
    <x v="641"/>
    <n v="537.44000000000005"/>
    <n v="80.62"/>
    <x v="646"/>
    <x v="4"/>
    <s v="Brew Crew"/>
  </r>
  <r>
    <s v="TXN0661"/>
    <d v="2024-05-19T00:00:00"/>
    <x v="4"/>
    <x v="7"/>
    <x v="0"/>
    <x v="0"/>
    <s v="Croissant"/>
    <n v="5"/>
    <x v="642"/>
    <n v="541"/>
    <n v="64.92"/>
    <x v="647"/>
    <x v="2"/>
    <s v="Brew Crew"/>
  </r>
  <r>
    <s v="TXN0662"/>
    <d v="2023-09-30T00:00:00"/>
    <x v="5"/>
    <x v="2"/>
    <x v="1"/>
    <x v="0"/>
    <s v="Sandwich"/>
    <n v="4"/>
    <x v="643"/>
    <n v="455.6"/>
    <n v="68.34"/>
    <x v="648"/>
    <x v="3"/>
    <s v="Brew Crew"/>
  </r>
  <r>
    <s v="TXN0663"/>
    <d v="2025-06-09T00:00:00"/>
    <x v="1"/>
    <x v="6"/>
    <x v="2"/>
    <x v="2"/>
    <s v="Black Tea"/>
    <n v="4"/>
    <x v="644"/>
    <n v="339"/>
    <n v="50.85"/>
    <x v="649"/>
    <x v="1"/>
    <s v="Bean Street"/>
  </r>
  <r>
    <s v="TXN0664"/>
    <d v="2023-04-17T00:00:00"/>
    <x v="1"/>
    <x v="10"/>
    <x v="1"/>
    <x v="1"/>
    <s v="Espresso"/>
    <n v="3"/>
    <x v="645"/>
    <n v="399.93"/>
    <n v="79.989999999999995"/>
    <x v="650"/>
    <x v="1"/>
    <s v="Brew Crew"/>
  </r>
  <r>
    <s v="TXN0665"/>
    <d v="2024-11-15T00:00:00"/>
    <x v="0"/>
    <x v="9"/>
    <x v="0"/>
    <x v="3"/>
    <s v="Cheesecake"/>
    <n v="4"/>
    <x v="646"/>
    <n v="626.96"/>
    <n v="94.04"/>
    <x v="651"/>
    <x v="1"/>
    <s v="Bean Street"/>
  </r>
  <r>
    <s v="TXN0666"/>
    <d v="2024-06-27T00:00:00"/>
    <x v="3"/>
    <x v="6"/>
    <x v="0"/>
    <x v="1"/>
    <s v="Cappuccino"/>
    <n v="2"/>
    <x v="647"/>
    <n v="315.77999999999997"/>
    <n v="94.73"/>
    <x v="652"/>
    <x v="3"/>
    <s v="Cafe Bliss"/>
  </r>
  <r>
    <s v="TXN0667"/>
    <d v="2024-12-09T00:00:00"/>
    <x v="1"/>
    <x v="8"/>
    <x v="0"/>
    <x v="1"/>
    <s v="Americano"/>
    <n v="2"/>
    <x v="648"/>
    <n v="251.96"/>
    <n v="75.59"/>
    <x v="653"/>
    <x v="3"/>
    <s v="Roast &amp; Toast"/>
  </r>
  <r>
    <s v="TXN0668"/>
    <d v="2023-07-22T00:00:00"/>
    <x v="5"/>
    <x v="0"/>
    <x v="1"/>
    <x v="0"/>
    <s v="Sandwich"/>
    <n v="2"/>
    <x v="62"/>
    <n v="339.44"/>
    <n v="101.83"/>
    <x v="654"/>
    <x v="2"/>
    <s v="Bean Street"/>
  </r>
  <r>
    <s v="TXN0669"/>
    <d v="2024-04-13T00:00:00"/>
    <x v="5"/>
    <x v="10"/>
    <x v="0"/>
    <x v="2"/>
    <s v="Masala Chai"/>
    <n v="5"/>
    <x v="649"/>
    <n v="556.1"/>
    <n v="66.73"/>
    <x v="655"/>
    <x v="2"/>
    <s v="Cafe Bliss"/>
  </r>
  <r>
    <s v="TXN0670"/>
    <d v="2024-02-08T00:00:00"/>
    <x v="3"/>
    <x v="11"/>
    <x v="0"/>
    <x v="0"/>
    <s v="Sandwich"/>
    <n v="3"/>
    <x v="650"/>
    <n v="331.23"/>
    <n v="66.25"/>
    <x v="656"/>
    <x v="4"/>
    <s v="Bean Street"/>
  </r>
  <r>
    <s v="TXN0671"/>
    <d v="2024-02-01T00:00:00"/>
    <x v="3"/>
    <x v="11"/>
    <x v="0"/>
    <x v="1"/>
    <s v="Latte"/>
    <n v="5"/>
    <x v="651"/>
    <n v="753.45"/>
    <n v="90.41"/>
    <x v="657"/>
    <x v="3"/>
    <s v="Cafe Bliss"/>
  </r>
  <r>
    <s v="TXN0672"/>
    <d v="2025-02-09T00:00:00"/>
    <x v="4"/>
    <x v="11"/>
    <x v="2"/>
    <x v="1"/>
    <s v="Espresso"/>
    <n v="5"/>
    <x v="67"/>
    <n v="608.85"/>
    <n v="73.06"/>
    <x v="658"/>
    <x v="3"/>
    <s v="Roast &amp; Toast"/>
  </r>
  <r>
    <s v="TXN0673"/>
    <d v="2025-06-06T00:00:00"/>
    <x v="0"/>
    <x v="6"/>
    <x v="2"/>
    <x v="2"/>
    <s v="Green Tea"/>
    <n v="3"/>
    <x v="652"/>
    <n v="293.04000000000002"/>
    <n v="58.61"/>
    <x v="659"/>
    <x v="0"/>
    <s v="The Daily Grind"/>
  </r>
  <r>
    <s v="TXN0674"/>
    <d v="2023-10-01T00:00:00"/>
    <x v="4"/>
    <x v="3"/>
    <x v="1"/>
    <x v="0"/>
    <s v="Muffin"/>
    <n v="2"/>
    <x v="653"/>
    <n v="225.44"/>
    <n v="67.63"/>
    <x v="660"/>
    <x v="2"/>
    <s v="Roast &amp; Toast"/>
  </r>
  <r>
    <s v="TXN0675"/>
    <d v="2024-07-10T00:00:00"/>
    <x v="2"/>
    <x v="0"/>
    <x v="0"/>
    <x v="2"/>
    <s v="Green Tea"/>
    <n v="2"/>
    <x v="654"/>
    <n v="299.60000000000002"/>
    <n v="89.88"/>
    <x v="661"/>
    <x v="4"/>
    <s v="The Daily Grind"/>
  </r>
  <r>
    <s v="TXN0676"/>
    <d v="2024-06-30T00:00:00"/>
    <x v="4"/>
    <x v="6"/>
    <x v="0"/>
    <x v="3"/>
    <s v="Chocolate Cake"/>
    <n v="1"/>
    <x v="655"/>
    <n v="160.22"/>
    <n v="96.13"/>
    <x v="662"/>
    <x v="3"/>
    <s v="The Daily Grind"/>
  </r>
  <r>
    <s v="TXN0677"/>
    <d v="2024-10-25T00:00:00"/>
    <x v="0"/>
    <x v="3"/>
    <x v="0"/>
    <x v="2"/>
    <s v="Masala Chai"/>
    <n v="1"/>
    <x v="656"/>
    <n v="91.45"/>
    <n v="54.87"/>
    <x v="663"/>
    <x v="1"/>
    <s v="Brew Crew"/>
  </r>
  <r>
    <s v="TXN0678"/>
    <d v="2025-04-29T00:00:00"/>
    <x v="6"/>
    <x v="10"/>
    <x v="2"/>
    <x v="0"/>
    <s v="Sandwich"/>
    <n v="5"/>
    <x v="657"/>
    <n v="777.45"/>
    <n v="93.29"/>
    <x v="664"/>
    <x v="1"/>
    <s v="Bean Street"/>
  </r>
  <r>
    <s v="TXN0679"/>
    <d v="2023-07-06T00:00:00"/>
    <x v="3"/>
    <x v="0"/>
    <x v="1"/>
    <x v="0"/>
    <s v="Sandwich"/>
    <n v="4"/>
    <x v="658"/>
    <n v="668.8"/>
    <n v="100.32"/>
    <x v="665"/>
    <x v="3"/>
    <s v="Brew Crew"/>
  </r>
  <r>
    <s v="TXN0680"/>
    <d v="2023-07-09T00:00:00"/>
    <x v="4"/>
    <x v="0"/>
    <x v="1"/>
    <x v="1"/>
    <s v="Latte"/>
    <n v="4"/>
    <x v="659"/>
    <n v="689.44"/>
    <n v="103.42"/>
    <x v="666"/>
    <x v="3"/>
    <s v="Cafe Bliss"/>
  </r>
  <r>
    <s v="TXN0681"/>
    <d v="2024-08-14T00:00:00"/>
    <x v="2"/>
    <x v="4"/>
    <x v="0"/>
    <x v="1"/>
    <s v="Americano"/>
    <n v="3"/>
    <x v="660"/>
    <n v="568.32000000000005"/>
    <n v="113.66"/>
    <x v="667"/>
    <x v="4"/>
    <s v="Cafe Bliss"/>
  </r>
  <r>
    <s v="TXN0682"/>
    <d v="2023-05-21T00:00:00"/>
    <x v="4"/>
    <x v="7"/>
    <x v="1"/>
    <x v="3"/>
    <s v="Cheesecake"/>
    <n v="4"/>
    <x v="661"/>
    <n v="612.52"/>
    <n v="91.88"/>
    <x v="668"/>
    <x v="0"/>
    <s v="Cafe Bliss"/>
  </r>
  <r>
    <s v="TXN0683"/>
    <d v="2023-06-05T00:00:00"/>
    <x v="1"/>
    <x v="6"/>
    <x v="1"/>
    <x v="0"/>
    <s v="Sandwich"/>
    <n v="5"/>
    <x v="662"/>
    <n v="877.45"/>
    <n v="105.29"/>
    <x v="669"/>
    <x v="1"/>
    <s v="Brew Crew"/>
  </r>
  <r>
    <s v="TXN0684"/>
    <d v="2023-03-09T00:00:00"/>
    <x v="3"/>
    <x v="5"/>
    <x v="1"/>
    <x v="3"/>
    <s v="Chocolate Cake"/>
    <n v="5"/>
    <x v="663"/>
    <n v="1069.25"/>
    <n v="128.31"/>
    <x v="670"/>
    <x v="3"/>
    <s v="Roast &amp; Toast"/>
  </r>
  <r>
    <s v="TXN0685"/>
    <d v="2023-01-03T00:00:00"/>
    <x v="6"/>
    <x v="1"/>
    <x v="1"/>
    <x v="2"/>
    <s v="Masala Chai"/>
    <n v="3"/>
    <x v="664"/>
    <n v="297.60000000000002"/>
    <n v="59.52"/>
    <x v="671"/>
    <x v="1"/>
    <s v="Brew Crew"/>
  </r>
  <r>
    <s v="TXN0686"/>
    <d v="2024-02-08T00:00:00"/>
    <x v="3"/>
    <x v="11"/>
    <x v="0"/>
    <x v="0"/>
    <s v="Croissant"/>
    <n v="3"/>
    <x v="665"/>
    <n v="374.88"/>
    <n v="74.98"/>
    <x v="672"/>
    <x v="3"/>
    <s v="Brew Crew"/>
  </r>
  <r>
    <s v="TXN0687"/>
    <d v="2024-06-16T00:00:00"/>
    <x v="4"/>
    <x v="6"/>
    <x v="0"/>
    <x v="2"/>
    <s v="Masala Chai"/>
    <n v="2"/>
    <x v="666"/>
    <n v="285.18"/>
    <n v="85.55"/>
    <x v="673"/>
    <x v="3"/>
    <s v="Roast &amp; Toast"/>
  </r>
  <r>
    <s v="TXN0688"/>
    <d v="2023-09-18T00:00:00"/>
    <x v="1"/>
    <x v="2"/>
    <x v="1"/>
    <x v="3"/>
    <s v="Chocolate Cake"/>
    <n v="2"/>
    <x v="667"/>
    <n v="342.62"/>
    <n v="102.79"/>
    <x v="86"/>
    <x v="1"/>
    <s v="Roast &amp; Toast"/>
  </r>
  <r>
    <s v="TXN0689"/>
    <d v="2023-07-27T00:00:00"/>
    <x v="3"/>
    <x v="0"/>
    <x v="1"/>
    <x v="2"/>
    <s v="Green Tea"/>
    <n v="1"/>
    <x v="668"/>
    <n v="125.62"/>
    <n v="75.37"/>
    <x v="674"/>
    <x v="3"/>
    <s v="Roast &amp; Toast"/>
  </r>
  <r>
    <s v="TXN0690"/>
    <d v="2024-09-25T00:00:00"/>
    <x v="2"/>
    <x v="2"/>
    <x v="0"/>
    <x v="3"/>
    <s v="Chocolate Cake"/>
    <n v="4"/>
    <x v="669"/>
    <n v="825.12"/>
    <n v="123.77"/>
    <x v="675"/>
    <x v="0"/>
    <s v="Bean Street"/>
  </r>
  <r>
    <s v="TXN0691"/>
    <d v="2024-09-21T00:00:00"/>
    <x v="5"/>
    <x v="2"/>
    <x v="0"/>
    <x v="0"/>
    <s v="Croissant"/>
    <n v="4"/>
    <x v="670"/>
    <n v="551.44000000000005"/>
    <n v="82.72"/>
    <x v="676"/>
    <x v="4"/>
    <s v="Brew Crew"/>
  </r>
  <r>
    <s v="TXN0692"/>
    <d v="2024-02-11T00:00:00"/>
    <x v="4"/>
    <x v="11"/>
    <x v="0"/>
    <x v="0"/>
    <s v="Sandwich"/>
    <n v="4"/>
    <x v="671"/>
    <n v="459.36"/>
    <n v="68.900000000000006"/>
    <x v="677"/>
    <x v="0"/>
    <s v="Bean Street"/>
  </r>
  <r>
    <s v="TXN0693"/>
    <d v="2024-09-07T00:00:00"/>
    <x v="5"/>
    <x v="2"/>
    <x v="0"/>
    <x v="0"/>
    <s v="Sandwich"/>
    <n v="1"/>
    <x v="672"/>
    <n v="107.29"/>
    <n v="64.37"/>
    <x v="678"/>
    <x v="2"/>
    <s v="The Daily Grind"/>
  </r>
  <r>
    <s v="TXN0694"/>
    <d v="2025-04-07T00:00:00"/>
    <x v="1"/>
    <x v="10"/>
    <x v="2"/>
    <x v="2"/>
    <s v="Masala Chai"/>
    <n v="3"/>
    <x v="673"/>
    <n v="417.39"/>
    <n v="83.48"/>
    <x v="679"/>
    <x v="4"/>
    <s v="The Daily Grind"/>
  </r>
  <r>
    <s v="TXN0695"/>
    <d v="2024-12-06T00:00:00"/>
    <x v="0"/>
    <x v="8"/>
    <x v="0"/>
    <x v="1"/>
    <s v="Latte"/>
    <n v="4"/>
    <x v="674"/>
    <n v="485.72"/>
    <n v="72.86"/>
    <x v="680"/>
    <x v="2"/>
    <s v="Brew Crew"/>
  </r>
  <r>
    <s v="TXN0696"/>
    <d v="2024-07-14T00:00:00"/>
    <x v="4"/>
    <x v="0"/>
    <x v="0"/>
    <x v="1"/>
    <s v="Espresso"/>
    <n v="5"/>
    <x v="675"/>
    <n v="652.5"/>
    <n v="78.3"/>
    <x v="681"/>
    <x v="1"/>
    <s v="Cafe Bliss"/>
  </r>
  <r>
    <s v="TXN0697"/>
    <d v="2024-08-15T00:00:00"/>
    <x v="3"/>
    <x v="4"/>
    <x v="0"/>
    <x v="3"/>
    <s v="Tart"/>
    <n v="5"/>
    <x v="676"/>
    <n v="1205.9000000000001"/>
    <n v="144.71"/>
    <x v="682"/>
    <x v="4"/>
    <s v="Roast &amp; Toast"/>
  </r>
  <r>
    <s v="TXN0698"/>
    <d v="2025-04-16T00:00:00"/>
    <x v="2"/>
    <x v="10"/>
    <x v="2"/>
    <x v="3"/>
    <s v="Tart"/>
    <n v="2"/>
    <x v="677"/>
    <n v="423.34"/>
    <n v="127"/>
    <x v="683"/>
    <x v="1"/>
    <s v="Bean Street"/>
  </r>
  <r>
    <s v="TXN0699"/>
    <d v="2024-01-16T00:00:00"/>
    <x v="6"/>
    <x v="1"/>
    <x v="0"/>
    <x v="1"/>
    <s v="Latte"/>
    <n v="1"/>
    <x v="678"/>
    <n v="120.1"/>
    <n v="72.06"/>
    <x v="684"/>
    <x v="0"/>
    <s v="The Daily Grind"/>
  </r>
  <r>
    <s v="TXN0700"/>
    <d v="2024-05-02T00:00:00"/>
    <x v="3"/>
    <x v="7"/>
    <x v="0"/>
    <x v="1"/>
    <s v="Espresso"/>
    <n v="1"/>
    <x v="679"/>
    <n v="168.58"/>
    <n v="101.15"/>
    <x v="685"/>
    <x v="2"/>
    <s v="Brew Crew"/>
  </r>
  <r>
    <s v="TXN0701"/>
    <d v="2024-08-03T00:00:00"/>
    <x v="5"/>
    <x v="4"/>
    <x v="0"/>
    <x v="2"/>
    <s v="Green Tea"/>
    <n v="4"/>
    <x v="680"/>
    <n v="440.48"/>
    <n v="66.069999999999993"/>
    <x v="686"/>
    <x v="2"/>
    <s v="Cafe Bliss"/>
  </r>
  <r>
    <s v="TXN0702"/>
    <d v="2025-03-24T00:00:00"/>
    <x v="1"/>
    <x v="5"/>
    <x v="2"/>
    <x v="0"/>
    <s v="Muffin"/>
    <n v="1"/>
    <x v="681"/>
    <n v="112.87"/>
    <n v="67.72"/>
    <x v="687"/>
    <x v="1"/>
    <s v="Brew Crew"/>
  </r>
  <r>
    <s v="TXN0703"/>
    <d v="2025-01-10T00:00:00"/>
    <x v="0"/>
    <x v="1"/>
    <x v="2"/>
    <x v="0"/>
    <s v="Muffin"/>
    <n v="5"/>
    <x v="682"/>
    <n v="607.6"/>
    <n v="72.91"/>
    <x v="688"/>
    <x v="2"/>
    <s v="Cafe Bliss"/>
  </r>
  <r>
    <s v="TXN0704"/>
    <d v="2023-03-05T00:00:00"/>
    <x v="4"/>
    <x v="5"/>
    <x v="1"/>
    <x v="0"/>
    <s v="Sandwich"/>
    <n v="3"/>
    <x v="683"/>
    <n v="536.25"/>
    <n v="107.25"/>
    <x v="689"/>
    <x v="2"/>
    <s v="Brew Crew"/>
  </r>
  <r>
    <s v="TXN0705"/>
    <d v="2023-05-29T00:00:00"/>
    <x v="1"/>
    <x v="7"/>
    <x v="1"/>
    <x v="2"/>
    <s v="Green Tea"/>
    <n v="1"/>
    <x v="684"/>
    <n v="80.81"/>
    <n v="48.49"/>
    <x v="690"/>
    <x v="0"/>
    <s v="Roast &amp; Toast"/>
  </r>
  <r>
    <s v="TXN0706"/>
    <d v="2023-10-03T00:00:00"/>
    <x v="6"/>
    <x v="3"/>
    <x v="1"/>
    <x v="1"/>
    <s v="Latte"/>
    <n v="2"/>
    <x v="685"/>
    <n v="348.88"/>
    <n v="104.66"/>
    <x v="691"/>
    <x v="3"/>
    <s v="Roast &amp; Toast"/>
  </r>
  <r>
    <s v="TXN0707"/>
    <d v="2024-11-02T00:00:00"/>
    <x v="5"/>
    <x v="9"/>
    <x v="0"/>
    <x v="2"/>
    <s v="Masala Chai"/>
    <n v="2"/>
    <x v="686"/>
    <n v="227.2"/>
    <n v="68.16"/>
    <x v="692"/>
    <x v="0"/>
    <s v="Cafe Bliss"/>
  </r>
  <r>
    <s v="TXN0708"/>
    <d v="2024-05-25T00:00:00"/>
    <x v="5"/>
    <x v="7"/>
    <x v="0"/>
    <x v="0"/>
    <s v="Muffin"/>
    <n v="3"/>
    <x v="687"/>
    <n v="466.8"/>
    <n v="93.36"/>
    <x v="693"/>
    <x v="2"/>
    <s v="Brew Crew"/>
  </r>
  <r>
    <s v="TXN0709"/>
    <d v="2023-09-16T00:00:00"/>
    <x v="5"/>
    <x v="2"/>
    <x v="1"/>
    <x v="0"/>
    <s v="Sandwich"/>
    <n v="1"/>
    <x v="688"/>
    <n v="176.21"/>
    <n v="105.73"/>
    <x v="44"/>
    <x v="0"/>
    <s v="Roast &amp; Toast"/>
  </r>
  <r>
    <s v="TXN0710"/>
    <d v="2023-04-22T00:00:00"/>
    <x v="5"/>
    <x v="10"/>
    <x v="1"/>
    <x v="0"/>
    <s v="Muffin"/>
    <n v="1"/>
    <x v="689"/>
    <n v="103.17"/>
    <n v="61.9"/>
    <x v="694"/>
    <x v="2"/>
    <s v="Brew Crew"/>
  </r>
  <r>
    <s v="TXN0711"/>
    <d v="2024-09-09T00:00:00"/>
    <x v="1"/>
    <x v="2"/>
    <x v="0"/>
    <x v="1"/>
    <s v="Espresso"/>
    <n v="3"/>
    <x v="690"/>
    <n v="385.17"/>
    <n v="77.03"/>
    <x v="695"/>
    <x v="1"/>
    <s v="Brew Crew"/>
  </r>
  <r>
    <s v="TXN0712"/>
    <d v="2024-09-18T00:00:00"/>
    <x v="2"/>
    <x v="2"/>
    <x v="0"/>
    <x v="0"/>
    <s v="Croissant"/>
    <n v="1"/>
    <x v="691"/>
    <n v="108.22"/>
    <n v="64.930000000000007"/>
    <x v="696"/>
    <x v="4"/>
    <s v="Roast &amp; Toast"/>
  </r>
  <r>
    <s v="TXN0713"/>
    <d v="2025-04-24T00:00:00"/>
    <x v="3"/>
    <x v="10"/>
    <x v="2"/>
    <x v="1"/>
    <s v="Latte"/>
    <n v="4"/>
    <x v="692"/>
    <n v="704.8"/>
    <n v="105.72"/>
    <x v="697"/>
    <x v="3"/>
    <s v="The Daily Grind"/>
  </r>
  <r>
    <s v="TXN0714"/>
    <d v="2024-03-24T00:00:00"/>
    <x v="4"/>
    <x v="5"/>
    <x v="0"/>
    <x v="2"/>
    <s v="Green Tea"/>
    <n v="2"/>
    <x v="693"/>
    <n v="268.62"/>
    <n v="80.59"/>
    <x v="698"/>
    <x v="1"/>
    <s v="The Daily Grind"/>
  </r>
  <r>
    <s v="TXN0715"/>
    <d v="2024-03-18T00:00:00"/>
    <x v="1"/>
    <x v="5"/>
    <x v="0"/>
    <x v="0"/>
    <s v="Muffin"/>
    <n v="2"/>
    <x v="694"/>
    <n v="252.24"/>
    <n v="75.67"/>
    <x v="699"/>
    <x v="4"/>
    <s v="Brew Crew"/>
  </r>
  <r>
    <s v="TXN0716"/>
    <d v="2023-03-14T00:00:00"/>
    <x v="6"/>
    <x v="5"/>
    <x v="1"/>
    <x v="1"/>
    <s v="Cappuccino"/>
    <n v="2"/>
    <x v="695"/>
    <n v="325.48"/>
    <n v="97.64"/>
    <x v="470"/>
    <x v="3"/>
    <s v="The Daily Grind"/>
  </r>
  <r>
    <s v="TXN0717"/>
    <d v="2023-02-05T00:00:00"/>
    <x v="4"/>
    <x v="11"/>
    <x v="1"/>
    <x v="2"/>
    <s v="Green Tea"/>
    <n v="1"/>
    <x v="696"/>
    <n v="104.54"/>
    <n v="62.72"/>
    <x v="700"/>
    <x v="1"/>
    <s v="Bean Street"/>
  </r>
  <r>
    <s v="TXN0718"/>
    <d v="2024-01-23T00:00:00"/>
    <x v="6"/>
    <x v="1"/>
    <x v="0"/>
    <x v="3"/>
    <s v="Tart"/>
    <n v="1"/>
    <x v="697"/>
    <n v="232.45"/>
    <n v="139.47"/>
    <x v="701"/>
    <x v="2"/>
    <s v="Roast &amp; Toast"/>
  </r>
  <r>
    <s v="TXN0719"/>
    <d v="2023-10-16T00:00:00"/>
    <x v="1"/>
    <x v="3"/>
    <x v="1"/>
    <x v="2"/>
    <s v="Green Tea"/>
    <n v="2"/>
    <x v="698"/>
    <n v="215.56"/>
    <n v="64.67"/>
    <x v="702"/>
    <x v="3"/>
    <s v="The Daily Grind"/>
  </r>
  <r>
    <s v="TXN0720"/>
    <d v="2023-08-13T00:00:00"/>
    <x v="4"/>
    <x v="4"/>
    <x v="1"/>
    <x v="1"/>
    <s v="Latte"/>
    <n v="2"/>
    <x v="699"/>
    <n v="396.4"/>
    <n v="118.92"/>
    <x v="703"/>
    <x v="2"/>
    <s v="The Daily Grind"/>
  </r>
  <r>
    <s v="TXN0721"/>
    <d v="2023-03-23T00:00:00"/>
    <x v="3"/>
    <x v="5"/>
    <x v="1"/>
    <x v="1"/>
    <s v="Espresso"/>
    <n v="2"/>
    <x v="700"/>
    <n v="350.32"/>
    <n v="105.1"/>
    <x v="704"/>
    <x v="0"/>
    <s v="Brew Crew"/>
  </r>
  <r>
    <s v="TXN0722"/>
    <d v="2025-05-11T00:00:00"/>
    <x v="4"/>
    <x v="7"/>
    <x v="2"/>
    <x v="2"/>
    <s v="Green Tea"/>
    <n v="2"/>
    <x v="701"/>
    <n v="275"/>
    <n v="82.5"/>
    <x v="246"/>
    <x v="4"/>
    <s v="Cafe Bliss"/>
  </r>
  <r>
    <s v="TXN0723"/>
    <d v="2025-01-19T00:00:00"/>
    <x v="4"/>
    <x v="1"/>
    <x v="2"/>
    <x v="0"/>
    <s v="Croissant"/>
    <n v="2"/>
    <x v="702"/>
    <n v="226.8"/>
    <n v="68.040000000000006"/>
    <x v="705"/>
    <x v="2"/>
    <s v="The Daily Grind"/>
  </r>
  <r>
    <s v="TXN0724"/>
    <d v="2024-05-30T00:00:00"/>
    <x v="3"/>
    <x v="7"/>
    <x v="0"/>
    <x v="0"/>
    <s v="Sandwich"/>
    <n v="1"/>
    <x v="703"/>
    <n v="176.12"/>
    <n v="105.67"/>
    <x v="706"/>
    <x v="0"/>
    <s v="Cafe Bliss"/>
  </r>
  <r>
    <s v="TXN0725"/>
    <d v="2025-05-01T00:00:00"/>
    <x v="3"/>
    <x v="7"/>
    <x v="2"/>
    <x v="1"/>
    <s v="Latte"/>
    <n v="5"/>
    <x v="704"/>
    <n v="882.6"/>
    <n v="105.91"/>
    <x v="707"/>
    <x v="0"/>
    <s v="Roast &amp; Toast"/>
  </r>
  <r>
    <s v="TXN0726"/>
    <d v="2025-06-14T00:00:00"/>
    <x v="5"/>
    <x v="6"/>
    <x v="2"/>
    <x v="2"/>
    <s v="Green Tea"/>
    <n v="1"/>
    <x v="705"/>
    <n v="145.53"/>
    <n v="87.32"/>
    <x v="708"/>
    <x v="2"/>
    <s v="Cafe Bliss"/>
  </r>
  <r>
    <s v="TXN0727"/>
    <d v="2024-08-25T00:00:00"/>
    <x v="4"/>
    <x v="4"/>
    <x v="0"/>
    <x v="1"/>
    <s v="Espresso"/>
    <n v="1"/>
    <x v="706"/>
    <n v="176.72"/>
    <n v="106.03"/>
    <x v="709"/>
    <x v="1"/>
    <s v="The Daily Grind"/>
  </r>
  <r>
    <s v="TXN0728"/>
    <d v="2023-08-30T00:00:00"/>
    <x v="2"/>
    <x v="4"/>
    <x v="1"/>
    <x v="1"/>
    <s v="Latte"/>
    <n v="2"/>
    <x v="707"/>
    <n v="340.04"/>
    <n v="102.01"/>
    <x v="710"/>
    <x v="2"/>
    <s v="Bean Street"/>
  </r>
  <r>
    <s v="TXN0729"/>
    <d v="2023-02-06T00:00:00"/>
    <x v="1"/>
    <x v="11"/>
    <x v="1"/>
    <x v="3"/>
    <s v="Tart"/>
    <n v="4"/>
    <x v="708"/>
    <n v="735.8"/>
    <n v="110.37"/>
    <x v="711"/>
    <x v="3"/>
    <s v="Bean Street"/>
  </r>
  <r>
    <s v="TXN0730"/>
    <d v="2024-11-08T00:00:00"/>
    <x v="0"/>
    <x v="9"/>
    <x v="0"/>
    <x v="3"/>
    <s v="Chocolate Cake"/>
    <n v="3"/>
    <x v="709"/>
    <n v="595.32000000000005"/>
    <n v="119.06"/>
    <x v="712"/>
    <x v="2"/>
    <s v="Roast &amp; Toast"/>
  </r>
  <r>
    <s v="TXN0731"/>
    <d v="2024-02-26T00:00:00"/>
    <x v="1"/>
    <x v="11"/>
    <x v="0"/>
    <x v="3"/>
    <s v="Chocolate Cake"/>
    <n v="3"/>
    <x v="710"/>
    <n v="718.44"/>
    <n v="143.69"/>
    <x v="713"/>
    <x v="2"/>
    <s v="The Daily Grind"/>
  </r>
  <r>
    <s v="TXN0732"/>
    <d v="2024-08-06T00:00:00"/>
    <x v="6"/>
    <x v="4"/>
    <x v="0"/>
    <x v="2"/>
    <s v="Green Tea"/>
    <n v="4"/>
    <x v="711"/>
    <n v="487.28"/>
    <n v="73.09"/>
    <x v="714"/>
    <x v="1"/>
    <s v="Roast &amp; Toast"/>
  </r>
  <r>
    <s v="TXN0733"/>
    <d v="2025-03-31T00:00:00"/>
    <x v="1"/>
    <x v="5"/>
    <x v="2"/>
    <x v="0"/>
    <s v="Muffin"/>
    <n v="2"/>
    <x v="712"/>
    <n v="276.94"/>
    <n v="83.08"/>
    <x v="715"/>
    <x v="1"/>
    <s v="Brew Crew"/>
  </r>
  <r>
    <s v="TXN0734"/>
    <d v="2023-06-12T00:00:00"/>
    <x v="1"/>
    <x v="6"/>
    <x v="1"/>
    <x v="1"/>
    <s v="Latte"/>
    <n v="1"/>
    <x v="713"/>
    <n v="133.12"/>
    <n v="79.87"/>
    <x v="716"/>
    <x v="4"/>
    <s v="Brew Crew"/>
  </r>
  <r>
    <s v="TXN0735"/>
    <d v="2024-06-08T00:00:00"/>
    <x v="5"/>
    <x v="6"/>
    <x v="0"/>
    <x v="3"/>
    <s v="Cheesecake"/>
    <n v="3"/>
    <x v="559"/>
    <n v="667.44"/>
    <n v="133.49"/>
    <x v="717"/>
    <x v="1"/>
    <s v="Cafe Bliss"/>
  </r>
  <r>
    <s v="TXN0736"/>
    <d v="2024-07-22T00:00:00"/>
    <x v="1"/>
    <x v="0"/>
    <x v="0"/>
    <x v="3"/>
    <s v="Chocolate Cake"/>
    <n v="4"/>
    <x v="714"/>
    <n v="698.84"/>
    <n v="104.83"/>
    <x v="718"/>
    <x v="3"/>
    <s v="Roast &amp; Toast"/>
  </r>
  <r>
    <s v="TXN0737"/>
    <d v="2024-03-16T00:00:00"/>
    <x v="5"/>
    <x v="5"/>
    <x v="0"/>
    <x v="0"/>
    <s v="Muffin"/>
    <n v="5"/>
    <x v="715"/>
    <n v="691.7"/>
    <n v="83"/>
    <x v="719"/>
    <x v="0"/>
    <s v="Bean Street"/>
  </r>
  <r>
    <s v="TXN0738"/>
    <d v="2023-03-23T00:00:00"/>
    <x v="3"/>
    <x v="5"/>
    <x v="1"/>
    <x v="3"/>
    <s v="Chocolate Cake"/>
    <n v="3"/>
    <x v="716"/>
    <n v="515.76"/>
    <n v="103.15"/>
    <x v="720"/>
    <x v="4"/>
    <s v="Roast &amp; Toast"/>
  </r>
  <r>
    <s v="TXN0739"/>
    <d v="2023-11-08T00:00:00"/>
    <x v="2"/>
    <x v="9"/>
    <x v="1"/>
    <x v="2"/>
    <s v="Black Tea"/>
    <n v="4"/>
    <x v="717"/>
    <n v="528.4"/>
    <n v="79.260000000000005"/>
    <x v="721"/>
    <x v="3"/>
    <s v="Cafe Bliss"/>
  </r>
  <r>
    <s v="TXN0740"/>
    <d v="2023-10-26T00:00:00"/>
    <x v="3"/>
    <x v="3"/>
    <x v="1"/>
    <x v="1"/>
    <s v="Americano"/>
    <n v="5"/>
    <x v="718"/>
    <n v="915.9"/>
    <n v="109.91"/>
    <x v="722"/>
    <x v="3"/>
    <s v="The Daily Grind"/>
  </r>
  <r>
    <s v="TXN0741"/>
    <d v="2024-08-23T00:00:00"/>
    <x v="0"/>
    <x v="4"/>
    <x v="0"/>
    <x v="3"/>
    <s v="Tart"/>
    <n v="3"/>
    <x v="719"/>
    <n v="498.51"/>
    <n v="99.7"/>
    <x v="723"/>
    <x v="1"/>
    <s v="Roast &amp; Toast"/>
  </r>
  <r>
    <s v="TXN0742"/>
    <d v="2025-02-07T00:00:00"/>
    <x v="0"/>
    <x v="11"/>
    <x v="2"/>
    <x v="0"/>
    <s v="Croissant"/>
    <n v="2"/>
    <x v="720"/>
    <n v="304.52"/>
    <n v="91.36"/>
    <x v="724"/>
    <x v="2"/>
    <s v="Cafe Bliss"/>
  </r>
  <r>
    <s v="TXN0743"/>
    <d v="2023-10-23T00:00:00"/>
    <x v="1"/>
    <x v="3"/>
    <x v="1"/>
    <x v="0"/>
    <s v="Muffin"/>
    <n v="5"/>
    <x v="721"/>
    <n v="898.55"/>
    <n v="107.83"/>
    <x v="725"/>
    <x v="3"/>
    <s v="Brew Crew"/>
  </r>
  <r>
    <s v="TXN0744"/>
    <d v="2024-09-13T00:00:00"/>
    <x v="0"/>
    <x v="2"/>
    <x v="0"/>
    <x v="2"/>
    <s v="Green Tea"/>
    <n v="1"/>
    <x v="722"/>
    <n v="114.53"/>
    <n v="68.72"/>
    <x v="726"/>
    <x v="1"/>
    <s v="Bean Street"/>
  </r>
  <r>
    <s v="TXN0745"/>
    <d v="2023-09-16T00:00:00"/>
    <x v="5"/>
    <x v="2"/>
    <x v="1"/>
    <x v="2"/>
    <s v="Green Tea"/>
    <n v="4"/>
    <x v="377"/>
    <n v="375.88"/>
    <n v="56.38"/>
    <x v="727"/>
    <x v="1"/>
    <s v="The Daily Grind"/>
  </r>
  <r>
    <s v="TXN0746"/>
    <d v="2025-04-26T00:00:00"/>
    <x v="5"/>
    <x v="10"/>
    <x v="2"/>
    <x v="1"/>
    <s v="Americano"/>
    <n v="3"/>
    <x v="723"/>
    <n v="412.92"/>
    <n v="82.58"/>
    <x v="728"/>
    <x v="1"/>
    <s v="Roast &amp; Toast"/>
  </r>
  <r>
    <s v="TXN0747"/>
    <d v="2024-12-29T00:00:00"/>
    <x v="4"/>
    <x v="8"/>
    <x v="0"/>
    <x v="0"/>
    <s v="Croissant"/>
    <n v="1"/>
    <x v="724"/>
    <n v="167.24"/>
    <n v="100.34"/>
    <x v="350"/>
    <x v="3"/>
    <s v="Roast &amp; Toast"/>
  </r>
  <r>
    <s v="TXN0748"/>
    <d v="2024-05-07T00:00:00"/>
    <x v="6"/>
    <x v="7"/>
    <x v="0"/>
    <x v="2"/>
    <s v="Green Tea"/>
    <n v="1"/>
    <x v="725"/>
    <n v="140.78"/>
    <n v="84.47"/>
    <x v="729"/>
    <x v="4"/>
    <s v="Bean Street"/>
  </r>
  <r>
    <s v="TXN0749"/>
    <d v="2024-02-12T00:00:00"/>
    <x v="1"/>
    <x v="11"/>
    <x v="0"/>
    <x v="2"/>
    <s v="Masala Chai"/>
    <n v="2"/>
    <x v="726"/>
    <n v="263.98"/>
    <n v="79.19"/>
    <x v="730"/>
    <x v="4"/>
    <s v="Brew Crew"/>
  </r>
  <r>
    <s v="TXN0750"/>
    <d v="2023-10-09T00:00:00"/>
    <x v="1"/>
    <x v="3"/>
    <x v="1"/>
    <x v="1"/>
    <s v="Latte"/>
    <n v="4"/>
    <x v="727"/>
    <n v="681.2"/>
    <n v="102.18"/>
    <x v="731"/>
    <x v="3"/>
    <s v="Roast &amp; Toast"/>
  </r>
  <r>
    <s v="TXN0751"/>
    <d v="2023-10-17T00:00:00"/>
    <x v="6"/>
    <x v="3"/>
    <x v="1"/>
    <x v="3"/>
    <s v="Cheesecake"/>
    <n v="4"/>
    <x v="728"/>
    <n v="748.4"/>
    <n v="112.26"/>
    <x v="732"/>
    <x v="3"/>
    <s v="Bean Street"/>
  </r>
  <r>
    <s v="TXN0752"/>
    <d v="2025-05-19T00:00:00"/>
    <x v="1"/>
    <x v="7"/>
    <x v="2"/>
    <x v="2"/>
    <s v="Green Tea"/>
    <n v="4"/>
    <x v="729"/>
    <n v="461.36"/>
    <n v="69.2"/>
    <x v="733"/>
    <x v="4"/>
    <s v="Bean Street"/>
  </r>
  <r>
    <s v="TXN0753"/>
    <d v="2023-12-29T00:00:00"/>
    <x v="0"/>
    <x v="8"/>
    <x v="1"/>
    <x v="0"/>
    <s v="Croissant"/>
    <n v="2"/>
    <x v="730"/>
    <n v="338.72"/>
    <n v="101.62"/>
    <x v="734"/>
    <x v="3"/>
    <s v="The Daily Grind"/>
  </r>
  <r>
    <s v="TXN0754"/>
    <d v="2024-04-06T00:00:00"/>
    <x v="5"/>
    <x v="10"/>
    <x v="0"/>
    <x v="1"/>
    <s v="Cappuccino"/>
    <n v="1"/>
    <x v="731"/>
    <n v="155.09"/>
    <n v="93.05"/>
    <x v="735"/>
    <x v="1"/>
    <s v="Bean Street"/>
  </r>
  <r>
    <s v="TXN0755"/>
    <d v="2025-06-04T00:00:00"/>
    <x v="2"/>
    <x v="6"/>
    <x v="2"/>
    <x v="2"/>
    <s v="Black Tea"/>
    <n v="5"/>
    <x v="732"/>
    <n v="538.45000000000005"/>
    <n v="64.61"/>
    <x v="736"/>
    <x v="3"/>
    <s v="Bean Street"/>
  </r>
  <r>
    <s v="TXN0756"/>
    <d v="2024-08-12T00:00:00"/>
    <x v="1"/>
    <x v="4"/>
    <x v="0"/>
    <x v="3"/>
    <s v="Tart"/>
    <n v="4"/>
    <x v="733"/>
    <n v="949.36"/>
    <n v="142.4"/>
    <x v="737"/>
    <x v="4"/>
    <s v="Bean Street"/>
  </r>
  <r>
    <s v="TXN0757"/>
    <d v="2024-05-01T00:00:00"/>
    <x v="2"/>
    <x v="7"/>
    <x v="0"/>
    <x v="2"/>
    <s v="Masala Chai"/>
    <n v="2"/>
    <x v="734"/>
    <n v="271.02"/>
    <n v="81.31"/>
    <x v="738"/>
    <x v="1"/>
    <s v="Roast &amp; Toast"/>
  </r>
  <r>
    <s v="TXN0758"/>
    <d v="2024-01-06T00:00:00"/>
    <x v="5"/>
    <x v="1"/>
    <x v="0"/>
    <x v="1"/>
    <s v="Espresso"/>
    <n v="2"/>
    <x v="735"/>
    <n v="398.74"/>
    <n v="119.62"/>
    <x v="739"/>
    <x v="0"/>
    <s v="Bean Street"/>
  </r>
  <r>
    <s v="TXN0759"/>
    <d v="2023-06-18T00:00:00"/>
    <x v="4"/>
    <x v="6"/>
    <x v="1"/>
    <x v="2"/>
    <s v="Green Tea"/>
    <n v="2"/>
    <x v="736"/>
    <n v="287.74"/>
    <n v="86.32"/>
    <x v="740"/>
    <x v="4"/>
    <s v="Bean Street"/>
  </r>
  <r>
    <s v="TXN0760"/>
    <d v="2023-11-21T00:00:00"/>
    <x v="6"/>
    <x v="9"/>
    <x v="1"/>
    <x v="3"/>
    <s v="Chocolate Cake"/>
    <n v="4"/>
    <x v="737"/>
    <n v="753.52"/>
    <n v="113.03"/>
    <x v="657"/>
    <x v="3"/>
    <s v="Bean Street"/>
  </r>
  <r>
    <s v="TXN0761"/>
    <d v="2024-11-08T00:00:00"/>
    <x v="0"/>
    <x v="9"/>
    <x v="0"/>
    <x v="2"/>
    <s v="Green Tea"/>
    <n v="2"/>
    <x v="738"/>
    <n v="248.42"/>
    <n v="74.53"/>
    <x v="741"/>
    <x v="1"/>
    <s v="Bean Street"/>
  </r>
  <r>
    <s v="TXN0762"/>
    <d v="2024-07-14T00:00:00"/>
    <x v="4"/>
    <x v="0"/>
    <x v="0"/>
    <x v="2"/>
    <s v="Masala Chai"/>
    <n v="1"/>
    <x v="739"/>
    <n v="89.21"/>
    <n v="53.53"/>
    <x v="742"/>
    <x v="1"/>
    <s v="Brew Crew"/>
  </r>
  <r>
    <s v="TXN0763"/>
    <d v="2024-11-11T00:00:00"/>
    <x v="1"/>
    <x v="9"/>
    <x v="0"/>
    <x v="1"/>
    <s v="Latte"/>
    <n v="4"/>
    <x v="740"/>
    <n v="770.88"/>
    <n v="115.63"/>
    <x v="743"/>
    <x v="0"/>
    <s v="Roast &amp; Toast"/>
  </r>
  <r>
    <s v="TXN0764"/>
    <d v="2023-07-02T00:00:00"/>
    <x v="4"/>
    <x v="0"/>
    <x v="1"/>
    <x v="2"/>
    <s v="Green Tea"/>
    <n v="2"/>
    <x v="741"/>
    <n v="193.26"/>
    <n v="57.98"/>
    <x v="744"/>
    <x v="3"/>
    <s v="Bean Street"/>
  </r>
  <r>
    <s v="TXN0765"/>
    <d v="2024-05-07T00:00:00"/>
    <x v="6"/>
    <x v="7"/>
    <x v="0"/>
    <x v="0"/>
    <s v="Sandwich"/>
    <n v="2"/>
    <x v="742"/>
    <n v="228.96"/>
    <n v="68.69"/>
    <x v="745"/>
    <x v="3"/>
    <s v="Cafe Bliss"/>
  </r>
  <r>
    <s v="TXN0766"/>
    <d v="2025-04-11T00:00:00"/>
    <x v="0"/>
    <x v="10"/>
    <x v="2"/>
    <x v="3"/>
    <s v="Tart"/>
    <n v="5"/>
    <x v="743"/>
    <n v="784.55"/>
    <n v="94.15"/>
    <x v="746"/>
    <x v="1"/>
    <s v="Cafe Bliss"/>
  </r>
  <r>
    <s v="TXN0767"/>
    <d v="2024-01-28T00:00:00"/>
    <x v="4"/>
    <x v="1"/>
    <x v="0"/>
    <x v="0"/>
    <s v="Muffin"/>
    <n v="1"/>
    <x v="744"/>
    <n v="119.78"/>
    <n v="71.87"/>
    <x v="747"/>
    <x v="0"/>
    <s v="Cafe Bliss"/>
  </r>
  <r>
    <s v="TXN0768"/>
    <d v="2024-09-17T00:00:00"/>
    <x v="6"/>
    <x v="2"/>
    <x v="0"/>
    <x v="2"/>
    <s v="Green Tea"/>
    <n v="4"/>
    <x v="745"/>
    <n v="433.4"/>
    <n v="65.010000000000005"/>
    <x v="748"/>
    <x v="1"/>
    <s v="The Daily Grind"/>
  </r>
  <r>
    <s v="TXN0769"/>
    <d v="2023-04-19T00:00:00"/>
    <x v="2"/>
    <x v="10"/>
    <x v="1"/>
    <x v="3"/>
    <s v="Tart"/>
    <n v="1"/>
    <x v="746"/>
    <n v="216.26"/>
    <n v="129.76"/>
    <x v="749"/>
    <x v="2"/>
    <s v="Brew Crew"/>
  </r>
  <r>
    <s v="TXN0770"/>
    <d v="2025-05-21T00:00:00"/>
    <x v="2"/>
    <x v="7"/>
    <x v="2"/>
    <x v="2"/>
    <s v="Black Tea"/>
    <n v="1"/>
    <x v="747"/>
    <n v="107.38"/>
    <n v="64.430000000000007"/>
    <x v="750"/>
    <x v="1"/>
    <s v="Cafe Bliss"/>
  </r>
  <r>
    <s v="TXN0771"/>
    <d v="2024-06-29T00:00:00"/>
    <x v="5"/>
    <x v="6"/>
    <x v="0"/>
    <x v="0"/>
    <s v="Sandwich"/>
    <n v="1"/>
    <x v="748"/>
    <n v="131.91999999999999"/>
    <n v="79.150000000000006"/>
    <x v="751"/>
    <x v="3"/>
    <s v="Brew Crew"/>
  </r>
  <r>
    <s v="TXN0772"/>
    <d v="2023-08-03T00:00:00"/>
    <x v="3"/>
    <x v="4"/>
    <x v="1"/>
    <x v="2"/>
    <s v="Masala Chai"/>
    <n v="3"/>
    <x v="749"/>
    <n v="377.91"/>
    <n v="75.58"/>
    <x v="752"/>
    <x v="3"/>
    <s v="Cafe Bliss"/>
  </r>
  <r>
    <s v="TXN0773"/>
    <d v="2023-05-22T00:00:00"/>
    <x v="1"/>
    <x v="7"/>
    <x v="1"/>
    <x v="0"/>
    <s v="Sandwich"/>
    <n v="1"/>
    <x v="750"/>
    <n v="161.88"/>
    <n v="97.13"/>
    <x v="753"/>
    <x v="1"/>
    <s v="The Daily Grind"/>
  </r>
  <r>
    <s v="TXN0774"/>
    <d v="2024-05-08T00:00:00"/>
    <x v="2"/>
    <x v="7"/>
    <x v="0"/>
    <x v="1"/>
    <s v="Americano"/>
    <n v="4"/>
    <x v="751"/>
    <n v="790.36"/>
    <n v="118.55"/>
    <x v="754"/>
    <x v="4"/>
    <s v="Roast &amp; Toast"/>
  </r>
  <r>
    <s v="TXN0775"/>
    <d v="2024-05-09T00:00:00"/>
    <x v="3"/>
    <x v="7"/>
    <x v="0"/>
    <x v="1"/>
    <s v="Latte"/>
    <n v="3"/>
    <x v="752"/>
    <n v="572.1"/>
    <n v="114.42"/>
    <x v="755"/>
    <x v="3"/>
    <s v="Brew Crew"/>
  </r>
  <r>
    <s v="TXN0776"/>
    <d v="2023-03-25T00:00:00"/>
    <x v="5"/>
    <x v="5"/>
    <x v="1"/>
    <x v="0"/>
    <s v="Croissant"/>
    <n v="2"/>
    <x v="753"/>
    <n v="271.8"/>
    <n v="81.540000000000006"/>
    <x v="756"/>
    <x v="3"/>
    <s v="Roast &amp; Toast"/>
  </r>
  <r>
    <s v="TXN0777"/>
    <d v="2025-06-08T00:00:00"/>
    <x v="4"/>
    <x v="6"/>
    <x v="2"/>
    <x v="1"/>
    <s v="Americano"/>
    <n v="4"/>
    <x v="754"/>
    <n v="745.24"/>
    <n v="111.79"/>
    <x v="757"/>
    <x v="4"/>
    <s v="The Daily Grind"/>
  </r>
  <r>
    <s v="TXN0778"/>
    <d v="2025-03-28T00:00:00"/>
    <x v="0"/>
    <x v="5"/>
    <x v="2"/>
    <x v="0"/>
    <s v="Croissant"/>
    <n v="1"/>
    <x v="755"/>
    <n v="135.94999999999999"/>
    <n v="81.569999999999993"/>
    <x v="758"/>
    <x v="4"/>
    <s v="Brew Crew"/>
  </r>
  <r>
    <s v="TXN0779"/>
    <d v="2024-02-18T00:00:00"/>
    <x v="4"/>
    <x v="11"/>
    <x v="0"/>
    <x v="2"/>
    <s v="Masala Chai"/>
    <n v="3"/>
    <x v="756"/>
    <n v="439.2"/>
    <n v="87.84"/>
    <x v="759"/>
    <x v="0"/>
    <s v="Roast &amp; Toast"/>
  </r>
  <r>
    <s v="TXN0780"/>
    <d v="2023-04-16T00:00:00"/>
    <x v="4"/>
    <x v="10"/>
    <x v="1"/>
    <x v="2"/>
    <s v="Black Tea"/>
    <n v="1"/>
    <x v="586"/>
    <n v="91.69"/>
    <n v="55.01"/>
    <x v="760"/>
    <x v="1"/>
    <s v="The Daily Grind"/>
  </r>
  <r>
    <s v="TXN0781"/>
    <d v="2025-01-15T00:00:00"/>
    <x v="2"/>
    <x v="1"/>
    <x v="2"/>
    <x v="0"/>
    <s v="Muffin"/>
    <n v="4"/>
    <x v="757"/>
    <n v="521.4"/>
    <n v="78.209999999999994"/>
    <x v="761"/>
    <x v="0"/>
    <s v="Bean Street"/>
  </r>
  <r>
    <s v="TXN0782"/>
    <d v="2024-03-22T00:00:00"/>
    <x v="0"/>
    <x v="5"/>
    <x v="0"/>
    <x v="0"/>
    <s v="Sandwich"/>
    <n v="3"/>
    <x v="758"/>
    <n v="476.73"/>
    <n v="95.35"/>
    <x v="762"/>
    <x v="0"/>
    <s v="Brew Crew"/>
  </r>
  <r>
    <s v="TXN0783"/>
    <d v="2024-10-04T00:00:00"/>
    <x v="0"/>
    <x v="3"/>
    <x v="0"/>
    <x v="1"/>
    <s v="Cappuccino"/>
    <n v="5"/>
    <x v="759"/>
    <n v="813.4"/>
    <n v="97.61"/>
    <x v="763"/>
    <x v="4"/>
    <s v="Roast &amp; Toast"/>
  </r>
  <r>
    <s v="TXN0784"/>
    <d v="2024-03-31T00:00:00"/>
    <x v="4"/>
    <x v="5"/>
    <x v="0"/>
    <x v="1"/>
    <s v="Espresso"/>
    <n v="1"/>
    <x v="760"/>
    <n v="187.53"/>
    <n v="112.52"/>
    <x v="764"/>
    <x v="1"/>
    <s v="The Daily Grind"/>
  </r>
  <r>
    <s v="TXN0785"/>
    <d v="2023-09-02T00:00:00"/>
    <x v="5"/>
    <x v="2"/>
    <x v="1"/>
    <x v="3"/>
    <s v="Cheesecake"/>
    <n v="4"/>
    <x v="761"/>
    <n v="778.56"/>
    <n v="116.78"/>
    <x v="765"/>
    <x v="0"/>
    <s v="Bean Street"/>
  </r>
  <r>
    <s v="TXN0786"/>
    <d v="2025-01-17T00:00:00"/>
    <x v="0"/>
    <x v="1"/>
    <x v="2"/>
    <x v="2"/>
    <s v="Masala Chai"/>
    <n v="4"/>
    <x v="57"/>
    <n v="471.16"/>
    <n v="70.67"/>
    <x v="766"/>
    <x v="2"/>
    <s v="Brew Crew"/>
  </r>
  <r>
    <s v="TXN0787"/>
    <d v="2025-05-28T00:00:00"/>
    <x v="2"/>
    <x v="7"/>
    <x v="2"/>
    <x v="3"/>
    <s v="Cheesecake"/>
    <n v="4"/>
    <x v="762"/>
    <n v="707.88"/>
    <n v="106.18"/>
    <x v="767"/>
    <x v="2"/>
    <s v="Bean Street"/>
  </r>
  <r>
    <s v="TXN0788"/>
    <d v="2023-08-07T00:00:00"/>
    <x v="1"/>
    <x v="4"/>
    <x v="1"/>
    <x v="3"/>
    <s v="Chocolate Cake"/>
    <n v="2"/>
    <x v="763"/>
    <n v="324.60000000000002"/>
    <n v="97.38"/>
    <x v="768"/>
    <x v="3"/>
    <s v="Cafe Bliss"/>
  </r>
  <r>
    <s v="TXN0789"/>
    <d v="2024-05-08T00:00:00"/>
    <x v="2"/>
    <x v="7"/>
    <x v="0"/>
    <x v="2"/>
    <s v="Green Tea"/>
    <n v="5"/>
    <x v="764"/>
    <n v="727.8"/>
    <n v="87.34"/>
    <x v="769"/>
    <x v="2"/>
    <s v="Brew Crew"/>
  </r>
  <r>
    <s v="TXN0790"/>
    <d v="2023-12-10T00:00:00"/>
    <x v="4"/>
    <x v="8"/>
    <x v="1"/>
    <x v="1"/>
    <s v="Espresso"/>
    <n v="5"/>
    <x v="765"/>
    <n v="856"/>
    <n v="102.72"/>
    <x v="770"/>
    <x v="2"/>
    <s v="The Daily Grind"/>
  </r>
  <r>
    <s v="TXN0791"/>
    <d v="2025-04-05T00:00:00"/>
    <x v="5"/>
    <x v="10"/>
    <x v="2"/>
    <x v="1"/>
    <s v="Cappuccino"/>
    <n v="3"/>
    <x v="766"/>
    <n v="468.54"/>
    <n v="93.71"/>
    <x v="771"/>
    <x v="1"/>
    <s v="The Daily Grind"/>
  </r>
  <r>
    <s v="TXN0792"/>
    <d v="2024-03-31T00:00:00"/>
    <x v="4"/>
    <x v="5"/>
    <x v="0"/>
    <x v="1"/>
    <s v="Espresso"/>
    <n v="5"/>
    <x v="767"/>
    <n v="635.4"/>
    <n v="76.25"/>
    <x v="772"/>
    <x v="1"/>
    <s v="Brew Crew"/>
  </r>
  <r>
    <s v="TXN0793"/>
    <d v="2025-02-26T00:00:00"/>
    <x v="2"/>
    <x v="11"/>
    <x v="2"/>
    <x v="2"/>
    <s v="Masala Chai"/>
    <n v="1"/>
    <x v="768"/>
    <n v="115.51"/>
    <n v="69.31"/>
    <x v="773"/>
    <x v="1"/>
    <s v="Cafe Bliss"/>
  </r>
  <r>
    <s v="TXN0794"/>
    <d v="2025-02-13T00:00:00"/>
    <x v="3"/>
    <x v="11"/>
    <x v="2"/>
    <x v="1"/>
    <s v="Espresso"/>
    <n v="4"/>
    <x v="769"/>
    <n v="527.48"/>
    <n v="79.12"/>
    <x v="774"/>
    <x v="4"/>
    <s v="Brew Crew"/>
  </r>
  <r>
    <s v="TXN0795"/>
    <d v="2023-09-05T00:00:00"/>
    <x v="6"/>
    <x v="2"/>
    <x v="1"/>
    <x v="3"/>
    <s v="Tart"/>
    <n v="5"/>
    <x v="770"/>
    <n v="989.95"/>
    <n v="118.79"/>
    <x v="775"/>
    <x v="1"/>
    <s v="Roast &amp; Toast"/>
  </r>
  <r>
    <s v="TXN0796"/>
    <d v="2024-12-08T00:00:00"/>
    <x v="4"/>
    <x v="8"/>
    <x v="0"/>
    <x v="3"/>
    <s v="Tart"/>
    <n v="3"/>
    <x v="771"/>
    <n v="451.47"/>
    <n v="90.29"/>
    <x v="776"/>
    <x v="0"/>
    <s v="The Daily Grind"/>
  </r>
  <r>
    <s v="TXN0797"/>
    <d v="2024-01-07T00:00:00"/>
    <x v="4"/>
    <x v="1"/>
    <x v="0"/>
    <x v="3"/>
    <s v="Chocolate Cake"/>
    <n v="2"/>
    <x v="772"/>
    <n v="364.62"/>
    <n v="109.39"/>
    <x v="777"/>
    <x v="4"/>
    <s v="Bean Street"/>
  </r>
  <r>
    <s v="TXN0798"/>
    <d v="2025-04-17T00:00:00"/>
    <x v="3"/>
    <x v="10"/>
    <x v="2"/>
    <x v="1"/>
    <s v="Cappuccino"/>
    <n v="5"/>
    <x v="773"/>
    <n v="947.15"/>
    <n v="113.66"/>
    <x v="778"/>
    <x v="0"/>
    <s v="The Daily Grind"/>
  </r>
  <r>
    <s v="TXN0799"/>
    <d v="2024-03-30T00:00:00"/>
    <x v="5"/>
    <x v="5"/>
    <x v="0"/>
    <x v="2"/>
    <s v="Masala Chai"/>
    <n v="3"/>
    <x v="774"/>
    <n v="342.66"/>
    <n v="68.53"/>
    <x v="779"/>
    <x v="4"/>
    <s v="Cafe Bliss"/>
  </r>
  <r>
    <s v="TXN0800"/>
    <d v="2025-01-05T00:00:00"/>
    <x v="4"/>
    <x v="1"/>
    <x v="2"/>
    <x v="0"/>
    <s v="Croissant"/>
    <n v="4"/>
    <x v="775"/>
    <n v="570.32000000000005"/>
    <n v="85.55"/>
    <x v="780"/>
    <x v="3"/>
    <s v="Brew Crew"/>
  </r>
  <r>
    <s v="TXN0801"/>
    <d v="2023-09-11T00:00:00"/>
    <x v="1"/>
    <x v="2"/>
    <x v="1"/>
    <x v="0"/>
    <s v="Sandwich"/>
    <n v="5"/>
    <x v="30"/>
    <n v="557.4"/>
    <n v="66.89"/>
    <x v="781"/>
    <x v="1"/>
    <s v="The Daily Grind"/>
  </r>
  <r>
    <s v="TXN0802"/>
    <d v="2023-09-25T00:00:00"/>
    <x v="1"/>
    <x v="2"/>
    <x v="1"/>
    <x v="1"/>
    <s v="Americano"/>
    <n v="2"/>
    <x v="776"/>
    <n v="272.3"/>
    <n v="81.69"/>
    <x v="782"/>
    <x v="0"/>
    <s v="Roast &amp; Toast"/>
  </r>
  <r>
    <s v="TXN0803"/>
    <d v="2024-06-09T00:00:00"/>
    <x v="4"/>
    <x v="6"/>
    <x v="0"/>
    <x v="3"/>
    <s v="Chocolate Cake"/>
    <n v="2"/>
    <x v="777"/>
    <n v="337.66"/>
    <n v="101.3"/>
    <x v="783"/>
    <x v="3"/>
    <s v="Cafe Bliss"/>
  </r>
  <r>
    <s v="TXN0804"/>
    <d v="2025-06-14T00:00:00"/>
    <x v="5"/>
    <x v="6"/>
    <x v="2"/>
    <x v="0"/>
    <s v="Sandwich"/>
    <n v="5"/>
    <x v="778"/>
    <n v="677.5"/>
    <n v="81.3"/>
    <x v="784"/>
    <x v="0"/>
    <s v="Cafe Bliss"/>
  </r>
  <r>
    <s v="TXN0805"/>
    <d v="2024-03-14T00:00:00"/>
    <x v="3"/>
    <x v="5"/>
    <x v="0"/>
    <x v="1"/>
    <s v="Cappuccino"/>
    <n v="5"/>
    <x v="779"/>
    <n v="985.35"/>
    <n v="118.24"/>
    <x v="785"/>
    <x v="2"/>
    <s v="Bean Street"/>
  </r>
  <r>
    <s v="TXN0806"/>
    <d v="2023-05-14T00:00:00"/>
    <x v="4"/>
    <x v="7"/>
    <x v="1"/>
    <x v="3"/>
    <s v="Chocolate Cake"/>
    <n v="2"/>
    <x v="780"/>
    <n v="432.32"/>
    <n v="129.69999999999999"/>
    <x v="786"/>
    <x v="3"/>
    <s v="The Daily Grind"/>
  </r>
  <r>
    <s v="TXN0807"/>
    <d v="2024-04-27T00:00:00"/>
    <x v="5"/>
    <x v="10"/>
    <x v="0"/>
    <x v="1"/>
    <s v="Latte"/>
    <n v="2"/>
    <x v="781"/>
    <n v="299.88"/>
    <n v="89.96"/>
    <x v="787"/>
    <x v="0"/>
    <s v="Brew Crew"/>
  </r>
  <r>
    <s v="TXN0808"/>
    <d v="2023-11-06T00:00:00"/>
    <x v="1"/>
    <x v="9"/>
    <x v="1"/>
    <x v="0"/>
    <s v="Sandwich"/>
    <n v="2"/>
    <x v="782"/>
    <n v="239.06"/>
    <n v="71.72"/>
    <x v="788"/>
    <x v="4"/>
    <s v="Cafe Bliss"/>
  </r>
  <r>
    <s v="TXN0809"/>
    <d v="2024-05-09T00:00:00"/>
    <x v="3"/>
    <x v="7"/>
    <x v="0"/>
    <x v="1"/>
    <s v="Cappuccino"/>
    <n v="2"/>
    <x v="783"/>
    <n v="379.02"/>
    <n v="113.71"/>
    <x v="789"/>
    <x v="2"/>
    <s v="Roast &amp; Toast"/>
  </r>
  <r>
    <s v="TXN0810"/>
    <d v="2024-05-01T00:00:00"/>
    <x v="2"/>
    <x v="7"/>
    <x v="0"/>
    <x v="3"/>
    <s v="Cheesecake"/>
    <n v="1"/>
    <x v="784"/>
    <n v="153.04"/>
    <n v="91.82"/>
    <x v="790"/>
    <x v="2"/>
    <s v="Roast &amp; Toast"/>
  </r>
  <r>
    <s v="TXN0811"/>
    <d v="2024-02-12T00:00:00"/>
    <x v="1"/>
    <x v="11"/>
    <x v="0"/>
    <x v="1"/>
    <s v="Americano"/>
    <n v="1"/>
    <x v="700"/>
    <n v="175.16"/>
    <n v="105.1"/>
    <x v="791"/>
    <x v="1"/>
    <s v="Brew Crew"/>
  </r>
  <r>
    <s v="TXN0812"/>
    <d v="2023-10-16T00:00:00"/>
    <x v="1"/>
    <x v="3"/>
    <x v="1"/>
    <x v="0"/>
    <s v="Muffin"/>
    <n v="1"/>
    <x v="785"/>
    <n v="148.05000000000001"/>
    <n v="88.83"/>
    <x v="792"/>
    <x v="4"/>
    <s v="Roast &amp; Toast"/>
  </r>
  <r>
    <s v="TXN0813"/>
    <d v="2023-06-19T00:00:00"/>
    <x v="1"/>
    <x v="6"/>
    <x v="1"/>
    <x v="2"/>
    <s v="Masala Chai"/>
    <n v="5"/>
    <x v="786"/>
    <n v="633.45000000000005"/>
    <n v="76.010000000000005"/>
    <x v="793"/>
    <x v="1"/>
    <s v="Bean Street"/>
  </r>
  <r>
    <s v="TXN0814"/>
    <d v="2024-09-16T00:00:00"/>
    <x v="1"/>
    <x v="2"/>
    <x v="0"/>
    <x v="0"/>
    <s v="Muffin"/>
    <n v="1"/>
    <x v="787"/>
    <n v="108.53"/>
    <n v="65.12"/>
    <x v="794"/>
    <x v="0"/>
    <s v="Brew Crew"/>
  </r>
  <r>
    <s v="TXN0815"/>
    <d v="2024-05-27T00:00:00"/>
    <x v="1"/>
    <x v="7"/>
    <x v="0"/>
    <x v="0"/>
    <s v="Sandwich"/>
    <n v="4"/>
    <x v="788"/>
    <n v="450.96"/>
    <n v="67.64"/>
    <x v="795"/>
    <x v="2"/>
    <s v="Roast &amp; Toast"/>
  </r>
  <r>
    <s v="TXN0816"/>
    <d v="2023-07-29T00:00:00"/>
    <x v="5"/>
    <x v="0"/>
    <x v="1"/>
    <x v="1"/>
    <s v="Latte"/>
    <n v="1"/>
    <x v="789"/>
    <n v="189.32"/>
    <n v="113.59"/>
    <x v="796"/>
    <x v="1"/>
    <s v="Bean Street"/>
  </r>
  <r>
    <s v="TXN0817"/>
    <d v="2024-11-25T00:00:00"/>
    <x v="1"/>
    <x v="9"/>
    <x v="0"/>
    <x v="1"/>
    <s v="Cappuccino"/>
    <n v="1"/>
    <x v="790"/>
    <n v="189.66"/>
    <n v="113.8"/>
    <x v="797"/>
    <x v="0"/>
    <s v="Roast &amp; Toast"/>
  </r>
  <r>
    <s v="TXN0818"/>
    <d v="2023-02-09T00:00:00"/>
    <x v="3"/>
    <x v="11"/>
    <x v="1"/>
    <x v="3"/>
    <s v="Tart"/>
    <n v="1"/>
    <x v="791"/>
    <n v="159.05000000000001"/>
    <n v="95.43"/>
    <x v="798"/>
    <x v="3"/>
    <s v="The Daily Grind"/>
  </r>
  <r>
    <s v="TXN0819"/>
    <d v="2024-10-29T00:00:00"/>
    <x v="6"/>
    <x v="3"/>
    <x v="0"/>
    <x v="1"/>
    <s v="Americano"/>
    <n v="1"/>
    <x v="792"/>
    <n v="128.72999999999999"/>
    <n v="77.239999999999995"/>
    <x v="799"/>
    <x v="4"/>
    <s v="Brew Crew"/>
  </r>
  <r>
    <s v="TXN0820"/>
    <d v="2024-09-23T00:00:00"/>
    <x v="1"/>
    <x v="2"/>
    <x v="0"/>
    <x v="3"/>
    <s v="Tart"/>
    <n v="2"/>
    <x v="793"/>
    <n v="380.82"/>
    <n v="114.25"/>
    <x v="800"/>
    <x v="3"/>
    <s v="Roast &amp; Toast"/>
  </r>
  <r>
    <s v="TXN0821"/>
    <d v="2024-12-28T00:00:00"/>
    <x v="5"/>
    <x v="8"/>
    <x v="0"/>
    <x v="2"/>
    <s v="Masala Chai"/>
    <n v="4"/>
    <x v="794"/>
    <n v="506.92"/>
    <n v="76.040000000000006"/>
    <x v="801"/>
    <x v="2"/>
    <s v="Roast &amp; Toast"/>
  </r>
  <r>
    <s v="TXN0822"/>
    <d v="2023-12-12T00:00:00"/>
    <x v="6"/>
    <x v="8"/>
    <x v="1"/>
    <x v="1"/>
    <s v="Americano"/>
    <n v="2"/>
    <x v="795"/>
    <n v="361.96"/>
    <n v="108.59"/>
    <x v="802"/>
    <x v="1"/>
    <s v="Bean Street"/>
  </r>
  <r>
    <s v="TXN0823"/>
    <d v="2024-08-17T00:00:00"/>
    <x v="5"/>
    <x v="4"/>
    <x v="0"/>
    <x v="2"/>
    <s v="Green Tea"/>
    <n v="1"/>
    <x v="796"/>
    <n v="102.2"/>
    <n v="61.32"/>
    <x v="803"/>
    <x v="0"/>
    <s v="The Daily Grind"/>
  </r>
  <r>
    <s v="TXN0824"/>
    <d v="2025-01-05T00:00:00"/>
    <x v="4"/>
    <x v="1"/>
    <x v="2"/>
    <x v="2"/>
    <s v="Green Tea"/>
    <n v="5"/>
    <x v="797"/>
    <n v="686.25"/>
    <n v="82.35"/>
    <x v="804"/>
    <x v="2"/>
    <s v="The Daily Grind"/>
  </r>
  <r>
    <s v="TXN0825"/>
    <d v="2025-05-28T00:00:00"/>
    <x v="2"/>
    <x v="7"/>
    <x v="2"/>
    <x v="2"/>
    <s v="Green Tea"/>
    <n v="1"/>
    <x v="798"/>
    <n v="102.99"/>
    <n v="61.79"/>
    <x v="805"/>
    <x v="4"/>
    <s v="Bean Street"/>
  </r>
  <r>
    <s v="TXN0826"/>
    <d v="2024-03-19T00:00:00"/>
    <x v="6"/>
    <x v="5"/>
    <x v="0"/>
    <x v="3"/>
    <s v="Chocolate Cake"/>
    <n v="1"/>
    <x v="799"/>
    <n v="186.65"/>
    <n v="111.99"/>
    <x v="806"/>
    <x v="0"/>
    <s v="The Daily Grind"/>
  </r>
  <r>
    <s v="TXN0827"/>
    <d v="2023-02-03T00:00:00"/>
    <x v="0"/>
    <x v="11"/>
    <x v="1"/>
    <x v="2"/>
    <s v="Black Tea"/>
    <n v="5"/>
    <x v="800"/>
    <n v="533.15"/>
    <n v="63.98"/>
    <x v="807"/>
    <x v="2"/>
    <s v="Roast &amp; Toast"/>
  </r>
  <r>
    <s v="TXN0828"/>
    <d v="2024-03-26T00:00:00"/>
    <x v="6"/>
    <x v="5"/>
    <x v="0"/>
    <x v="0"/>
    <s v="Muffin"/>
    <n v="5"/>
    <x v="753"/>
    <n v="679.5"/>
    <n v="81.540000000000006"/>
    <x v="808"/>
    <x v="4"/>
    <s v="Roast &amp; Toast"/>
  </r>
  <r>
    <s v="TXN0829"/>
    <d v="2024-06-12T00:00:00"/>
    <x v="2"/>
    <x v="6"/>
    <x v="0"/>
    <x v="1"/>
    <s v="Americano"/>
    <n v="1"/>
    <x v="194"/>
    <n v="163.65"/>
    <n v="98.19"/>
    <x v="809"/>
    <x v="0"/>
    <s v="The Daily Grind"/>
  </r>
  <r>
    <s v="TXN0830"/>
    <d v="2025-02-18T00:00:00"/>
    <x v="6"/>
    <x v="11"/>
    <x v="2"/>
    <x v="3"/>
    <s v="Tart"/>
    <n v="3"/>
    <x v="801"/>
    <n v="518.19000000000005"/>
    <n v="103.64"/>
    <x v="810"/>
    <x v="3"/>
    <s v="Roast &amp; Toast"/>
  </r>
  <r>
    <s v="TXN0831"/>
    <d v="2025-02-22T00:00:00"/>
    <x v="5"/>
    <x v="11"/>
    <x v="2"/>
    <x v="0"/>
    <s v="Croissant"/>
    <n v="2"/>
    <x v="802"/>
    <n v="293.92"/>
    <n v="88.18"/>
    <x v="811"/>
    <x v="1"/>
    <s v="The Daily Grind"/>
  </r>
  <r>
    <s v="TXN0832"/>
    <d v="2024-01-30T00:00:00"/>
    <x v="6"/>
    <x v="1"/>
    <x v="0"/>
    <x v="1"/>
    <s v="Americano"/>
    <n v="2"/>
    <x v="803"/>
    <n v="361.5"/>
    <n v="108.45"/>
    <x v="812"/>
    <x v="2"/>
    <s v="Bean Street"/>
  </r>
  <r>
    <s v="TXN0833"/>
    <d v="2024-04-16T00:00:00"/>
    <x v="6"/>
    <x v="10"/>
    <x v="0"/>
    <x v="3"/>
    <s v="Chocolate Cake"/>
    <n v="1"/>
    <x v="804"/>
    <n v="187.98"/>
    <n v="112.79"/>
    <x v="813"/>
    <x v="0"/>
    <s v="Brew Crew"/>
  </r>
  <r>
    <s v="TXN0834"/>
    <d v="2024-02-14T00:00:00"/>
    <x v="2"/>
    <x v="11"/>
    <x v="0"/>
    <x v="1"/>
    <s v="Espresso"/>
    <n v="2"/>
    <x v="805"/>
    <n v="392.24"/>
    <n v="117.67"/>
    <x v="814"/>
    <x v="4"/>
    <s v="Bean Street"/>
  </r>
  <r>
    <s v="TXN0835"/>
    <d v="2024-10-09T00:00:00"/>
    <x v="2"/>
    <x v="3"/>
    <x v="0"/>
    <x v="1"/>
    <s v="Cappuccino"/>
    <n v="2"/>
    <x v="806"/>
    <n v="316.66000000000003"/>
    <n v="95"/>
    <x v="815"/>
    <x v="3"/>
    <s v="Brew Crew"/>
  </r>
  <r>
    <s v="TXN0836"/>
    <d v="2024-01-03T00:00:00"/>
    <x v="2"/>
    <x v="1"/>
    <x v="0"/>
    <x v="0"/>
    <s v="Muffin"/>
    <n v="5"/>
    <x v="274"/>
    <n v="825.5"/>
    <n v="99.06"/>
    <x v="273"/>
    <x v="3"/>
    <s v="Bean Street"/>
  </r>
  <r>
    <s v="TXN0837"/>
    <d v="2024-08-09T00:00:00"/>
    <x v="0"/>
    <x v="4"/>
    <x v="0"/>
    <x v="3"/>
    <s v="Tart"/>
    <n v="1"/>
    <x v="807"/>
    <n v="188.02"/>
    <n v="112.81"/>
    <x v="816"/>
    <x v="1"/>
    <s v="Cafe Bliss"/>
  </r>
  <r>
    <s v="TXN0838"/>
    <d v="2023-05-19T00:00:00"/>
    <x v="0"/>
    <x v="7"/>
    <x v="1"/>
    <x v="3"/>
    <s v="Chocolate Cake"/>
    <n v="2"/>
    <x v="808"/>
    <n v="405.32"/>
    <n v="121.6"/>
    <x v="817"/>
    <x v="2"/>
    <s v="Roast &amp; Toast"/>
  </r>
  <r>
    <s v="TXN0839"/>
    <d v="2024-02-25T00:00:00"/>
    <x v="4"/>
    <x v="11"/>
    <x v="0"/>
    <x v="0"/>
    <s v="Muffin"/>
    <n v="4"/>
    <x v="809"/>
    <n v="552.55999999999995"/>
    <n v="82.88"/>
    <x v="496"/>
    <x v="4"/>
    <s v="Bean Street"/>
  </r>
  <r>
    <s v="TXN0840"/>
    <d v="2025-05-18T00:00:00"/>
    <x v="4"/>
    <x v="7"/>
    <x v="2"/>
    <x v="3"/>
    <s v="Chocolate Cake"/>
    <n v="3"/>
    <x v="810"/>
    <n v="679.47"/>
    <n v="135.88999999999999"/>
    <x v="808"/>
    <x v="4"/>
    <s v="Brew Crew"/>
  </r>
  <r>
    <s v="TXN0841"/>
    <d v="2023-10-31T00:00:00"/>
    <x v="6"/>
    <x v="3"/>
    <x v="1"/>
    <x v="0"/>
    <s v="Croissant"/>
    <n v="2"/>
    <x v="811"/>
    <n v="314.48"/>
    <n v="94.34"/>
    <x v="818"/>
    <x v="2"/>
    <s v="The Daily Grind"/>
  </r>
  <r>
    <s v="TXN0842"/>
    <d v="2024-09-12T00:00:00"/>
    <x v="3"/>
    <x v="2"/>
    <x v="0"/>
    <x v="1"/>
    <s v="Americano"/>
    <n v="3"/>
    <x v="812"/>
    <n v="364.38"/>
    <n v="72.88"/>
    <x v="819"/>
    <x v="4"/>
    <s v="The Daily Grind"/>
  </r>
  <r>
    <s v="TXN0843"/>
    <d v="2024-08-05T00:00:00"/>
    <x v="1"/>
    <x v="4"/>
    <x v="0"/>
    <x v="0"/>
    <s v="Sandwich"/>
    <n v="3"/>
    <x v="813"/>
    <n v="301.83"/>
    <n v="60.37"/>
    <x v="820"/>
    <x v="1"/>
    <s v="Bean Street"/>
  </r>
  <r>
    <s v="TXN0844"/>
    <d v="2025-02-02T00:00:00"/>
    <x v="4"/>
    <x v="11"/>
    <x v="2"/>
    <x v="0"/>
    <s v="Muffin"/>
    <n v="5"/>
    <x v="814"/>
    <n v="859.2"/>
    <n v="103.1"/>
    <x v="821"/>
    <x v="1"/>
    <s v="Bean Street"/>
  </r>
  <r>
    <s v="TXN0845"/>
    <d v="2025-02-02T00:00:00"/>
    <x v="4"/>
    <x v="11"/>
    <x v="2"/>
    <x v="3"/>
    <s v="Tart"/>
    <n v="1"/>
    <x v="815"/>
    <n v="215.47"/>
    <n v="129.28"/>
    <x v="822"/>
    <x v="1"/>
    <s v="Bean Street"/>
  </r>
  <r>
    <s v="TXN0846"/>
    <d v="2025-02-08T00:00:00"/>
    <x v="5"/>
    <x v="11"/>
    <x v="2"/>
    <x v="2"/>
    <s v="Green Tea"/>
    <n v="3"/>
    <x v="816"/>
    <n v="252.66"/>
    <n v="50.53"/>
    <x v="823"/>
    <x v="0"/>
    <s v="The Daily Grind"/>
  </r>
  <r>
    <s v="TXN0847"/>
    <d v="2023-12-07T00:00:00"/>
    <x v="3"/>
    <x v="8"/>
    <x v="1"/>
    <x v="3"/>
    <s v="Cheesecake"/>
    <n v="5"/>
    <x v="817"/>
    <n v="989.6"/>
    <n v="118.75"/>
    <x v="824"/>
    <x v="1"/>
    <s v="Cafe Bliss"/>
  </r>
  <r>
    <s v="TXN0848"/>
    <d v="2023-10-11T00:00:00"/>
    <x v="2"/>
    <x v="3"/>
    <x v="1"/>
    <x v="3"/>
    <s v="Tart"/>
    <n v="3"/>
    <x v="818"/>
    <n v="480.42"/>
    <n v="96.08"/>
    <x v="825"/>
    <x v="1"/>
    <s v="Bean Street"/>
  </r>
  <r>
    <s v="TXN0849"/>
    <d v="2024-10-05T00:00:00"/>
    <x v="5"/>
    <x v="3"/>
    <x v="0"/>
    <x v="2"/>
    <s v="Masala Chai"/>
    <n v="5"/>
    <x v="819"/>
    <n v="616.04999999999995"/>
    <n v="73.930000000000007"/>
    <x v="826"/>
    <x v="0"/>
    <s v="The Daily Grind"/>
  </r>
  <r>
    <s v="TXN0850"/>
    <d v="2024-11-11T00:00:00"/>
    <x v="1"/>
    <x v="9"/>
    <x v="0"/>
    <x v="3"/>
    <s v="Tart"/>
    <n v="5"/>
    <x v="635"/>
    <n v="892.45"/>
    <n v="107.09"/>
    <x v="827"/>
    <x v="4"/>
    <s v="The Daily Grind"/>
  </r>
  <r>
    <s v="TXN0851"/>
    <d v="2025-02-20T00:00:00"/>
    <x v="3"/>
    <x v="11"/>
    <x v="2"/>
    <x v="0"/>
    <s v="Sandwich"/>
    <n v="3"/>
    <x v="581"/>
    <n v="523.11"/>
    <n v="104.62"/>
    <x v="828"/>
    <x v="2"/>
    <s v="Bean Street"/>
  </r>
  <r>
    <s v="TXN0852"/>
    <d v="2023-02-02T00:00:00"/>
    <x v="3"/>
    <x v="11"/>
    <x v="1"/>
    <x v="2"/>
    <s v="Green Tea"/>
    <n v="4"/>
    <x v="820"/>
    <n v="470.96"/>
    <n v="70.64"/>
    <x v="829"/>
    <x v="3"/>
    <s v="Brew Crew"/>
  </r>
  <r>
    <s v="TXN0853"/>
    <d v="2023-03-03T00:00:00"/>
    <x v="0"/>
    <x v="5"/>
    <x v="1"/>
    <x v="3"/>
    <s v="Chocolate Cake"/>
    <n v="2"/>
    <x v="821"/>
    <n v="422.06"/>
    <n v="126.62"/>
    <x v="830"/>
    <x v="1"/>
    <s v="Brew Crew"/>
  </r>
  <r>
    <s v="TXN0854"/>
    <d v="2024-07-19T00:00:00"/>
    <x v="0"/>
    <x v="0"/>
    <x v="0"/>
    <x v="1"/>
    <s v="Latte"/>
    <n v="2"/>
    <x v="822"/>
    <n v="303.98"/>
    <n v="91.19"/>
    <x v="831"/>
    <x v="3"/>
    <s v="Roast &amp; Toast"/>
  </r>
  <r>
    <s v="TXN0855"/>
    <d v="2025-04-05T00:00:00"/>
    <x v="5"/>
    <x v="10"/>
    <x v="2"/>
    <x v="2"/>
    <s v="Green Tea"/>
    <n v="5"/>
    <x v="823"/>
    <n v="544.75"/>
    <n v="65.37"/>
    <x v="832"/>
    <x v="4"/>
    <s v="The Daily Grind"/>
  </r>
  <r>
    <s v="TXN0856"/>
    <d v="2025-06-12T00:00:00"/>
    <x v="3"/>
    <x v="6"/>
    <x v="2"/>
    <x v="1"/>
    <s v="Americano"/>
    <n v="1"/>
    <x v="824"/>
    <n v="161.80000000000001"/>
    <n v="97.08"/>
    <x v="833"/>
    <x v="4"/>
    <s v="Roast &amp; Toast"/>
  </r>
  <r>
    <s v="TXN0857"/>
    <d v="2024-10-31T00:00:00"/>
    <x v="3"/>
    <x v="3"/>
    <x v="0"/>
    <x v="0"/>
    <s v="Croissant"/>
    <n v="4"/>
    <x v="825"/>
    <n v="458.08"/>
    <n v="68.709999999999994"/>
    <x v="834"/>
    <x v="0"/>
    <s v="Roast &amp; Toast"/>
  </r>
  <r>
    <s v="TXN0858"/>
    <d v="2024-01-24T00:00:00"/>
    <x v="2"/>
    <x v="1"/>
    <x v="0"/>
    <x v="0"/>
    <s v="Muffin"/>
    <n v="5"/>
    <x v="826"/>
    <n v="573.85"/>
    <n v="68.86"/>
    <x v="835"/>
    <x v="4"/>
    <s v="Brew Crew"/>
  </r>
  <r>
    <s v="TXN0859"/>
    <d v="2023-03-30T00:00:00"/>
    <x v="3"/>
    <x v="5"/>
    <x v="1"/>
    <x v="3"/>
    <s v="Tart"/>
    <n v="1"/>
    <x v="827"/>
    <n v="206.73"/>
    <n v="124.04"/>
    <x v="836"/>
    <x v="2"/>
    <s v="Brew Crew"/>
  </r>
  <r>
    <s v="TXN0860"/>
    <d v="2024-07-21T00:00:00"/>
    <x v="4"/>
    <x v="0"/>
    <x v="0"/>
    <x v="1"/>
    <s v="Latte"/>
    <n v="2"/>
    <x v="828"/>
    <n v="386.84"/>
    <n v="116.05"/>
    <x v="837"/>
    <x v="0"/>
    <s v="Cafe Bliss"/>
  </r>
  <r>
    <s v="TXN0861"/>
    <d v="2025-02-20T00:00:00"/>
    <x v="3"/>
    <x v="11"/>
    <x v="2"/>
    <x v="3"/>
    <s v="Tart"/>
    <n v="4"/>
    <x v="829"/>
    <n v="793.4"/>
    <n v="119.01"/>
    <x v="838"/>
    <x v="1"/>
    <s v="The Daily Grind"/>
  </r>
  <r>
    <s v="TXN0862"/>
    <d v="2024-02-02T00:00:00"/>
    <x v="0"/>
    <x v="11"/>
    <x v="0"/>
    <x v="2"/>
    <s v="Masala Chai"/>
    <n v="1"/>
    <x v="830"/>
    <n v="106.15"/>
    <n v="63.69"/>
    <x v="839"/>
    <x v="2"/>
    <s v="Cafe Bliss"/>
  </r>
  <r>
    <s v="TXN0863"/>
    <d v="2024-09-13T00:00:00"/>
    <x v="0"/>
    <x v="2"/>
    <x v="0"/>
    <x v="0"/>
    <s v="Muffin"/>
    <n v="5"/>
    <x v="831"/>
    <n v="753.25"/>
    <n v="90.39"/>
    <x v="840"/>
    <x v="3"/>
    <s v="Bean Street"/>
  </r>
  <r>
    <s v="TXN0864"/>
    <d v="2025-03-20T00:00:00"/>
    <x v="3"/>
    <x v="5"/>
    <x v="2"/>
    <x v="0"/>
    <s v="Croissant"/>
    <n v="3"/>
    <x v="337"/>
    <n v="300.63"/>
    <n v="60.13"/>
    <x v="841"/>
    <x v="4"/>
    <s v="Cafe Bliss"/>
  </r>
  <r>
    <s v="TXN0865"/>
    <d v="2023-02-11T00:00:00"/>
    <x v="5"/>
    <x v="11"/>
    <x v="1"/>
    <x v="0"/>
    <s v="Sandwich"/>
    <n v="5"/>
    <x v="832"/>
    <n v="853.7"/>
    <n v="102.44"/>
    <x v="842"/>
    <x v="0"/>
    <s v="Bean Street"/>
  </r>
  <r>
    <s v="TXN0866"/>
    <d v="2024-12-14T00:00:00"/>
    <x v="5"/>
    <x v="8"/>
    <x v="0"/>
    <x v="1"/>
    <s v="Latte"/>
    <n v="1"/>
    <x v="833"/>
    <n v="183.5"/>
    <n v="110.1"/>
    <x v="843"/>
    <x v="2"/>
    <s v="Roast &amp; Toast"/>
  </r>
  <r>
    <s v="TXN0867"/>
    <d v="2023-09-20T00:00:00"/>
    <x v="2"/>
    <x v="2"/>
    <x v="1"/>
    <x v="2"/>
    <s v="Green Tea"/>
    <n v="2"/>
    <x v="834"/>
    <n v="184.46"/>
    <n v="55.34"/>
    <x v="844"/>
    <x v="3"/>
    <s v="The Daily Grind"/>
  </r>
  <r>
    <s v="TXN0868"/>
    <d v="2023-12-02T00:00:00"/>
    <x v="5"/>
    <x v="8"/>
    <x v="1"/>
    <x v="2"/>
    <s v="Masala Chai"/>
    <n v="1"/>
    <x v="835"/>
    <n v="138.79"/>
    <n v="83.27"/>
    <x v="845"/>
    <x v="4"/>
    <s v="Cafe Bliss"/>
  </r>
  <r>
    <s v="TXN0869"/>
    <d v="2023-05-11T00:00:00"/>
    <x v="3"/>
    <x v="7"/>
    <x v="1"/>
    <x v="1"/>
    <s v="Espresso"/>
    <n v="1"/>
    <x v="836"/>
    <n v="138.94999999999999"/>
    <n v="83.37"/>
    <x v="846"/>
    <x v="2"/>
    <s v="The Daily Grind"/>
  </r>
  <r>
    <s v="TXN0870"/>
    <d v="2024-04-20T00:00:00"/>
    <x v="5"/>
    <x v="10"/>
    <x v="0"/>
    <x v="2"/>
    <s v="Black Tea"/>
    <n v="5"/>
    <x v="837"/>
    <n v="505.7"/>
    <n v="60.68"/>
    <x v="847"/>
    <x v="2"/>
    <s v="Roast &amp; Toast"/>
  </r>
  <r>
    <s v="TXN0871"/>
    <d v="2024-05-22T00:00:00"/>
    <x v="2"/>
    <x v="7"/>
    <x v="0"/>
    <x v="1"/>
    <s v="Latte"/>
    <n v="3"/>
    <x v="284"/>
    <n v="564.27"/>
    <n v="112.85"/>
    <x v="848"/>
    <x v="4"/>
    <s v="Roast &amp; Toast"/>
  </r>
  <r>
    <s v="TXN0872"/>
    <d v="2024-12-11T00:00:00"/>
    <x v="2"/>
    <x v="8"/>
    <x v="0"/>
    <x v="0"/>
    <s v="Croissant"/>
    <n v="2"/>
    <x v="838"/>
    <n v="329.52"/>
    <n v="98.86"/>
    <x v="849"/>
    <x v="1"/>
    <s v="Roast &amp; Toast"/>
  </r>
  <r>
    <s v="TXN0873"/>
    <d v="2023-06-02T00:00:00"/>
    <x v="0"/>
    <x v="6"/>
    <x v="1"/>
    <x v="3"/>
    <s v="Cheesecake"/>
    <n v="3"/>
    <x v="839"/>
    <n v="637.16999999999996"/>
    <n v="127.43"/>
    <x v="850"/>
    <x v="1"/>
    <s v="Roast &amp; Toast"/>
  </r>
  <r>
    <s v="TXN0874"/>
    <d v="2023-03-12T00:00:00"/>
    <x v="4"/>
    <x v="5"/>
    <x v="1"/>
    <x v="3"/>
    <s v="Cheesecake"/>
    <n v="1"/>
    <x v="840"/>
    <n v="192.39"/>
    <n v="115.43"/>
    <x v="851"/>
    <x v="1"/>
    <s v="Brew Crew"/>
  </r>
  <r>
    <s v="TXN0875"/>
    <d v="2025-02-19T00:00:00"/>
    <x v="2"/>
    <x v="11"/>
    <x v="2"/>
    <x v="3"/>
    <s v="Cheesecake"/>
    <n v="5"/>
    <x v="841"/>
    <n v="834"/>
    <n v="100.08"/>
    <x v="852"/>
    <x v="4"/>
    <s v="Brew Crew"/>
  </r>
  <r>
    <s v="TXN0876"/>
    <d v="2024-07-09T00:00:00"/>
    <x v="6"/>
    <x v="0"/>
    <x v="0"/>
    <x v="3"/>
    <s v="Tart"/>
    <n v="3"/>
    <x v="842"/>
    <n v="710.79"/>
    <n v="142.16"/>
    <x v="853"/>
    <x v="3"/>
    <s v="Roast &amp; Toast"/>
  </r>
  <r>
    <s v="TXN0877"/>
    <d v="2023-08-04T00:00:00"/>
    <x v="0"/>
    <x v="4"/>
    <x v="1"/>
    <x v="1"/>
    <s v="Cappuccino"/>
    <n v="1"/>
    <x v="843"/>
    <n v="137.34"/>
    <n v="82.4"/>
    <x v="854"/>
    <x v="0"/>
    <s v="Roast &amp; Toast"/>
  </r>
  <r>
    <s v="TXN0878"/>
    <d v="2025-03-28T00:00:00"/>
    <x v="0"/>
    <x v="5"/>
    <x v="2"/>
    <x v="0"/>
    <s v="Muffin"/>
    <n v="1"/>
    <x v="844"/>
    <n v="114.28"/>
    <n v="68.569999999999993"/>
    <x v="855"/>
    <x v="3"/>
    <s v="Cafe Bliss"/>
  </r>
  <r>
    <s v="TXN0879"/>
    <d v="2023-05-09T00:00:00"/>
    <x v="6"/>
    <x v="7"/>
    <x v="1"/>
    <x v="3"/>
    <s v="Chocolate Cake"/>
    <n v="5"/>
    <x v="845"/>
    <n v="1071"/>
    <n v="128.52000000000001"/>
    <x v="856"/>
    <x v="0"/>
    <s v="The Daily Grind"/>
  </r>
  <r>
    <s v="TXN0880"/>
    <d v="2024-02-18T00:00:00"/>
    <x v="4"/>
    <x v="11"/>
    <x v="0"/>
    <x v="0"/>
    <s v="Croissant"/>
    <n v="4"/>
    <x v="846"/>
    <n v="465.96"/>
    <n v="69.89"/>
    <x v="857"/>
    <x v="1"/>
    <s v="Cafe Bliss"/>
  </r>
  <r>
    <s v="TXN0881"/>
    <d v="2023-08-16T00:00:00"/>
    <x v="2"/>
    <x v="4"/>
    <x v="1"/>
    <x v="0"/>
    <s v="Muffin"/>
    <n v="3"/>
    <x v="608"/>
    <n v="355.68"/>
    <n v="71.14"/>
    <x v="858"/>
    <x v="1"/>
    <s v="Roast &amp; Toast"/>
  </r>
  <r>
    <s v="TXN0882"/>
    <d v="2023-08-17T00:00:00"/>
    <x v="3"/>
    <x v="4"/>
    <x v="1"/>
    <x v="2"/>
    <s v="Green Tea"/>
    <n v="5"/>
    <x v="349"/>
    <n v="608.04999999999995"/>
    <n v="72.97"/>
    <x v="859"/>
    <x v="1"/>
    <s v="Brew Crew"/>
  </r>
  <r>
    <s v="TXN0883"/>
    <d v="2023-01-09T00:00:00"/>
    <x v="1"/>
    <x v="1"/>
    <x v="1"/>
    <x v="2"/>
    <s v="Green Tea"/>
    <n v="1"/>
    <x v="847"/>
    <n v="149.13999999999999"/>
    <n v="89.48"/>
    <x v="860"/>
    <x v="3"/>
    <s v="Bean Street"/>
  </r>
  <r>
    <s v="TXN0884"/>
    <d v="2024-12-21T00:00:00"/>
    <x v="5"/>
    <x v="8"/>
    <x v="0"/>
    <x v="3"/>
    <s v="Tart"/>
    <n v="3"/>
    <x v="848"/>
    <n v="629.1"/>
    <n v="125.82"/>
    <x v="861"/>
    <x v="3"/>
    <s v="Brew Crew"/>
  </r>
  <r>
    <s v="TXN0885"/>
    <d v="2025-03-18T00:00:00"/>
    <x v="6"/>
    <x v="5"/>
    <x v="2"/>
    <x v="2"/>
    <s v="Black Tea"/>
    <n v="2"/>
    <x v="849"/>
    <n v="216.6"/>
    <n v="64.98"/>
    <x v="862"/>
    <x v="1"/>
    <s v="Brew Crew"/>
  </r>
  <r>
    <s v="TXN0886"/>
    <d v="2024-08-30T00:00:00"/>
    <x v="0"/>
    <x v="4"/>
    <x v="0"/>
    <x v="3"/>
    <s v="Cheesecake"/>
    <n v="5"/>
    <x v="850"/>
    <n v="1108.8"/>
    <n v="133.06"/>
    <x v="863"/>
    <x v="0"/>
    <s v="Brew Crew"/>
  </r>
  <r>
    <s v="TXN0887"/>
    <d v="2023-05-22T00:00:00"/>
    <x v="1"/>
    <x v="7"/>
    <x v="1"/>
    <x v="3"/>
    <s v="Cheesecake"/>
    <n v="1"/>
    <x v="851"/>
    <n v="151.58000000000001"/>
    <n v="90.95"/>
    <x v="864"/>
    <x v="1"/>
    <s v="Bean Street"/>
  </r>
  <r>
    <s v="TXN0888"/>
    <d v="2024-01-31T00:00:00"/>
    <x v="2"/>
    <x v="1"/>
    <x v="0"/>
    <x v="1"/>
    <s v="Latte"/>
    <n v="4"/>
    <x v="852"/>
    <n v="742"/>
    <n v="111.3"/>
    <x v="220"/>
    <x v="2"/>
    <s v="Roast &amp; Toast"/>
  </r>
  <r>
    <s v="TXN0889"/>
    <d v="2023-11-06T00:00:00"/>
    <x v="1"/>
    <x v="9"/>
    <x v="1"/>
    <x v="2"/>
    <s v="Black Tea"/>
    <n v="4"/>
    <x v="853"/>
    <n v="522.79999999999995"/>
    <n v="78.42"/>
    <x v="865"/>
    <x v="1"/>
    <s v="Roast &amp; Toast"/>
  </r>
  <r>
    <s v="TXN0890"/>
    <d v="2024-06-10T00:00:00"/>
    <x v="1"/>
    <x v="6"/>
    <x v="0"/>
    <x v="3"/>
    <s v="Tart"/>
    <n v="2"/>
    <x v="854"/>
    <n v="481.1"/>
    <n v="144.33000000000001"/>
    <x v="866"/>
    <x v="3"/>
    <s v="Roast &amp; Toast"/>
  </r>
  <r>
    <s v="TXN0891"/>
    <d v="2024-07-26T00:00:00"/>
    <x v="0"/>
    <x v="0"/>
    <x v="0"/>
    <x v="0"/>
    <s v="Sandwich"/>
    <n v="5"/>
    <x v="855"/>
    <n v="531.75"/>
    <n v="63.81"/>
    <x v="867"/>
    <x v="1"/>
    <s v="Brew Crew"/>
  </r>
  <r>
    <s v="TXN0892"/>
    <d v="2024-01-16T00:00:00"/>
    <x v="6"/>
    <x v="1"/>
    <x v="0"/>
    <x v="2"/>
    <s v="Masala Chai"/>
    <n v="5"/>
    <x v="666"/>
    <n v="712.95"/>
    <n v="85.55"/>
    <x v="868"/>
    <x v="3"/>
    <s v="The Daily Grind"/>
  </r>
  <r>
    <s v="TXN0893"/>
    <d v="2023-08-13T00:00:00"/>
    <x v="4"/>
    <x v="4"/>
    <x v="1"/>
    <x v="3"/>
    <s v="Chocolate Cake"/>
    <n v="3"/>
    <x v="856"/>
    <n v="570.36"/>
    <n v="114.07"/>
    <x v="869"/>
    <x v="0"/>
    <s v="The Daily Grind"/>
  </r>
  <r>
    <s v="TXN0894"/>
    <d v="2025-01-27T00:00:00"/>
    <x v="1"/>
    <x v="1"/>
    <x v="2"/>
    <x v="2"/>
    <s v="Black Tea"/>
    <n v="1"/>
    <x v="857"/>
    <n v="95.87"/>
    <n v="57.52"/>
    <x v="870"/>
    <x v="1"/>
    <s v="Cafe Bliss"/>
  </r>
  <r>
    <s v="TXN0895"/>
    <d v="2023-06-28T00:00:00"/>
    <x v="2"/>
    <x v="6"/>
    <x v="1"/>
    <x v="1"/>
    <s v="Latte"/>
    <n v="1"/>
    <x v="858"/>
    <n v="169.37"/>
    <n v="101.62"/>
    <x v="871"/>
    <x v="1"/>
    <s v="The Daily Grind"/>
  </r>
  <r>
    <s v="TXN0896"/>
    <d v="2023-12-11T00:00:00"/>
    <x v="1"/>
    <x v="8"/>
    <x v="1"/>
    <x v="2"/>
    <s v="Black Tea"/>
    <n v="5"/>
    <x v="859"/>
    <n v="581.65"/>
    <n v="69.8"/>
    <x v="872"/>
    <x v="1"/>
    <s v="Brew Crew"/>
  </r>
  <r>
    <s v="TXN0897"/>
    <d v="2024-03-08T00:00:00"/>
    <x v="0"/>
    <x v="5"/>
    <x v="0"/>
    <x v="3"/>
    <s v="Cheesecake"/>
    <n v="2"/>
    <x v="860"/>
    <n v="433.92"/>
    <n v="130.18"/>
    <x v="873"/>
    <x v="1"/>
    <s v="Roast &amp; Toast"/>
  </r>
  <r>
    <s v="TXN0898"/>
    <d v="2023-08-01T00:00:00"/>
    <x v="6"/>
    <x v="4"/>
    <x v="1"/>
    <x v="0"/>
    <s v="Croissant"/>
    <n v="4"/>
    <x v="861"/>
    <n v="474.8"/>
    <n v="71.22"/>
    <x v="874"/>
    <x v="1"/>
    <s v="The Daily Grind"/>
  </r>
  <r>
    <s v="TXN0899"/>
    <d v="2024-05-27T00:00:00"/>
    <x v="1"/>
    <x v="7"/>
    <x v="0"/>
    <x v="3"/>
    <s v="Chocolate Cake"/>
    <n v="5"/>
    <x v="862"/>
    <n v="885.55"/>
    <n v="106.27"/>
    <x v="875"/>
    <x v="1"/>
    <s v="Bean Street"/>
  </r>
  <r>
    <s v="TXN0900"/>
    <d v="2024-05-30T00:00:00"/>
    <x v="3"/>
    <x v="7"/>
    <x v="0"/>
    <x v="1"/>
    <s v="Espresso"/>
    <n v="2"/>
    <x v="863"/>
    <n v="348.82"/>
    <n v="104.65"/>
    <x v="876"/>
    <x v="2"/>
    <s v="Bean Street"/>
  </r>
  <r>
    <s v="TXN0901"/>
    <d v="2025-06-08T00:00:00"/>
    <x v="4"/>
    <x v="6"/>
    <x v="2"/>
    <x v="2"/>
    <s v="Black Tea"/>
    <n v="4"/>
    <x v="864"/>
    <n v="410.8"/>
    <n v="61.62"/>
    <x v="877"/>
    <x v="2"/>
    <s v="Roast &amp; Toast"/>
  </r>
  <r>
    <s v="TXN0902"/>
    <d v="2023-09-22T00:00:00"/>
    <x v="0"/>
    <x v="2"/>
    <x v="1"/>
    <x v="3"/>
    <s v="Tart"/>
    <n v="3"/>
    <x v="865"/>
    <n v="507.09"/>
    <n v="101.42"/>
    <x v="878"/>
    <x v="0"/>
    <s v="The Daily Grind"/>
  </r>
  <r>
    <s v="TXN0903"/>
    <d v="2025-05-26T00:00:00"/>
    <x v="1"/>
    <x v="7"/>
    <x v="2"/>
    <x v="3"/>
    <s v="Chocolate Cake"/>
    <n v="2"/>
    <x v="866"/>
    <n v="498.82"/>
    <n v="149.65"/>
    <x v="879"/>
    <x v="1"/>
    <s v="Brew Crew"/>
  </r>
  <r>
    <s v="TXN0904"/>
    <d v="2024-08-12T00:00:00"/>
    <x v="1"/>
    <x v="4"/>
    <x v="0"/>
    <x v="2"/>
    <s v="Green Tea"/>
    <n v="2"/>
    <x v="491"/>
    <n v="210.82"/>
    <n v="63.25"/>
    <x v="495"/>
    <x v="4"/>
    <s v="Brew Crew"/>
  </r>
  <r>
    <s v="TXN0905"/>
    <d v="2023-09-03T00:00:00"/>
    <x v="4"/>
    <x v="2"/>
    <x v="1"/>
    <x v="3"/>
    <s v="Tart"/>
    <n v="3"/>
    <x v="867"/>
    <n v="669.21"/>
    <n v="133.84"/>
    <x v="880"/>
    <x v="1"/>
    <s v="The Daily Grind"/>
  </r>
  <r>
    <s v="TXN0906"/>
    <d v="2024-05-22T00:00:00"/>
    <x v="2"/>
    <x v="7"/>
    <x v="0"/>
    <x v="2"/>
    <s v="Masala Chai"/>
    <n v="4"/>
    <x v="868"/>
    <n v="336.84"/>
    <n v="50.53"/>
    <x v="881"/>
    <x v="2"/>
    <s v="Cafe Bliss"/>
  </r>
  <r>
    <s v="TXN0907"/>
    <d v="2024-09-06T00:00:00"/>
    <x v="0"/>
    <x v="2"/>
    <x v="0"/>
    <x v="1"/>
    <s v="Americano"/>
    <n v="4"/>
    <x v="869"/>
    <n v="508.4"/>
    <n v="76.260000000000005"/>
    <x v="882"/>
    <x v="4"/>
    <s v="Cafe Bliss"/>
  </r>
  <r>
    <s v="TXN0908"/>
    <d v="2024-10-29T00:00:00"/>
    <x v="6"/>
    <x v="3"/>
    <x v="0"/>
    <x v="2"/>
    <s v="Masala Chai"/>
    <n v="5"/>
    <x v="870"/>
    <n v="461.35"/>
    <n v="55.36"/>
    <x v="883"/>
    <x v="1"/>
    <s v="Bean Street"/>
  </r>
  <r>
    <s v="TXN0909"/>
    <d v="2023-02-13T00:00:00"/>
    <x v="1"/>
    <x v="11"/>
    <x v="1"/>
    <x v="1"/>
    <s v="Americano"/>
    <n v="1"/>
    <x v="871"/>
    <n v="133.63999999999999"/>
    <n v="80.180000000000007"/>
    <x v="884"/>
    <x v="0"/>
    <s v="Roast &amp; Toast"/>
  </r>
  <r>
    <s v="TXN0910"/>
    <d v="2024-06-27T00:00:00"/>
    <x v="3"/>
    <x v="6"/>
    <x v="0"/>
    <x v="2"/>
    <s v="Green Tea"/>
    <n v="2"/>
    <x v="872"/>
    <n v="173.54"/>
    <n v="52.06"/>
    <x v="885"/>
    <x v="1"/>
    <s v="Bean Street"/>
  </r>
  <r>
    <s v="TXN0911"/>
    <d v="2024-03-21T00:00:00"/>
    <x v="3"/>
    <x v="5"/>
    <x v="0"/>
    <x v="2"/>
    <s v="Masala Chai"/>
    <n v="1"/>
    <x v="873"/>
    <n v="137.53"/>
    <n v="82.52"/>
    <x v="886"/>
    <x v="3"/>
    <s v="Roast &amp; Toast"/>
  </r>
  <r>
    <s v="TXN0912"/>
    <d v="2025-03-21T00:00:00"/>
    <x v="0"/>
    <x v="5"/>
    <x v="2"/>
    <x v="2"/>
    <s v="Black Tea"/>
    <n v="4"/>
    <x v="874"/>
    <n v="417.32"/>
    <n v="62.6"/>
    <x v="887"/>
    <x v="0"/>
    <s v="Roast &amp; Toast"/>
  </r>
  <r>
    <s v="TXN0913"/>
    <d v="2023-09-14T00:00:00"/>
    <x v="3"/>
    <x v="2"/>
    <x v="1"/>
    <x v="3"/>
    <s v="Cheesecake"/>
    <n v="4"/>
    <x v="875"/>
    <n v="992.48"/>
    <n v="148.87"/>
    <x v="888"/>
    <x v="2"/>
    <s v="Roast &amp; Toast"/>
  </r>
  <r>
    <s v="TXN0914"/>
    <d v="2024-12-16T00:00:00"/>
    <x v="1"/>
    <x v="8"/>
    <x v="0"/>
    <x v="3"/>
    <s v="Cheesecake"/>
    <n v="3"/>
    <x v="876"/>
    <n v="728.16"/>
    <n v="145.63"/>
    <x v="889"/>
    <x v="2"/>
    <s v="Roast &amp; Toast"/>
  </r>
  <r>
    <s v="TXN0915"/>
    <d v="2024-06-27T00:00:00"/>
    <x v="3"/>
    <x v="6"/>
    <x v="0"/>
    <x v="1"/>
    <s v="Latte"/>
    <n v="5"/>
    <x v="877"/>
    <n v="647.95000000000005"/>
    <n v="77.75"/>
    <x v="890"/>
    <x v="0"/>
    <s v="Brew Crew"/>
  </r>
  <r>
    <s v="TXN0916"/>
    <d v="2023-11-12T00:00:00"/>
    <x v="4"/>
    <x v="9"/>
    <x v="1"/>
    <x v="1"/>
    <s v="Cappuccino"/>
    <n v="3"/>
    <x v="878"/>
    <n v="396.57"/>
    <n v="79.31"/>
    <x v="891"/>
    <x v="1"/>
    <s v="The Daily Grind"/>
  </r>
  <r>
    <s v="TXN0917"/>
    <d v="2024-07-24T00:00:00"/>
    <x v="2"/>
    <x v="0"/>
    <x v="0"/>
    <x v="2"/>
    <s v="Green Tea"/>
    <n v="5"/>
    <x v="879"/>
    <n v="658"/>
    <n v="78.959999999999994"/>
    <x v="892"/>
    <x v="3"/>
    <s v="Roast &amp; Toast"/>
  </r>
  <r>
    <s v="TXN0918"/>
    <d v="2024-07-10T00:00:00"/>
    <x v="2"/>
    <x v="0"/>
    <x v="0"/>
    <x v="2"/>
    <s v="Green Tea"/>
    <n v="4"/>
    <x v="880"/>
    <n v="388.24"/>
    <n v="58.24"/>
    <x v="893"/>
    <x v="0"/>
    <s v="The Daily Grind"/>
  </r>
  <r>
    <s v="TXN0919"/>
    <d v="2024-08-30T00:00:00"/>
    <x v="0"/>
    <x v="4"/>
    <x v="0"/>
    <x v="0"/>
    <s v="Sandwich"/>
    <n v="5"/>
    <x v="881"/>
    <n v="537.15"/>
    <n v="64.459999999999994"/>
    <x v="894"/>
    <x v="1"/>
    <s v="Roast &amp; Toast"/>
  </r>
  <r>
    <s v="TXN0920"/>
    <d v="2024-10-07T00:00:00"/>
    <x v="1"/>
    <x v="3"/>
    <x v="0"/>
    <x v="3"/>
    <s v="Tart"/>
    <n v="2"/>
    <x v="882"/>
    <n v="457.58"/>
    <n v="137.27000000000001"/>
    <x v="895"/>
    <x v="0"/>
    <s v="Brew Crew"/>
  </r>
  <r>
    <s v="TXN0921"/>
    <d v="2024-08-13T00:00:00"/>
    <x v="6"/>
    <x v="4"/>
    <x v="0"/>
    <x v="0"/>
    <s v="Sandwich"/>
    <n v="1"/>
    <x v="883"/>
    <n v="148.68"/>
    <n v="89.21"/>
    <x v="896"/>
    <x v="3"/>
    <s v="Brew Crew"/>
  </r>
  <r>
    <s v="TXN0922"/>
    <d v="2025-01-21T00:00:00"/>
    <x v="6"/>
    <x v="1"/>
    <x v="2"/>
    <x v="1"/>
    <s v="Cappuccino"/>
    <n v="4"/>
    <x v="884"/>
    <n v="730.24"/>
    <n v="109.54"/>
    <x v="897"/>
    <x v="0"/>
    <s v="The Daily Grind"/>
  </r>
  <r>
    <s v="TXN0923"/>
    <d v="2024-07-16T00:00:00"/>
    <x v="6"/>
    <x v="0"/>
    <x v="0"/>
    <x v="3"/>
    <s v="Tart"/>
    <n v="2"/>
    <x v="885"/>
    <n v="312.62"/>
    <n v="93.79"/>
    <x v="898"/>
    <x v="1"/>
    <s v="The Daily Grind"/>
  </r>
  <r>
    <s v="TXN0924"/>
    <d v="2025-03-20T00:00:00"/>
    <x v="3"/>
    <x v="5"/>
    <x v="2"/>
    <x v="0"/>
    <s v="Muffin"/>
    <n v="4"/>
    <x v="886"/>
    <n v="497"/>
    <n v="74.55"/>
    <x v="899"/>
    <x v="3"/>
    <s v="Bean Street"/>
  </r>
  <r>
    <s v="TXN0925"/>
    <d v="2024-08-02T00:00:00"/>
    <x v="0"/>
    <x v="4"/>
    <x v="0"/>
    <x v="0"/>
    <s v="Muffin"/>
    <n v="2"/>
    <x v="887"/>
    <n v="254.66"/>
    <n v="76.400000000000006"/>
    <x v="900"/>
    <x v="4"/>
    <s v="Bean Street"/>
  </r>
  <r>
    <s v="TXN0926"/>
    <d v="2023-10-04T00:00:00"/>
    <x v="2"/>
    <x v="3"/>
    <x v="1"/>
    <x v="2"/>
    <s v="Green Tea"/>
    <n v="1"/>
    <x v="888"/>
    <n v="86.13"/>
    <n v="51.68"/>
    <x v="901"/>
    <x v="1"/>
    <s v="Cafe Bliss"/>
  </r>
  <r>
    <s v="TXN0927"/>
    <d v="2024-01-30T00:00:00"/>
    <x v="6"/>
    <x v="1"/>
    <x v="0"/>
    <x v="1"/>
    <s v="Latte"/>
    <n v="3"/>
    <x v="889"/>
    <n v="417.36"/>
    <n v="83.47"/>
    <x v="679"/>
    <x v="2"/>
    <s v="Bean Street"/>
  </r>
  <r>
    <s v="TXN0928"/>
    <d v="2024-06-03T00:00:00"/>
    <x v="1"/>
    <x v="6"/>
    <x v="0"/>
    <x v="2"/>
    <s v="Green Tea"/>
    <n v="1"/>
    <x v="890"/>
    <n v="101.39"/>
    <n v="60.83"/>
    <x v="902"/>
    <x v="4"/>
    <s v="Bean Street"/>
  </r>
  <r>
    <s v="TXN0929"/>
    <d v="2024-10-18T00:00:00"/>
    <x v="0"/>
    <x v="3"/>
    <x v="0"/>
    <x v="2"/>
    <s v="Green Tea"/>
    <n v="4"/>
    <x v="891"/>
    <n v="398.32"/>
    <n v="59.75"/>
    <x v="903"/>
    <x v="0"/>
    <s v="Roast &amp; Toast"/>
  </r>
  <r>
    <s v="TXN0930"/>
    <d v="2023-03-22T00:00:00"/>
    <x v="2"/>
    <x v="5"/>
    <x v="1"/>
    <x v="1"/>
    <s v="Americano"/>
    <n v="2"/>
    <x v="892"/>
    <n v="336.1"/>
    <n v="100.83"/>
    <x v="904"/>
    <x v="1"/>
    <s v="Cafe Bliss"/>
  </r>
  <r>
    <s v="TXN0931"/>
    <d v="2023-09-22T00:00:00"/>
    <x v="0"/>
    <x v="2"/>
    <x v="1"/>
    <x v="1"/>
    <s v="Espresso"/>
    <n v="3"/>
    <x v="893"/>
    <n v="548.70000000000005"/>
    <n v="109.74"/>
    <x v="905"/>
    <x v="1"/>
    <s v="Bean Street"/>
  </r>
  <r>
    <s v="TXN0932"/>
    <d v="2024-10-31T00:00:00"/>
    <x v="3"/>
    <x v="3"/>
    <x v="0"/>
    <x v="1"/>
    <s v="Espresso"/>
    <n v="4"/>
    <x v="894"/>
    <n v="752.44"/>
    <n v="112.87"/>
    <x v="906"/>
    <x v="0"/>
    <s v="Bean Street"/>
  </r>
  <r>
    <s v="TXN0933"/>
    <d v="2023-06-07T00:00:00"/>
    <x v="2"/>
    <x v="6"/>
    <x v="1"/>
    <x v="3"/>
    <s v="Cheesecake"/>
    <n v="2"/>
    <x v="895"/>
    <n v="400.24"/>
    <n v="120.07"/>
    <x v="907"/>
    <x v="0"/>
    <s v="The Daily Grind"/>
  </r>
  <r>
    <s v="TXN0934"/>
    <d v="2023-04-29T00:00:00"/>
    <x v="5"/>
    <x v="10"/>
    <x v="1"/>
    <x v="1"/>
    <s v="Cappuccino"/>
    <n v="1"/>
    <x v="896"/>
    <n v="129.31"/>
    <n v="77.59"/>
    <x v="908"/>
    <x v="2"/>
    <s v="Cafe Bliss"/>
  </r>
  <r>
    <s v="TXN0935"/>
    <d v="2024-04-28T00:00:00"/>
    <x v="4"/>
    <x v="10"/>
    <x v="0"/>
    <x v="2"/>
    <s v="Green Tea"/>
    <n v="2"/>
    <x v="897"/>
    <n v="247.92"/>
    <n v="74.38"/>
    <x v="909"/>
    <x v="2"/>
    <s v="Cafe Bliss"/>
  </r>
  <r>
    <s v="TXN0936"/>
    <d v="2025-05-20T00:00:00"/>
    <x v="6"/>
    <x v="7"/>
    <x v="2"/>
    <x v="0"/>
    <s v="Muffin"/>
    <n v="2"/>
    <x v="898"/>
    <n v="338.88"/>
    <n v="101.66"/>
    <x v="910"/>
    <x v="0"/>
    <s v="Cafe Bliss"/>
  </r>
  <r>
    <s v="TXN0937"/>
    <d v="2024-04-20T00:00:00"/>
    <x v="5"/>
    <x v="10"/>
    <x v="0"/>
    <x v="0"/>
    <s v="Croissant"/>
    <n v="3"/>
    <x v="899"/>
    <n v="489.6"/>
    <n v="97.92"/>
    <x v="42"/>
    <x v="0"/>
    <s v="The Daily Grind"/>
  </r>
  <r>
    <s v="TXN0938"/>
    <d v="2025-03-29T00:00:00"/>
    <x v="5"/>
    <x v="5"/>
    <x v="2"/>
    <x v="2"/>
    <s v="Masala Chai"/>
    <n v="4"/>
    <x v="900"/>
    <n v="549.24"/>
    <n v="82.39"/>
    <x v="911"/>
    <x v="3"/>
    <s v="Brew Crew"/>
  </r>
  <r>
    <s v="TXN0939"/>
    <d v="2025-01-14T00:00:00"/>
    <x v="6"/>
    <x v="1"/>
    <x v="2"/>
    <x v="1"/>
    <s v="Cappuccino"/>
    <n v="5"/>
    <x v="901"/>
    <n v="609.15"/>
    <n v="73.099999999999994"/>
    <x v="912"/>
    <x v="0"/>
    <s v="Cafe Bliss"/>
  </r>
  <r>
    <s v="TXN0940"/>
    <d v="2023-08-19T00:00:00"/>
    <x v="5"/>
    <x v="4"/>
    <x v="1"/>
    <x v="1"/>
    <s v="Americano"/>
    <n v="3"/>
    <x v="902"/>
    <n v="526.79999999999995"/>
    <n v="105.36"/>
    <x v="913"/>
    <x v="0"/>
    <s v="Cafe Bliss"/>
  </r>
  <r>
    <s v="TXN0941"/>
    <d v="2025-01-08T00:00:00"/>
    <x v="2"/>
    <x v="1"/>
    <x v="2"/>
    <x v="2"/>
    <s v="Masala Chai"/>
    <n v="2"/>
    <x v="73"/>
    <n v="294.02"/>
    <n v="88.21"/>
    <x v="73"/>
    <x v="4"/>
    <s v="The Daily Grind"/>
  </r>
  <r>
    <s v="TXN0942"/>
    <d v="2024-03-07T00:00:00"/>
    <x v="3"/>
    <x v="5"/>
    <x v="0"/>
    <x v="2"/>
    <s v="Masala Chai"/>
    <n v="2"/>
    <x v="903"/>
    <n v="249.74"/>
    <n v="74.92"/>
    <x v="914"/>
    <x v="3"/>
    <s v="Brew Crew"/>
  </r>
  <r>
    <s v="TXN0943"/>
    <d v="2024-12-23T00:00:00"/>
    <x v="1"/>
    <x v="8"/>
    <x v="0"/>
    <x v="0"/>
    <s v="Sandwich"/>
    <n v="1"/>
    <x v="904"/>
    <n v="146.01"/>
    <n v="87.61"/>
    <x v="915"/>
    <x v="2"/>
    <s v="Cafe Bliss"/>
  </r>
  <r>
    <s v="TXN0944"/>
    <d v="2024-10-30T00:00:00"/>
    <x v="2"/>
    <x v="3"/>
    <x v="0"/>
    <x v="3"/>
    <s v="Chocolate Cake"/>
    <n v="5"/>
    <x v="905"/>
    <n v="1181"/>
    <n v="141.72"/>
    <x v="916"/>
    <x v="0"/>
    <s v="Cafe Bliss"/>
  </r>
  <r>
    <s v="TXN0945"/>
    <d v="2023-10-31T00:00:00"/>
    <x v="6"/>
    <x v="3"/>
    <x v="1"/>
    <x v="0"/>
    <s v="Sandwich"/>
    <n v="4"/>
    <x v="906"/>
    <n v="594.04"/>
    <n v="89.11"/>
    <x v="66"/>
    <x v="2"/>
    <s v="Roast &amp; Toast"/>
  </r>
  <r>
    <s v="TXN0946"/>
    <d v="2023-04-14T00:00:00"/>
    <x v="0"/>
    <x v="10"/>
    <x v="1"/>
    <x v="1"/>
    <s v="Espresso"/>
    <n v="1"/>
    <x v="907"/>
    <n v="168.5"/>
    <n v="101.1"/>
    <x v="917"/>
    <x v="0"/>
    <s v="Brew Crew"/>
  </r>
  <r>
    <s v="TXN0947"/>
    <d v="2025-05-12T00:00:00"/>
    <x v="1"/>
    <x v="7"/>
    <x v="2"/>
    <x v="3"/>
    <s v="Chocolate Cake"/>
    <n v="5"/>
    <x v="908"/>
    <n v="908.75"/>
    <n v="109.05"/>
    <x v="918"/>
    <x v="0"/>
    <s v="Bean Street"/>
  </r>
  <r>
    <s v="TXN0948"/>
    <d v="2023-05-07T00:00:00"/>
    <x v="4"/>
    <x v="7"/>
    <x v="1"/>
    <x v="1"/>
    <s v="Espresso"/>
    <n v="3"/>
    <x v="909"/>
    <n v="455.67"/>
    <n v="91.13"/>
    <x v="919"/>
    <x v="0"/>
    <s v="Cafe Bliss"/>
  </r>
  <r>
    <s v="TXN0949"/>
    <d v="2025-05-15T00:00:00"/>
    <x v="3"/>
    <x v="7"/>
    <x v="2"/>
    <x v="2"/>
    <s v="Masala Chai"/>
    <n v="1"/>
    <x v="910"/>
    <n v="126.64"/>
    <n v="75.98"/>
    <x v="920"/>
    <x v="1"/>
    <s v="The Daily Grind"/>
  </r>
  <r>
    <s v="TXN0950"/>
    <d v="2025-02-09T00:00:00"/>
    <x v="4"/>
    <x v="11"/>
    <x v="2"/>
    <x v="0"/>
    <s v="Muffin"/>
    <n v="2"/>
    <x v="911"/>
    <n v="210.9"/>
    <n v="63.27"/>
    <x v="921"/>
    <x v="1"/>
    <s v="Roast &amp; Toast"/>
  </r>
  <r>
    <s v="TXN0951"/>
    <d v="2024-10-10T00:00:00"/>
    <x v="3"/>
    <x v="3"/>
    <x v="0"/>
    <x v="1"/>
    <s v="Latte"/>
    <n v="2"/>
    <x v="380"/>
    <n v="320.98"/>
    <n v="96.29"/>
    <x v="922"/>
    <x v="0"/>
    <s v="Bean Street"/>
  </r>
  <r>
    <s v="TXN0952"/>
    <d v="2025-05-28T00:00:00"/>
    <x v="2"/>
    <x v="7"/>
    <x v="2"/>
    <x v="0"/>
    <s v="Muffin"/>
    <n v="4"/>
    <x v="912"/>
    <n v="425.6"/>
    <n v="63.84"/>
    <x v="923"/>
    <x v="0"/>
    <s v="Bean Street"/>
  </r>
  <r>
    <s v="TXN0953"/>
    <d v="2025-05-16T00:00:00"/>
    <x v="0"/>
    <x v="7"/>
    <x v="2"/>
    <x v="3"/>
    <s v="Tart"/>
    <n v="4"/>
    <x v="913"/>
    <n v="986.32"/>
    <n v="147.94999999999999"/>
    <x v="924"/>
    <x v="1"/>
    <s v="Roast &amp; Toast"/>
  </r>
  <r>
    <s v="TXN0954"/>
    <d v="2024-12-21T00:00:00"/>
    <x v="5"/>
    <x v="8"/>
    <x v="0"/>
    <x v="1"/>
    <s v="Espresso"/>
    <n v="4"/>
    <x v="914"/>
    <n v="579.79999999999995"/>
    <n v="86.97"/>
    <x v="925"/>
    <x v="0"/>
    <s v="The Daily Grind"/>
  </r>
  <r>
    <s v="TXN0955"/>
    <d v="2023-11-24T00:00:00"/>
    <x v="0"/>
    <x v="9"/>
    <x v="1"/>
    <x v="2"/>
    <s v="Black Tea"/>
    <n v="4"/>
    <x v="915"/>
    <n v="443.08"/>
    <n v="66.459999999999994"/>
    <x v="926"/>
    <x v="0"/>
    <s v="Bean Street"/>
  </r>
  <r>
    <s v="TXN0956"/>
    <d v="2024-12-09T00:00:00"/>
    <x v="1"/>
    <x v="8"/>
    <x v="0"/>
    <x v="0"/>
    <s v="Muffin"/>
    <n v="4"/>
    <x v="916"/>
    <n v="672.48"/>
    <n v="100.87"/>
    <x v="927"/>
    <x v="4"/>
    <s v="Bean Street"/>
  </r>
  <r>
    <s v="TXN0957"/>
    <d v="2023-01-13T00:00:00"/>
    <x v="0"/>
    <x v="1"/>
    <x v="1"/>
    <x v="0"/>
    <s v="Croissant"/>
    <n v="5"/>
    <x v="917"/>
    <n v="507.1"/>
    <n v="60.85"/>
    <x v="928"/>
    <x v="2"/>
    <s v="Brew Crew"/>
  </r>
  <r>
    <s v="TXN0958"/>
    <d v="2024-04-25T00:00:00"/>
    <x v="3"/>
    <x v="10"/>
    <x v="0"/>
    <x v="0"/>
    <s v="Muffin"/>
    <n v="2"/>
    <x v="918"/>
    <n v="304.04000000000002"/>
    <n v="91.21"/>
    <x v="929"/>
    <x v="0"/>
    <s v="Bean Street"/>
  </r>
  <r>
    <s v="TXN0959"/>
    <d v="2024-02-12T00:00:00"/>
    <x v="1"/>
    <x v="11"/>
    <x v="0"/>
    <x v="1"/>
    <s v="Americano"/>
    <n v="3"/>
    <x v="919"/>
    <n v="452.76"/>
    <n v="90.55"/>
    <x v="930"/>
    <x v="4"/>
    <s v="Cafe Bliss"/>
  </r>
  <r>
    <s v="TXN0960"/>
    <d v="2024-08-25T00:00:00"/>
    <x v="4"/>
    <x v="4"/>
    <x v="0"/>
    <x v="3"/>
    <s v="Cheesecake"/>
    <n v="5"/>
    <x v="920"/>
    <n v="1140.4000000000001"/>
    <n v="136.85"/>
    <x v="931"/>
    <x v="2"/>
    <s v="Cafe Bliss"/>
  </r>
  <r>
    <s v="TXN0961"/>
    <d v="2024-08-25T00:00:00"/>
    <x v="4"/>
    <x v="4"/>
    <x v="0"/>
    <x v="3"/>
    <s v="Cheesecake"/>
    <n v="2"/>
    <x v="921"/>
    <n v="342.36"/>
    <n v="102.71"/>
    <x v="932"/>
    <x v="2"/>
    <s v="Roast &amp; Toast"/>
  </r>
  <r>
    <s v="TXN0962"/>
    <d v="2024-06-07T00:00:00"/>
    <x v="0"/>
    <x v="6"/>
    <x v="0"/>
    <x v="1"/>
    <s v="Latte"/>
    <n v="3"/>
    <x v="922"/>
    <n v="541.02"/>
    <n v="108.2"/>
    <x v="933"/>
    <x v="4"/>
    <s v="Roast &amp; Toast"/>
  </r>
  <r>
    <s v="TXN0963"/>
    <d v="2025-01-06T00:00:00"/>
    <x v="1"/>
    <x v="1"/>
    <x v="2"/>
    <x v="2"/>
    <s v="Green Tea"/>
    <n v="1"/>
    <x v="680"/>
    <n v="110.12"/>
    <n v="66.069999999999993"/>
    <x v="934"/>
    <x v="0"/>
    <s v="The Daily Grind"/>
  </r>
  <r>
    <s v="TXN0964"/>
    <d v="2025-04-22T00:00:00"/>
    <x v="6"/>
    <x v="10"/>
    <x v="2"/>
    <x v="3"/>
    <s v="Tart"/>
    <n v="1"/>
    <x v="923"/>
    <n v="164.22"/>
    <n v="98.53"/>
    <x v="935"/>
    <x v="2"/>
    <s v="The Daily Grind"/>
  </r>
  <r>
    <s v="TXN0965"/>
    <d v="2023-04-08T00:00:00"/>
    <x v="5"/>
    <x v="10"/>
    <x v="1"/>
    <x v="2"/>
    <s v="Black Tea"/>
    <n v="1"/>
    <x v="924"/>
    <n v="134.79"/>
    <n v="80.87"/>
    <x v="546"/>
    <x v="2"/>
    <s v="Brew Crew"/>
  </r>
  <r>
    <s v="TXN0966"/>
    <d v="2023-07-29T00:00:00"/>
    <x v="5"/>
    <x v="0"/>
    <x v="1"/>
    <x v="0"/>
    <s v="Croissant"/>
    <n v="3"/>
    <x v="774"/>
    <n v="342.66"/>
    <n v="68.53"/>
    <x v="779"/>
    <x v="2"/>
    <s v="Roast &amp; Toast"/>
  </r>
  <r>
    <s v="TXN0967"/>
    <d v="2023-01-23T00:00:00"/>
    <x v="1"/>
    <x v="1"/>
    <x v="1"/>
    <x v="2"/>
    <s v="Masala Chai"/>
    <n v="4"/>
    <x v="925"/>
    <n v="493.04"/>
    <n v="73.959999999999994"/>
    <x v="936"/>
    <x v="0"/>
    <s v="Brew Crew"/>
  </r>
  <r>
    <s v="TXN0968"/>
    <d v="2025-03-03T00:00:00"/>
    <x v="1"/>
    <x v="5"/>
    <x v="2"/>
    <x v="1"/>
    <s v="Americano"/>
    <n v="4"/>
    <x v="926"/>
    <n v="798.96"/>
    <n v="119.84"/>
    <x v="937"/>
    <x v="2"/>
    <s v="The Daily Grind"/>
  </r>
  <r>
    <s v="TXN0969"/>
    <d v="2024-05-18T00:00:00"/>
    <x v="5"/>
    <x v="7"/>
    <x v="0"/>
    <x v="1"/>
    <s v="Espresso"/>
    <n v="1"/>
    <x v="927"/>
    <n v="138.61000000000001"/>
    <n v="83.17"/>
    <x v="938"/>
    <x v="2"/>
    <s v="Bean Street"/>
  </r>
  <r>
    <s v="TXN0970"/>
    <d v="2025-03-31T00:00:00"/>
    <x v="1"/>
    <x v="5"/>
    <x v="2"/>
    <x v="0"/>
    <s v="Sandwich"/>
    <n v="4"/>
    <x v="928"/>
    <n v="498"/>
    <n v="74.7"/>
    <x v="939"/>
    <x v="1"/>
    <s v="Brew Crew"/>
  </r>
  <r>
    <s v="TXN0971"/>
    <d v="2023-07-18T00:00:00"/>
    <x v="6"/>
    <x v="0"/>
    <x v="1"/>
    <x v="2"/>
    <s v="Black Tea"/>
    <n v="4"/>
    <x v="929"/>
    <n v="503.6"/>
    <n v="75.540000000000006"/>
    <x v="940"/>
    <x v="3"/>
    <s v="Bean Street"/>
  </r>
  <r>
    <s v="TXN0972"/>
    <d v="2023-02-26T00:00:00"/>
    <x v="4"/>
    <x v="11"/>
    <x v="1"/>
    <x v="1"/>
    <s v="Americano"/>
    <n v="2"/>
    <x v="930"/>
    <n v="260.92"/>
    <n v="78.28"/>
    <x v="941"/>
    <x v="1"/>
    <s v="Brew Crew"/>
  </r>
  <r>
    <s v="TXN0973"/>
    <d v="2025-01-08T00:00:00"/>
    <x v="2"/>
    <x v="1"/>
    <x v="2"/>
    <x v="3"/>
    <s v="Cheesecake"/>
    <n v="4"/>
    <x v="931"/>
    <n v="761.92"/>
    <n v="114.29"/>
    <x v="942"/>
    <x v="4"/>
    <s v="Brew Crew"/>
  </r>
  <r>
    <s v="TXN0974"/>
    <d v="2025-03-25T00:00:00"/>
    <x v="6"/>
    <x v="5"/>
    <x v="2"/>
    <x v="2"/>
    <s v="Black Tea"/>
    <n v="5"/>
    <x v="932"/>
    <n v="524"/>
    <n v="62.88"/>
    <x v="943"/>
    <x v="2"/>
    <s v="The Daily Grind"/>
  </r>
  <r>
    <s v="TXN0975"/>
    <d v="2023-09-28T00:00:00"/>
    <x v="3"/>
    <x v="2"/>
    <x v="1"/>
    <x v="1"/>
    <s v="Espresso"/>
    <n v="3"/>
    <x v="661"/>
    <n v="459.39"/>
    <n v="91.88"/>
    <x v="944"/>
    <x v="3"/>
    <s v="Brew Crew"/>
  </r>
  <r>
    <s v="TXN0976"/>
    <d v="2024-01-01T00:00:00"/>
    <x v="1"/>
    <x v="1"/>
    <x v="0"/>
    <x v="3"/>
    <s v="Cheesecake"/>
    <n v="5"/>
    <x v="933"/>
    <n v="943.55"/>
    <n v="113.23"/>
    <x v="945"/>
    <x v="4"/>
    <s v="The Daily Grind"/>
  </r>
  <r>
    <s v="TXN0977"/>
    <d v="2023-05-06T00:00:00"/>
    <x v="5"/>
    <x v="7"/>
    <x v="1"/>
    <x v="1"/>
    <s v="Americano"/>
    <n v="5"/>
    <x v="934"/>
    <n v="604.4"/>
    <n v="72.53"/>
    <x v="946"/>
    <x v="4"/>
    <s v="Brew Crew"/>
  </r>
  <r>
    <s v="TXN0978"/>
    <d v="2025-04-27T00:00:00"/>
    <x v="4"/>
    <x v="10"/>
    <x v="2"/>
    <x v="2"/>
    <s v="Masala Chai"/>
    <n v="2"/>
    <x v="935"/>
    <n v="178.74"/>
    <n v="53.62"/>
    <x v="947"/>
    <x v="1"/>
    <s v="Brew Crew"/>
  </r>
  <r>
    <s v="TXN0979"/>
    <d v="2023-09-30T00:00:00"/>
    <x v="5"/>
    <x v="2"/>
    <x v="1"/>
    <x v="1"/>
    <s v="Latte"/>
    <n v="5"/>
    <x v="936"/>
    <n v="607.70000000000005"/>
    <n v="72.92"/>
    <x v="948"/>
    <x v="1"/>
    <s v="Roast &amp; Toast"/>
  </r>
  <r>
    <s v="TXN0980"/>
    <d v="2024-03-17T00:00:00"/>
    <x v="4"/>
    <x v="5"/>
    <x v="0"/>
    <x v="3"/>
    <s v="Cheesecake"/>
    <n v="5"/>
    <x v="937"/>
    <n v="1130.1500000000001"/>
    <n v="135.62"/>
    <x v="949"/>
    <x v="3"/>
    <s v="Roast &amp; Toast"/>
  </r>
  <r>
    <s v="TXN0981"/>
    <d v="2023-03-29T00:00:00"/>
    <x v="2"/>
    <x v="5"/>
    <x v="1"/>
    <x v="1"/>
    <s v="Americano"/>
    <n v="2"/>
    <x v="938"/>
    <n v="270.36"/>
    <n v="81.11"/>
    <x v="950"/>
    <x v="4"/>
    <s v="The Daily Grind"/>
  </r>
  <r>
    <s v="TXN0982"/>
    <d v="2025-03-05T00:00:00"/>
    <x v="2"/>
    <x v="5"/>
    <x v="2"/>
    <x v="3"/>
    <s v="Chocolate Cake"/>
    <n v="5"/>
    <x v="939"/>
    <n v="857.6"/>
    <n v="102.91"/>
    <x v="951"/>
    <x v="2"/>
    <s v="Brew Crew"/>
  </r>
  <r>
    <s v="TXN0983"/>
    <d v="2023-05-02T00:00:00"/>
    <x v="6"/>
    <x v="7"/>
    <x v="1"/>
    <x v="3"/>
    <s v="Cheesecake"/>
    <n v="5"/>
    <x v="940"/>
    <n v="1167.1500000000001"/>
    <n v="140.06"/>
    <x v="952"/>
    <x v="2"/>
    <s v="Bean Street"/>
  </r>
  <r>
    <s v="TXN0984"/>
    <d v="2024-02-11T00:00:00"/>
    <x v="4"/>
    <x v="11"/>
    <x v="0"/>
    <x v="3"/>
    <s v="Tart"/>
    <n v="5"/>
    <x v="941"/>
    <n v="1237.95"/>
    <n v="148.55000000000001"/>
    <x v="953"/>
    <x v="0"/>
    <s v="Cafe Bliss"/>
  </r>
  <r>
    <s v="TXN0985"/>
    <d v="2024-08-23T00:00:00"/>
    <x v="0"/>
    <x v="4"/>
    <x v="0"/>
    <x v="1"/>
    <s v="Americano"/>
    <n v="2"/>
    <x v="942"/>
    <n v="250.34"/>
    <n v="75.099999999999994"/>
    <x v="954"/>
    <x v="0"/>
    <s v="The Daily Grind"/>
  </r>
  <r>
    <s v="TXN0986"/>
    <d v="2024-10-27T00:00:00"/>
    <x v="4"/>
    <x v="3"/>
    <x v="0"/>
    <x v="1"/>
    <s v="Espresso"/>
    <n v="4"/>
    <x v="943"/>
    <n v="598.84"/>
    <n v="89.83"/>
    <x v="955"/>
    <x v="2"/>
    <s v="Roast &amp; Toast"/>
  </r>
  <r>
    <s v="TXN0987"/>
    <d v="2025-04-27T00:00:00"/>
    <x v="4"/>
    <x v="10"/>
    <x v="2"/>
    <x v="0"/>
    <s v="Croissant"/>
    <n v="1"/>
    <x v="311"/>
    <n v="143.84"/>
    <n v="86.3"/>
    <x v="956"/>
    <x v="0"/>
    <s v="Roast &amp; Toast"/>
  </r>
  <r>
    <s v="TXN0988"/>
    <d v="2024-01-11T00:00:00"/>
    <x v="3"/>
    <x v="1"/>
    <x v="0"/>
    <x v="2"/>
    <s v="Black Tea"/>
    <n v="5"/>
    <x v="944"/>
    <n v="695.5"/>
    <n v="83.46"/>
    <x v="957"/>
    <x v="3"/>
    <s v="The Daily Grind"/>
  </r>
  <r>
    <s v="TXN0989"/>
    <d v="2024-10-27T00:00:00"/>
    <x v="4"/>
    <x v="3"/>
    <x v="0"/>
    <x v="0"/>
    <s v="Muffin"/>
    <n v="5"/>
    <x v="945"/>
    <n v="695.3"/>
    <n v="83.44"/>
    <x v="958"/>
    <x v="2"/>
    <s v="Roast &amp; Toast"/>
  </r>
  <r>
    <s v="TXN0990"/>
    <d v="2023-05-19T00:00:00"/>
    <x v="0"/>
    <x v="7"/>
    <x v="1"/>
    <x v="2"/>
    <s v="Masala Chai"/>
    <n v="4"/>
    <x v="946"/>
    <n v="562.12"/>
    <n v="84.32"/>
    <x v="959"/>
    <x v="0"/>
    <s v="Bean Street"/>
  </r>
  <r>
    <s v="TXN0991"/>
    <d v="2024-01-07T00:00:00"/>
    <x v="4"/>
    <x v="1"/>
    <x v="0"/>
    <x v="3"/>
    <s v="Tart"/>
    <n v="4"/>
    <x v="947"/>
    <n v="860.68"/>
    <n v="129.1"/>
    <x v="960"/>
    <x v="1"/>
    <s v="Roast &amp; Toast"/>
  </r>
  <r>
    <s v="TXN0992"/>
    <d v="2023-03-30T00:00:00"/>
    <x v="3"/>
    <x v="5"/>
    <x v="1"/>
    <x v="3"/>
    <s v="Chocolate Cake"/>
    <n v="3"/>
    <x v="948"/>
    <n v="562.77"/>
    <n v="112.55"/>
    <x v="961"/>
    <x v="1"/>
    <s v="Cafe Bliss"/>
  </r>
  <r>
    <s v="TXN0993"/>
    <d v="2024-03-14T00:00:00"/>
    <x v="3"/>
    <x v="5"/>
    <x v="0"/>
    <x v="2"/>
    <s v="Green Tea"/>
    <n v="4"/>
    <x v="949"/>
    <n v="560.67999999999995"/>
    <n v="84.1"/>
    <x v="962"/>
    <x v="0"/>
    <s v="Cafe Bliss"/>
  </r>
  <r>
    <s v="TXN0994"/>
    <d v="2024-01-01T00:00:00"/>
    <x v="1"/>
    <x v="1"/>
    <x v="0"/>
    <x v="0"/>
    <s v="Croissant"/>
    <n v="2"/>
    <x v="950"/>
    <n v="325.60000000000002"/>
    <n v="97.68"/>
    <x v="963"/>
    <x v="1"/>
    <s v="Brew Crew"/>
  </r>
  <r>
    <s v="TXN0995"/>
    <d v="2025-05-02T00:00:00"/>
    <x v="0"/>
    <x v="7"/>
    <x v="2"/>
    <x v="0"/>
    <s v="Croissant"/>
    <n v="5"/>
    <x v="951"/>
    <n v="553.25"/>
    <n v="66.39"/>
    <x v="964"/>
    <x v="1"/>
    <s v="Bean Street"/>
  </r>
  <r>
    <s v="TXN0996"/>
    <d v="2023-01-30T00:00:00"/>
    <x v="1"/>
    <x v="1"/>
    <x v="1"/>
    <x v="1"/>
    <s v="Latte"/>
    <n v="1"/>
    <x v="952"/>
    <n v="172.7"/>
    <n v="103.62"/>
    <x v="965"/>
    <x v="0"/>
    <s v="Roast &amp; Toast"/>
  </r>
  <r>
    <s v="TXN0997"/>
    <d v="2023-11-28T00:00:00"/>
    <x v="6"/>
    <x v="9"/>
    <x v="1"/>
    <x v="2"/>
    <s v="Black Tea"/>
    <n v="1"/>
    <x v="953"/>
    <n v="128.16999999999999"/>
    <n v="76.900000000000006"/>
    <x v="966"/>
    <x v="2"/>
    <s v="Roast &amp; Toast"/>
  </r>
  <r>
    <s v="TXN0998"/>
    <d v="2024-02-02T00:00:00"/>
    <x v="0"/>
    <x v="11"/>
    <x v="0"/>
    <x v="1"/>
    <s v="Cappuccino"/>
    <n v="4"/>
    <x v="954"/>
    <n v="504.44"/>
    <n v="75.67"/>
    <x v="967"/>
    <x v="2"/>
    <s v="The Daily Grind"/>
  </r>
  <r>
    <s v="TXN0999"/>
    <d v="2025-05-01T00:00:00"/>
    <x v="3"/>
    <x v="7"/>
    <x v="2"/>
    <x v="2"/>
    <s v="Green Tea"/>
    <n v="1"/>
    <x v="955"/>
    <n v="138.86000000000001"/>
    <n v="83.32"/>
    <x v="968"/>
    <x v="3"/>
    <s v="Brew Crew"/>
  </r>
  <r>
    <s v="TXN1000"/>
    <d v="2025-02-05T00:00:00"/>
    <x v="2"/>
    <x v="11"/>
    <x v="2"/>
    <x v="3"/>
    <s v="Chocolate Cake"/>
    <n v="2"/>
    <x v="956"/>
    <n v="350.62"/>
    <n v="105.19"/>
    <x v="969"/>
    <x v="0"/>
    <s v="Cafe Bli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1E491-E81F-4E68-94FA-E49246812DAD}" name="PivotTable8"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7">
  <location ref="AB25:AC30" firstHeaderRow="1" firstDataRow="1" firstDataCol="1"/>
  <pivotFields count="14">
    <pivotField showAll="0"/>
    <pivotField numFmtId="164" showAll="0"/>
    <pivotField showAll="0"/>
    <pivotField showAll="0">
      <items count="13">
        <item x="1"/>
        <item x="11"/>
        <item x="5"/>
        <item x="10"/>
        <item x="7"/>
        <item x="6"/>
        <item x="0"/>
        <item x="4"/>
        <item x="2"/>
        <item x="3"/>
        <item x="9"/>
        <item x="8"/>
        <item t="default"/>
      </items>
    </pivotField>
    <pivotField showAll="0">
      <items count="4">
        <item x="1"/>
        <item x="0"/>
        <item x="2"/>
        <item t="default"/>
      </items>
    </pivotField>
    <pivotField axis="axisRow" showAll="0">
      <items count="5">
        <item x="1"/>
        <item x="3"/>
        <item x="0"/>
        <item x="2"/>
        <item t="default"/>
      </items>
    </pivotField>
    <pivotField showAll="0"/>
    <pivotField showAll="0"/>
    <pivotField showAll="0"/>
    <pivotField showAll="0"/>
    <pivotField showAll="0"/>
    <pivotField dataField="1" showAll="0"/>
    <pivotField showAll="0">
      <items count="6">
        <item x="1"/>
        <item x="2"/>
        <item x="4"/>
        <item x="3"/>
        <item x="0"/>
        <item t="default"/>
      </items>
    </pivotField>
    <pivotField showAll="0"/>
  </pivotFields>
  <rowFields count="1">
    <field x="5"/>
  </rowFields>
  <rowItems count="5">
    <i>
      <x/>
    </i>
    <i>
      <x v="1"/>
    </i>
    <i>
      <x v="2"/>
    </i>
    <i>
      <x v="3"/>
    </i>
    <i t="grand">
      <x/>
    </i>
  </rowItems>
  <colItems count="1">
    <i/>
  </colItems>
  <dataFields count="1">
    <dataField name=" Profit" fld="11" baseField="0" baseItem="0" numFmtId="165"/>
  </dataFields>
  <formats count="6">
    <format dxfId="17">
      <pivotArea type="all" dataOnly="0" outline="0" fieldPosition="0"/>
    </format>
    <format dxfId="18">
      <pivotArea outline="0" collapsedLevelsAreSubtotals="1" fieldPosition="0"/>
    </format>
    <format dxfId="19">
      <pivotArea field="12" type="button" dataOnly="0" labelOnly="1" outline="0"/>
    </format>
    <format dxfId="20">
      <pivotArea dataOnly="0" labelOnly="1" grandRow="1" outline="0" fieldPosition="0"/>
    </format>
    <format dxfId="21">
      <pivotArea dataOnly="0" labelOnly="1" outline="0" axis="axisValues" fieldPosition="0"/>
    </format>
    <format dxfId="2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65A0B-C3AB-48A4-9ABB-CD5B06863F45}"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J3:K8" firstHeaderRow="1" firstDataRow="1" firstDataCol="1"/>
  <pivotFields count="14">
    <pivotField showAll="0"/>
    <pivotField numFmtId="164" showAll="0"/>
    <pivotField showAll="0"/>
    <pivotField showAll="0">
      <items count="13">
        <item x="1"/>
        <item x="11"/>
        <item x="5"/>
        <item x="10"/>
        <item x="7"/>
        <item x="6"/>
        <item x="0"/>
        <item x="4"/>
        <item x="2"/>
        <item x="3"/>
        <item x="9"/>
        <item x="8"/>
        <item t="default"/>
      </items>
    </pivotField>
    <pivotField showAll="0">
      <items count="4">
        <item x="1"/>
        <item x="0"/>
        <item x="2"/>
        <item t="default"/>
      </items>
    </pivotField>
    <pivotField axis="axisRow" showAll="0">
      <items count="5">
        <item x="1"/>
        <item x="3"/>
        <item x="0"/>
        <item x="2"/>
        <item t="default"/>
      </items>
    </pivotField>
    <pivotField showAll="0"/>
    <pivotField showAll="0"/>
    <pivotField showAll="0"/>
    <pivotField dataField="1" showAll="0"/>
    <pivotField showAll="0"/>
    <pivotField showAll="0"/>
    <pivotField showAll="0">
      <items count="6">
        <item x="1"/>
        <item x="2"/>
        <item x="4"/>
        <item x="3"/>
        <item x="0"/>
        <item t="default"/>
      </items>
    </pivotField>
    <pivotField showAll="0"/>
  </pivotFields>
  <rowFields count="1">
    <field x="5"/>
  </rowFields>
  <rowItems count="5">
    <i>
      <x/>
    </i>
    <i>
      <x v="1"/>
    </i>
    <i>
      <x v="2"/>
    </i>
    <i>
      <x v="3"/>
    </i>
    <i t="grand">
      <x/>
    </i>
  </rowItems>
  <colItems count="1">
    <i/>
  </colItems>
  <dataFields count="1">
    <dataField name=" Total Revenue " fld="9" baseField="0" baseItem="0" numFmtId="166"/>
  </dataFields>
  <formats count="10">
    <format dxfId="46">
      <pivotArea type="all" dataOnly="0" outline="0" fieldPosition="0"/>
    </format>
    <format dxfId="47">
      <pivotArea outline="0" collapsedLevelsAreSubtotals="1" fieldPosition="0"/>
    </format>
    <format dxfId="48">
      <pivotArea outline="0" collapsedLevelsAreSubtotals="1" fieldPosition="0"/>
    </format>
    <format dxfId="49">
      <pivotArea type="all" dataOnly="0" outline="0" fieldPosition="0"/>
    </format>
    <format dxfId="50">
      <pivotArea outline="0" collapsedLevelsAreSubtotals="1" fieldPosition="0"/>
    </format>
    <format dxfId="51">
      <pivotArea field="5" type="button" dataOnly="0" labelOnly="1" outline="0" axis="axisRow" fieldPosition="0"/>
    </format>
    <format dxfId="52">
      <pivotArea dataOnly="0" labelOnly="1" fieldPosition="0">
        <references count="1">
          <reference field="5" count="0"/>
        </references>
      </pivotArea>
    </format>
    <format dxfId="53">
      <pivotArea dataOnly="0" labelOnly="1" grandRow="1" outline="0" fieldPosition="0"/>
    </format>
    <format dxfId="54">
      <pivotArea dataOnly="0" labelOnly="1" outline="0" axis="axisValues" fieldPosition="0"/>
    </format>
    <format dxfId="5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87A10-532E-4AC1-9673-DA0EC6C1D560}"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8" firstHeaderRow="1" firstDataRow="1" firstDataCol="1"/>
  <pivotFields count="14">
    <pivotField showAll="0"/>
    <pivotField numFmtId="164" showAll="0"/>
    <pivotField showAll="0"/>
    <pivotField showAll="0">
      <items count="13">
        <item x="1"/>
        <item x="11"/>
        <item x="5"/>
        <item x="10"/>
        <item x="7"/>
        <item x="6"/>
        <item x="0"/>
        <item x="4"/>
        <item x="2"/>
        <item x="3"/>
        <item x="9"/>
        <item x="8"/>
        <item t="default"/>
      </items>
    </pivotField>
    <pivotField showAll="0">
      <items count="4">
        <item x="1"/>
        <item x="0"/>
        <item x="2"/>
        <item t="default"/>
      </items>
    </pivotField>
    <pivotField axis="axisRow" showAll="0">
      <items count="5">
        <item x="1"/>
        <item x="3"/>
        <item x="0"/>
        <item x="2"/>
        <item t="default"/>
      </items>
    </pivotField>
    <pivotField showAll="0"/>
    <pivotField dataField="1" showAll="0"/>
    <pivotField showAll="0"/>
    <pivotField showAll="0"/>
    <pivotField showAll="0"/>
    <pivotField showAll="0"/>
    <pivotField showAll="0">
      <items count="6">
        <item x="1"/>
        <item x="2"/>
        <item x="4"/>
        <item x="3"/>
        <item x="0"/>
        <item t="default"/>
      </items>
    </pivotField>
    <pivotField showAll="0"/>
  </pivotFields>
  <rowFields count="1">
    <field x="5"/>
  </rowFields>
  <rowItems count="5">
    <i>
      <x/>
    </i>
    <i>
      <x v="1"/>
    </i>
    <i>
      <x v="2"/>
    </i>
    <i>
      <x v="3"/>
    </i>
    <i t="grand">
      <x/>
    </i>
  </rowItems>
  <colItems count="1">
    <i/>
  </colItems>
  <dataFields count="1">
    <dataField name=" Quantity Sold" fld="7" baseField="0" baseItem="0"/>
  </dataFields>
  <formats count="6">
    <format dxfId="56">
      <pivotArea type="all" dataOnly="0" outline="0" fieldPosition="0"/>
    </format>
    <format dxfId="57">
      <pivotArea outline="0" collapsedLevelsAreSubtotals="1" fieldPosition="0"/>
    </format>
    <format dxfId="58">
      <pivotArea field="5" type="button" dataOnly="0" labelOnly="1" outline="0" axis="axisRow" fieldPosition="0"/>
    </format>
    <format dxfId="59">
      <pivotArea dataOnly="0" labelOnly="1" fieldPosition="0">
        <references count="1">
          <reference field="5" count="0"/>
        </references>
      </pivotArea>
    </format>
    <format dxfId="60">
      <pivotArea dataOnly="0" labelOnly="1" grandRow="1" outline="0"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356114-19A0-4263-A219-527B274C7D22}"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A25:B31" firstHeaderRow="1" firstDataRow="1" firstDataCol="1"/>
  <pivotFields count="14">
    <pivotField showAll="0"/>
    <pivotField numFmtId="164" showAll="0"/>
    <pivotField showAll="0"/>
    <pivotField showAll="0">
      <items count="13">
        <item x="1"/>
        <item x="11"/>
        <item x="5"/>
        <item x="10"/>
        <item x="7"/>
        <item x="6"/>
        <item x="0"/>
        <item x="4"/>
        <item x="2"/>
        <item x="3"/>
        <item x="9"/>
        <item x="8"/>
        <item t="default"/>
      </items>
    </pivotField>
    <pivotField showAll="0">
      <items count="4">
        <item x="1"/>
        <item x="0"/>
        <item x="2"/>
        <item t="default"/>
      </items>
    </pivotField>
    <pivotField showAll="0">
      <items count="5">
        <item x="1"/>
        <item x="3"/>
        <item x="0"/>
        <item x="2"/>
        <item t="default"/>
      </items>
    </pivotField>
    <pivotField showAll="0"/>
    <pivotField showAll="0"/>
    <pivotField showAll="0"/>
    <pivotField dataField="1" showAll="0"/>
    <pivotField showAll="0"/>
    <pivotField showAll="0"/>
    <pivotField axis="axisRow" showAll="0">
      <items count="6">
        <item x="1"/>
        <item x="2"/>
        <item x="4"/>
        <item x="3"/>
        <item x="0"/>
        <item t="default"/>
      </items>
    </pivotField>
    <pivotField showAll="0"/>
  </pivotFields>
  <rowFields count="1">
    <field x="12"/>
  </rowFields>
  <rowItems count="6">
    <i>
      <x/>
    </i>
    <i>
      <x v="1"/>
    </i>
    <i>
      <x v="2"/>
    </i>
    <i>
      <x v="3"/>
    </i>
    <i>
      <x v="4"/>
    </i>
    <i t="grand">
      <x/>
    </i>
  </rowItems>
  <colItems count="1">
    <i/>
  </colItems>
  <dataFields count="1">
    <dataField name="Total Revenue" fld="9" baseField="0" baseItem="0" numFmtId="166"/>
  </dataFields>
  <formats count="7">
    <format dxfId="0">
      <pivotArea type="all" dataOnly="0" outline="0" fieldPosition="0"/>
    </format>
    <format dxfId="1">
      <pivotArea outline="0" collapsedLevelsAreSubtotals="1" fieldPosition="0"/>
    </format>
    <format dxfId="2">
      <pivotArea field="12" type="button" dataOnly="0" labelOnly="1" outline="0" axis="axisRow" fieldPosition="0"/>
    </format>
    <format dxfId="3">
      <pivotArea dataOnly="0" labelOnly="1" fieldPosition="0">
        <references count="1">
          <reference field="12" count="0"/>
        </references>
      </pivotArea>
    </format>
    <format dxfId="4">
      <pivotArea dataOnly="0" labelOnly="1" grandRow="1" outline="0" fieldPosition="0"/>
    </format>
    <format dxfId="5">
      <pivotArea dataOnly="0" labelOnly="1" outline="0" axis="axisValues" fieldPosition="0"/>
    </format>
    <format dxfId="6">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 chart="2" format="9">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2">
          <reference field="4294967294" count="1" selected="0">
            <x v="0"/>
          </reference>
          <reference field="12" count="1" selected="0">
            <x v="2"/>
          </reference>
        </references>
      </pivotArea>
    </chartFormat>
    <chartFormat chart="2" format="11">
      <pivotArea type="data" outline="0" fieldPosition="0">
        <references count="2">
          <reference field="4294967294" count="1" selected="0">
            <x v="0"/>
          </reference>
          <reference field="12" count="1" selected="0">
            <x v="3"/>
          </reference>
        </references>
      </pivotArea>
    </chartFormat>
    <chartFormat chart="2" format="12">
      <pivotArea type="data" outline="0" fieldPosition="0">
        <references count="2">
          <reference field="4294967294" count="1" selected="0">
            <x v="0"/>
          </reference>
          <reference field="12" count="1" selected="0">
            <x v="4"/>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2B4004-13F8-4F5B-A631-F2949F593011}"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AB3:AD16" firstHeaderRow="0" firstDataRow="1" firstDataCol="1"/>
  <pivotFields count="14">
    <pivotField showAll="0"/>
    <pivotField numFmtId="164" showAll="0"/>
    <pivotField showAll="0"/>
    <pivotField axis="axisRow" showAll="0">
      <items count="13">
        <item x="1"/>
        <item x="11"/>
        <item x="5"/>
        <item x="10"/>
        <item x="7"/>
        <item x="6"/>
        <item x="0"/>
        <item x="4"/>
        <item x="2"/>
        <item x="3"/>
        <item x="9"/>
        <item x="8"/>
        <item t="default"/>
      </items>
    </pivotField>
    <pivotField showAll="0">
      <items count="4">
        <item x="1"/>
        <item x="0"/>
        <item x="2"/>
        <item t="default"/>
      </items>
    </pivotField>
    <pivotField showAll="0">
      <items count="5">
        <item x="1"/>
        <item x="3"/>
        <item x="0"/>
        <item x="2"/>
        <item t="default"/>
      </items>
    </pivotField>
    <pivotField showAll="0"/>
    <pivotField showAll="0"/>
    <pivotField showAll="0">
      <items count="958">
        <item x="684"/>
        <item x="6"/>
        <item x="11"/>
        <item x="126"/>
        <item x="53"/>
        <item x="155"/>
        <item x="206"/>
        <item x="546"/>
        <item x="127"/>
        <item x="13"/>
        <item x="218"/>
        <item x="868"/>
        <item x="816"/>
        <item x="384"/>
        <item x="644"/>
        <item x="569"/>
        <item x="43"/>
        <item x="366"/>
        <item x="86"/>
        <item x="888"/>
        <item x="308"/>
        <item x="537"/>
        <item x="46"/>
        <item x="872"/>
        <item x="529"/>
        <item x="266"/>
        <item x="245"/>
        <item x="227"/>
        <item x="44"/>
        <item x="486"/>
        <item x="739"/>
        <item x="935"/>
        <item x="410"/>
        <item x="5"/>
        <item x="2"/>
        <item x="525"/>
        <item x="656"/>
        <item x="586"/>
        <item x="834"/>
        <item x="870"/>
        <item x="328"/>
        <item x="8"/>
        <item x="377"/>
        <item x="375"/>
        <item x="485"/>
        <item x="225"/>
        <item x="544"/>
        <item x="253"/>
        <item x="599"/>
        <item x="857"/>
        <item x="741"/>
        <item x="212"/>
        <item x="83"/>
        <item x="87"/>
        <item x="880"/>
        <item x="244"/>
        <item x="652"/>
        <item x="596"/>
        <item x="664"/>
        <item x="129"/>
        <item x="891"/>
        <item x="609"/>
        <item x="634"/>
        <item x="337"/>
        <item x="387"/>
        <item x="813"/>
        <item x="61"/>
        <item x="254"/>
        <item x="837"/>
        <item x="890"/>
        <item x="917"/>
        <item x="367"/>
        <item x="166"/>
        <item x="280"/>
        <item x="796"/>
        <item x="333"/>
        <item x="864"/>
        <item x="798"/>
        <item x="318"/>
        <item x="689"/>
        <item x="440"/>
        <item x="445"/>
        <item x="490"/>
        <item x="605"/>
        <item x="178"/>
        <item x="570"/>
        <item x="874"/>
        <item x="309"/>
        <item x="389"/>
        <item x="105"/>
        <item x="696"/>
        <item x="932"/>
        <item x="298"/>
        <item x="587"/>
        <item x="491"/>
        <item x="911"/>
        <item x="198"/>
        <item x="38"/>
        <item x="830"/>
        <item x="557"/>
        <item x="534"/>
        <item x="855"/>
        <item x="283"/>
        <item x="912"/>
        <item x="167"/>
        <item x="800"/>
        <item x="515"/>
        <item x="386"/>
        <item x="672"/>
        <item x="574"/>
        <item x="747"/>
        <item x="406"/>
        <item x="881"/>
        <item x="732"/>
        <item x="698"/>
        <item x="419"/>
        <item x="642"/>
        <item x="691"/>
        <item x="303"/>
        <item x="536"/>
        <item x="849"/>
        <item x="745"/>
        <item x="787"/>
        <item x="576"/>
        <item x="823"/>
        <item x="438"/>
        <item x="49"/>
        <item x="680"/>
        <item x="193"/>
        <item x="630"/>
        <item x="650"/>
        <item x="494"/>
        <item x="951"/>
        <item x="915"/>
        <item x="649"/>
        <item x="30"/>
        <item x="236"/>
        <item x="321"/>
        <item x="330"/>
        <item x="468"/>
        <item x="183"/>
        <item x="653"/>
        <item x="788"/>
        <item x="681"/>
        <item x="397"/>
        <item x="353"/>
        <item x="260"/>
        <item x="702"/>
        <item x="686"/>
        <item x="616"/>
        <item x="448"/>
        <item x="169"/>
        <item x="643"/>
        <item x="112"/>
        <item x="180"/>
        <item x="774"/>
        <item x="844"/>
        <item x="742"/>
        <item x="825"/>
        <item x="722"/>
        <item x="26"/>
        <item x="228"/>
        <item x="531"/>
        <item x="826"/>
        <item x="671"/>
        <item x="299"/>
        <item x="125"/>
        <item x="104"/>
        <item x="122"/>
        <item x="729"/>
        <item x="476"/>
        <item x="768"/>
        <item x="160"/>
        <item x="385"/>
        <item x="101"/>
        <item x="859"/>
        <item x="846"/>
        <item x="10"/>
        <item x="455"/>
        <item x="612"/>
        <item x="215"/>
        <item x="63"/>
        <item x="495"/>
        <item x="820"/>
        <item x="57"/>
        <item x="234"/>
        <item x="408"/>
        <item x="619"/>
        <item x="208"/>
        <item x="608"/>
        <item x="861"/>
        <item x="137"/>
        <item x="357"/>
        <item x="479"/>
        <item x="48"/>
        <item x="782"/>
        <item x="424"/>
        <item x="533"/>
        <item x="744"/>
        <item x="678"/>
        <item x="222"/>
        <item x="343"/>
        <item x="246"/>
        <item x="369"/>
        <item x="319"/>
        <item x="271"/>
        <item x="934"/>
        <item x="291"/>
        <item x="584"/>
        <item x="620"/>
        <item x="674"/>
        <item x="812"/>
        <item x="682"/>
        <item x="936"/>
        <item x="349"/>
        <item x="388"/>
        <item x="67"/>
        <item x="527"/>
        <item x="339"/>
        <item x="711"/>
        <item x="901"/>
        <item x="532"/>
        <item x="267"/>
        <item x="629"/>
        <item x="450"/>
        <item x="79"/>
        <item x="429"/>
        <item x="12"/>
        <item x="520"/>
        <item x="199"/>
        <item x="819"/>
        <item x="925"/>
        <item x="327"/>
        <item x="626"/>
        <item x="578"/>
        <item x="195"/>
        <item x="897"/>
        <item x="460"/>
        <item x="382"/>
        <item x="738"/>
        <item x="886"/>
        <item x="88"/>
        <item x="512"/>
        <item x="501"/>
        <item x="637"/>
        <item x="928"/>
        <item x="593"/>
        <item x="903"/>
        <item x="179"/>
        <item x="27"/>
        <item x="665"/>
        <item x="286"/>
        <item x="55"/>
        <item x="942"/>
        <item x="519"/>
        <item x="435"/>
        <item x="668"/>
        <item x="113"/>
        <item x="376"/>
        <item x="929"/>
        <item x="749"/>
        <item x="648"/>
        <item x="117"/>
        <item x="320"/>
        <item x="954"/>
        <item x="694"/>
        <item x="171"/>
        <item x="224"/>
        <item x="910"/>
        <item x="786"/>
        <item x="794"/>
        <item x="767"/>
        <item x="869"/>
        <item x="202"/>
        <item x="887"/>
        <item x="93"/>
        <item x="618"/>
        <item x="95"/>
        <item x="3"/>
        <item x="364"/>
        <item x="953"/>
        <item x="168"/>
        <item x="214"/>
        <item x="690"/>
        <item x="792"/>
        <item x="417"/>
        <item x="636"/>
        <item x="896"/>
        <item x="119"/>
        <item x="877"/>
        <item x="239"/>
        <item x="78"/>
        <item x="156"/>
        <item x="521"/>
        <item x="757"/>
        <item x="604"/>
        <item x="930"/>
        <item x="675"/>
        <item x="7"/>
        <item x="611"/>
        <item x="853"/>
        <item x="568"/>
        <item x="192"/>
        <item x="322"/>
        <item x="509"/>
        <item x="540"/>
        <item x="451"/>
        <item x="879"/>
        <item x="348"/>
        <item x="173"/>
        <item x="769"/>
        <item x="184"/>
        <item x="748"/>
        <item x="726"/>
        <item x="467"/>
        <item x="717"/>
        <item x="878"/>
        <item x="483"/>
        <item x="209"/>
        <item x="627"/>
        <item x="493"/>
        <item x="623"/>
        <item x="713"/>
        <item x="50"/>
        <item x="645"/>
        <item x="871"/>
        <item x="516"/>
        <item x="100"/>
        <item x="68"/>
        <item x="456"/>
        <item x="693"/>
        <item x="641"/>
        <item x="323"/>
        <item x="121"/>
        <item x="924"/>
        <item x="539"/>
        <item x="310"/>
        <item x="938"/>
        <item x="229"/>
        <item x="170"/>
        <item x="778"/>
        <item x="734"/>
        <item x="124"/>
        <item x="753"/>
        <item x="41"/>
        <item x="755"/>
        <item x="477"/>
        <item x="776"/>
        <item x="480"/>
        <item x="197"/>
        <item x="316"/>
        <item x="289"/>
        <item x="797"/>
        <item x="900"/>
        <item x="843"/>
        <item x="372"/>
        <item x="247"/>
        <item x="701"/>
        <item x="873"/>
        <item x="723"/>
        <item x="670"/>
        <item x="809"/>
        <item x="492"/>
        <item x="58"/>
        <item x="715"/>
        <item x="269"/>
        <item x="712"/>
        <item x="405"/>
        <item x="927"/>
        <item x="523"/>
        <item x="153"/>
        <item x="835"/>
        <item x="955"/>
        <item x="120"/>
        <item x="836"/>
        <item x="115"/>
        <item x="945"/>
        <item x="944"/>
        <item x="889"/>
        <item x="673"/>
        <item x="378"/>
        <item x="361"/>
        <item x="411"/>
        <item x="175"/>
        <item x="949"/>
        <item x="140"/>
        <item x="606"/>
        <item x="946"/>
        <item x="233"/>
        <item x="621"/>
        <item x="725"/>
        <item x="497"/>
        <item x="163"/>
        <item x="80"/>
        <item x="300"/>
        <item x="554"/>
        <item x="563"/>
        <item x="150"/>
        <item x="478"/>
        <item x="352"/>
        <item x="506"/>
        <item x="273"/>
        <item x="203"/>
        <item x="775"/>
        <item x="666"/>
        <item x="31"/>
        <item x="344"/>
        <item x="510"/>
        <item x="561"/>
        <item x="263"/>
        <item x="34"/>
        <item x="407"/>
        <item x="400"/>
        <item x="25"/>
        <item x="37"/>
        <item x="276"/>
        <item x="311"/>
        <item x="736"/>
        <item x="329"/>
        <item x="453"/>
        <item x="279"/>
        <item x="132"/>
        <item x="507"/>
        <item x="21"/>
        <item x="373"/>
        <item x="437"/>
        <item x="314"/>
        <item x="914"/>
        <item x="131"/>
        <item x="20"/>
        <item x="28"/>
        <item x="705"/>
        <item x="764"/>
        <item x="381"/>
        <item x="560"/>
        <item x="65"/>
        <item x="904"/>
        <item x="427"/>
        <item x="607"/>
        <item x="756"/>
        <item x="19"/>
        <item x="522"/>
        <item x="469"/>
        <item x="802"/>
        <item x="73"/>
        <item x="307"/>
        <item x="98"/>
        <item x="441"/>
        <item x="241"/>
        <item x="426"/>
        <item x="430"/>
        <item x="391"/>
        <item x="785"/>
        <item x="230"/>
        <item x="530"/>
        <item x="69"/>
        <item x="518"/>
        <item x="66"/>
        <item x="906"/>
        <item x="883"/>
        <item x="573"/>
        <item x="85"/>
        <item x="847"/>
        <item x="14"/>
        <item x="566"/>
        <item x="304"/>
        <item x="943"/>
        <item x="211"/>
        <item x="654"/>
        <item x="45"/>
        <item x="781"/>
        <item x="463"/>
        <item x="187"/>
        <item x="242"/>
        <item x="148"/>
        <item x="205"/>
        <item x="442"/>
        <item x="771"/>
        <item x="15"/>
        <item x="831"/>
        <item x="651"/>
        <item x="70"/>
        <item x="919"/>
        <item x="161"/>
        <item x="33"/>
        <item x="484"/>
        <item x="288"/>
        <item x="851"/>
        <item x="505"/>
        <item x="909"/>
        <item x="822"/>
        <item x="918"/>
        <item x="571"/>
        <item x="720"/>
        <item x="565"/>
        <item x="474"/>
        <item x="190"/>
        <item x="472"/>
        <item x="784"/>
        <item x="154"/>
        <item x="110"/>
        <item x="524"/>
        <item x="661"/>
        <item x="458"/>
        <item x="287"/>
        <item x="414"/>
        <item x="482"/>
        <item x="297"/>
        <item x="255"/>
        <item x="256"/>
        <item x="32"/>
        <item x="186"/>
        <item x="640"/>
        <item x="200"/>
        <item x="590"/>
        <item x="189"/>
        <item x="335"/>
        <item x="731"/>
        <item x="165"/>
        <item x="526"/>
        <item x="545"/>
        <item x="72"/>
        <item x="657"/>
        <item x="687"/>
        <item x="18"/>
        <item x="766"/>
        <item x="885"/>
        <item x="464"/>
        <item x="159"/>
        <item x="394"/>
        <item x="457"/>
        <item x="646"/>
        <item x="743"/>
        <item x="811"/>
        <item x="152"/>
        <item x="270"/>
        <item x="647"/>
        <item x="552"/>
        <item x="277"/>
        <item x="806"/>
        <item x="572"/>
        <item x="237"/>
        <item x="758"/>
        <item x="791"/>
        <item x="602"/>
        <item x="223"/>
        <item x="213"/>
        <item x="24"/>
        <item x="342"/>
        <item x="404"/>
        <item x="130"/>
        <item x="452"/>
        <item x="188"/>
        <item x="818"/>
        <item x="655"/>
        <item x="332"/>
        <item x="380"/>
        <item x="633"/>
        <item x="176"/>
        <item x="147"/>
        <item x="580"/>
        <item x="415"/>
        <item x="181"/>
        <item x="594"/>
        <item x="434"/>
        <item x="422"/>
        <item x="824"/>
        <item x="52"/>
        <item x="750"/>
        <item x="763"/>
        <item x="84"/>
        <item x="759"/>
        <item x="695"/>
        <item x="466"/>
        <item x="950"/>
        <item x="351"/>
        <item x="600"/>
        <item x="899"/>
        <item x="42"/>
        <item x="162"/>
        <item x="118"/>
        <item x="36"/>
        <item x="194"/>
        <item x="334"/>
        <item x="191"/>
        <item x="923"/>
        <item x="305"/>
        <item x="103"/>
        <item x="838"/>
        <item x="145"/>
        <item x="556"/>
        <item x="90"/>
        <item x="274"/>
        <item x="301"/>
        <item x="598"/>
        <item x="489"/>
        <item x="216"/>
        <item x="719"/>
        <item x="109"/>
        <item x="439"/>
        <item x="517"/>
        <item x="841"/>
        <item x="624"/>
        <item x="97"/>
        <item x="547"/>
        <item x="658"/>
        <item x="724"/>
        <item x="350"/>
        <item x="395"/>
        <item x="16"/>
        <item x="513"/>
        <item x="114"/>
        <item x="116"/>
        <item x="892"/>
        <item x="390"/>
        <item x="615"/>
        <item x="916"/>
        <item x="907"/>
        <item x="679"/>
        <item x="398"/>
        <item x="91"/>
        <item x="92"/>
        <item x="777"/>
        <item x="379"/>
        <item x="146"/>
        <item x="174"/>
        <item x="312"/>
        <item x="865"/>
        <item x="135"/>
        <item x="139"/>
        <item x="730"/>
        <item x="858"/>
        <item x="346"/>
        <item x="9"/>
        <item x="898"/>
        <item x="317"/>
        <item x="62"/>
        <item x="403"/>
        <item x="707"/>
        <item x="564"/>
        <item x="54"/>
        <item x="401"/>
        <item x="262"/>
        <item x="727"/>
        <item x="393"/>
        <item x="508"/>
        <item x="296"/>
        <item x="832"/>
        <item x="340"/>
        <item x="461"/>
        <item x="921"/>
        <item x="765"/>
        <item x="667"/>
        <item x="939"/>
        <item x="614"/>
        <item x="158"/>
        <item x="217"/>
        <item x="360"/>
        <item x="814"/>
        <item x="108"/>
        <item x="716"/>
        <item x="149"/>
        <item x="613"/>
        <item x="591"/>
        <item x="475"/>
        <item x="585"/>
        <item x="659"/>
        <item x="201"/>
        <item x="617"/>
        <item x="952"/>
        <item x="801"/>
        <item x="579"/>
        <item x="631"/>
        <item x="421"/>
        <item x="22"/>
        <item x="123"/>
        <item x="51"/>
        <item x="240"/>
        <item x="102"/>
        <item x="581"/>
        <item x="863"/>
        <item x="685"/>
        <item x="402"/>
        <item x="363"/>
        <item x="714"/>
        <item x="107"/>
        <item x="700"/>
        <item x="77"/>
        <item x="96"/>
        <item x="258"/>
        <item x="956"/>
        <item x="76"/>
        <item x="662"/>
        <item x="292"/>
        <item x="902"/>
        <item x="99"/>
        <item x="0"/>
        <item x="703"/>
        <item x="692"/>
        <item x="688"/>
        <item x="295"/>
        <item x="582"/>
        <item x="704"/>
        <item x="592"/>
        <item x="706"/>
        <item x="500"/>
        <item x="628"/>
        <item x="762"/>
        <item x="275"/>
        <item x="862"/>
        <item x="35"/>
        <item x="231"/>
        <item x="259"/>
        <item x="374"/>
        <item x="47"/>
        <item x="359"/>
        <item x="111"/>
        <item x="133"/>
        <item x="635"/>
        <item x="252"/>
        <item x="683"/>
        <item x="436"/>
        <item x="248"/>
        <item x="40"/>
        <item x="134"/>
        <item x="577"/>
        <item x="144"/>
        <item x="721"/>
        <item x="922"/>
        <item x="416"/>
        <item x="597"/>
        <item x="803"/>
        <item x="232"/>
        <item x="795"/>
        <item x="496"/>
        <item x="136"/>
        <item x="908"/>
        <item x="39"/>
        <item x="772"/>
        <item x="74"/>
        <item x="1"/>
        <item x="638"/>
        <item x="454"/>
        <item x="884"/>
        <item x="893"/>
        <item x="718"/>
        <item x="432"/>
        <item x="226"/>
        <item x="833"/>
        <item x="443"/>
        <item x="164"/>
        <item x="313"/>
        <item x="708"/>
        <item x="177"/>
        <item x="338"/>
        <item x="82"/>
        <item x="462"/>
        <item x="89"/>
        <item x="632"/>
        <item x="220"/>
        <item x="852"/>
        <item x="235"/>
        <item x="425"/>
        <item x="754"/>
        <item x="589"/>
        <item x="799"/>
        <item x="588"/>
        <item x="728"/>
        <item x="473"/>
        <item x="610"/>
        <item x="470"/>
        <item x="760"/>
        <item x="553"/>
        <item x="948"/>
        <item x="293"/>
        <item x="804"/>
        <item x="807"/>
        <item x="622"/>
        <item x="365"/>
        <item x="284"/>
        <item x="894"/>
        <item x="737"/>
        <item x="933"/>
        <item x="603"/>
        <item x="370"/>
        <item x="4"/>
        <item x="789"/>
        <item x="773"/>
        <item x="660"/>
        <item x="783"/>
        <item x="790"/>
        <item x="347"/>
        <item x="567"/>
        <item x="856"/>
        <item x="75"/>
        <item x="793"/>
        <item x="931"/>
        <item x="752"/>
        <item x="498"/>
        <item x="601"/>
        <item x="71"/>
        <item x="278"/>
        <item x="502"/>
        <item x="551"/>
        <item x="840"/>
        <item x="219"/>
        <item x="56"/>
        <item x="740"/>
        <item x="428"/>
        <item x="828"/>
        <item x="447"/>
        <item x="23"/>
        <item x="761"/>
        <item x="294"/>
        <item x="449"/>
        <item x="128"/>
        <item x="465"/>
        <item x="383"/>
        <item x="418"/>
        <item x="185"/>
        <item x="538"/>
        <item x="805"/>
        <item x="251"/>
        <item x="779"/>
        <item x="548"/>
        <item x="182"/>
        <item x="751"/>
        <item x="817"/>
        <item x="355"/>
        <item x="770"/>
        <item x="699"/>
        <item x="829"/>
        <item x="709"/>
        <item x="499"/>
        <item x="362"/>
        <item x="282"/>
        <item x="371"/>
        <item x="210"/>
        <item x="735"/>
        <item x="257"/>
        <item x="595"/>
        <item x="926"/>
        <item x="895"/>
        <item x="81"/>
        <item x="325"/>
        <item x="503"/>
        <item x="808"/>
        <item x="558"/>
        <item x="345"/>
        <item x="459"/>
        <item x="356"/>
        <item x="446"/>
        <item x="420"/>
        <item x="302"/>
        <item x="669"/>
        <item x="358"/>
        <item x="431"/>
        <item x="827"/>
        <item x="151"/>
        <item x="238"/>
        <item x="487"/>
        <item x="848"/>
        <item x="511"/>
        <item x="326"/>
        <item x="821"/>
        <item x="677"/>
        <item x="528"/>
        <item x="839"/>
        <item x="409"/>
        <item x="172"/>
        <item x="663"/>
        <item x="423"/>
        <item x="845"/>
        <item x="268"/>
        <item x="555"/>
        <item x="947"/>
        <item x="815"/>
        <item x="780"/>
        <item x="746"/>
        <item x="399"/>
        <item x="860"/>
        <item x="250"/>
        <item x="504"/>
        <item x="542"/>
        <item x="204"/>
        <item x="535"/>
        <item x="59"/>
        <item x="261"/>
        <item x="272"/>
        <item x="143"/>
        <item x="488"/>
        <item x="433"/>
        <item x="94"/>
        <item x="850"/>
        <item x="559"/>
        <item x="867"/>
        <item x="392"/>
        <item x="549"/>
        <item x="575"/>
        <item x="562"/>
        <item x="541"/>
        <item x="341"/>
        <item x="937"/>
        <item x="639"/>
        <item x="810"/>
        <item x="315"/>
        <item x="243"/>
        <item x="281"/>
        <item x="413"/>
        <item x="920"/>
        <item x="583"/>
        <item x="444"/>
        <item x="882"/>
        <item x="412"/>
        <item x="354"/>
        <item x="396"/>
        <item x="207"/>
        <item x="249"/>
        <item x="697"/>
        <item x="157"/>
        <item x="940"/>
        <item x="514"/>
        <item x="285"/>
        <item x="142"/>
        <item x="106"/>
        <item x="17"/>
        <item x="905"/>
        <item x="842"/>
        <item x="733"/>
        <item x="141"/>
        <item x="64"/>
        <item x="331"/>
        <item x="710"/>
        <item x="324"/>
        <item x="471"/>
        <item x="543"/>
        <item x="854"/>
        <item x="676"/>
        <item x="264"/>
        <item x="336"/>
        <item x="550"/>
        <item x="876"/>
        <item x="60"/>
        <item x="138"/>
        <item x="625"/>
        <item x="221"/>
        <item x="265"/>
        <item x="196"/>
        <item x="481"/>
        <item x="913"/>
        <item x="29"/>
        <item x="941"/>
        <item x="306"/>
        <item x="875"/>
        <item x="368"/>
        <item x="866"/>
        <item x="290"/>
        <item t="default"/>
      </items>
    </pivotField>
    <pivotField dataField="1" showAll="0"/>
    <pivotField showAll="0"/>
    <pivotField dataField="1" showAll="0">
      <items count="971">
        <item x="690"/>
        <item x="127"/>
        <item x="218"/>
        <item x="366"/>
        <item x="901"/>
        <item x="227"/>
        <item x="742"/>
        <item x="506"/>
        <item x="663"/>
        <item x="760"/>
        <item x="489"/>
        <item x="252"/>
        <item x="870"/>
        <item x="83"/>
        <item x="902"/>
        <item x="803"/>
        <item x="805"/>
        <item x="694"/>
        <item x="442"/>
        <item x="609"/>
        <item x="105"/>
        <item x="700"/>
        <item x="839"/>
        <item x="283"/>
        <item x="678"/>
        <item x="750"/>
        <item x="406"/>
        <item x="696"/>
        <item x="794"/>
        <item x="582"/>
        <item x="439"/>
        <item x="934"/>
        <item x="498"/>
        <item x="321"/>
        <item x="183"/>
        <item x="687"/>
        <item x="169"/>
        <item x="855"/>
        <item x="726"/>
        <item x="537"/>
        <item x="773"/>
        <item x="101"/>
        <item x="98"/>
        <item x="215"/>
        <item x="208"/>
        <item x="612"/>
        <item x="539"/>
        <item x="747"/>
        <item x="684"/>
        <item x="270"/>
        <item x="388"/>
        <item x="67"/>
        <item x="339"/>
        <item x="633"/>
        <item x="462"/>
        <item x="179"/>
        <item x="107"/>
        <item x="55"/>
        <item x="674"/>
        <item x="171"/>
        <item x="920"/>
        <item x="966"/>
        <item x="168"/>
        <item x="799"/>
        <item x="640"/>
        <item x="908"/>
        <item x="348"/>
        <item x="751"/>
        <item x="471"/>
        <item x="716"/>
        <item x="884"/>
        <item x="458"/>
        <item x="546"/>
        <item x="310"/>
        <item x="170"/>
        <item x="124"/>
        <item x="758"/>
        <item x="481"/>
        <item x="854"/>
        <item x="886"/>
        <item x="405"/>
        <item x="938"/>
        <item x="845"/>
        <item x="968"/>
        <item x="846"/>
        <item x="729"/>
        <item x="501"/>
        <item x="80"/>
        <item x="569"/>
        <item x="352"/>
        <item x="272"/>
        <item x="567"/>
        <item x="37"/>
        <item x="956"/>
        <item x="132"/>
        <item x="438"/>
        <item x="708"/>
        <item x="915"/>
        <item x="611"/>
        <item x="473"/>
        <item x="240"/>
        <item x="792"/>
        <item x="536"/>
        <item x="896"/>
        <item x="860"/>
        <item x="45"/>
        <item x="148"/>
        <item x="288"/>
        <item x="864"/>
        <item x="577"/>
        <item x="790"/>
        <item x="111"/>
        <item x="287"/>
        <item x="414"/>
        <item x="297"/>
        <item x="335"/>
        <item x="735"/>
        <item x="798"/>
        <item x="404"/>
        <item x="453"/>
        <item x="662"/>
        <item x="332"/>
        <item x="586"/>
        <item x="600"/>
        <item x="833"/>
        <item x="753"/>
        <item x="118"/>
        <item x="53"/>
        <item x="809"/>
        <item x="935"/>
        <item x="89"/>
        <item x="493"/>
        <item x="553"/>
        <item x="13"/>
        <item x="350"/>
        <item x="115"/>
        <item x="390"/>
        <item x="917"/>
        <item x="685"/>
        <item x="379"/>
        <item x="146"/>
        <item x="871"/>
        <item x="401"/>
        <item x="261"/>
        <item x="393"/>
        <item x="597"/>
        <item x="479"/>
        <item x="200"/>
        <item x="965"/>
        <item x="585"/>
        <item x="46"/>
        <item x="885"/>
        <item x="102"/>
        <item x="587"/>
        <item x="402"/>
        <item x="535"/>
        <item x="791"/>
        <item x="76"/>
        <item x="706"/>
        <item x="44"/>
        <item x="295"/>
        <item x="598"/>
        <item x="709"/>
        <item x="504"/>
        <item x="947"/>
        <item x="410"/>
        <item x="232"/>
        <item x="136"/>
        <item x="39"/>
        <item x="455"/>
        <item x="592"/>
        <item x="843"/>
        <item x="177"/>
        <item x="844"/>
        <item x="328"/>
        <item x="8"/>
        <item x="234"/>
        <item x="806"/>
        <item x="764"/>
        <item x="813"/>
        <item x="816"/>
        <item x="607"/>
        <item x="796"/>
        <item x="797"/>
        <item x="75"/>
        <item x="605"/>
        <item x="278"/>
        <item x="851"/>
        <item x="744"/>
        <item x="545"/>
        <item x="503"/>
        <item x="371"/>
        <item x="638"/>
        <item x="253"/>
        <item x="166"/>
        <item x="318"/>
        <item x="358"/>
        <item x="446"/>
        <item x="836"/>
        <item x="309"/>
        <item x="298"/>
        <item x="495"/>
        <item x="921"/>
        <item x="386"/>
        <item x="580"/>
        <item x="561"/>
        <item x="822"/>
        <item x="702"/>
        <item x="749"/>
        <item x="542"/>
        <item x="862"/>
        <item x="249"/>
        <item x="260"/>
        <item x="143"/>
        <item x="634"/>
        <item x="30"/>
        <item x="235"/>
        <item x="568"/>
        <item x="660"/>
        <item x="259"/>
        <item x="705"/>
        <item x="692"/>
        <item x="449"/>
        <item x="281"/>
        <item x="113"/>
        <item x="745"/>
        <item x="299"/>
        <item x="207"/>
        <item x="701"/>
        <item x="157"/>
        <item x="10"/>
        <item x="616"/>
        <item x="142"/>
        <item x="623"/>
        <item x="137"/>
        <item x="357"/>
        <item x="788"/>
        <item x="324"/>
        <item x="550"/>
        <item x="369"/>
        <item x="263"/>
        <item x="629"/>
        <item x="6"/>
        <item x="430"/>
        <item x="195"/>
        <item x="198"/>
        <item x="909"/>
        <item x="741"/>
        <item x="505"/>
        <item x="641"/>
        <item x="914"/>
        <item x="954"/>
        <item x="525"/>
        <item x="436"/>
        <item x="376"/>
        <item x="653"/>
        <item x="699"/>
        <item x="823"/>
        <item x="202"/>
        <item x="900"/>
        <item x="575"/>
        <item x="43"/>
        <item x="308"/>
        <item x="78"/>
        <item x="941"/>
        <item x="7"/>
        <item x="515"/>
        <item x="244"/>
        <item x="730"/>
        <item x="490"/>
        <item x="522"/>
        <item x="698"/>
        <item x="950"/>
        <item x="229"/>
        <item x="738"/>
        <item x="756"/>
        <item x="782"/>
        <item x="484"/>
        <item x="196"/>
        <item x="246"/>
        <item x="268"/>
        <item x="715"/>
        <item x="361"/>
        <item x="140"/>
        <item x="610"/>
        <item x="377"/>
        <item x="163"/>
        <item x="560"/>
        <item x="225"/>
        <item x="511"/>
        <item x="673"/>
        <item x="31"/>
        <item x="34"/>
        <item x="407"/>
        <item x="400"/>
        <item x="740"/>
        <item x="279"/>
        <item x="513"/>
        <item x="21"/>
        <item x="373"/>
        <item x="314"/>
        <item x="28"/>
        <item x="243"/>
        <item x="428"/>
        <item x="19"/>
        <item x="659"/>
        <item x="811"/>
        <item x="73"/>
        <item x="307"/>
        <item x="645"/>
        <item x="427"/>
        <item x="671"/>
        <item x="85"/>
        <item x="572"/>
        <item x="613"/>
        <item x="661"/>
        <item x="787"/>
        <item x="186"/>
        <item x="841"/>
        <item x="205"/>
        <item x="820"/>
        <item x="488"/>
        <item x="831"/>
        <item x="929"/>
        <item x="367"/>
        <item x="724"/>
        <item x="571"/>
        <item x="189"/>
        <item x="476"/>
        <item x="154"/>
        <item x="530"/>
        <item x="644"/>
        <item x="199"/>
        <item x="596"/>
        <item x="552"/>
        <item x="898"/>
        <item x="389"/>
        <item x="818"/>
        <item x="652"/>
        <item x="815"/>
        <item x="540"/>
        <item x="342"/>
        <item x="187"/>
        <item x="922"/>
        <item x="415"/>
        <item x="181"/>
        <item x="435"/>
        <item x="768"/>
        <item x="303"/>
        <item x="84"/>
        <item x="470"/>
        <item x="963"/>
        <item x="351"/>
        <item x="11"/>
        <item x="126"/>
        <item x="334"/>
        <item x="49"/>
        <item x="305"/>
        <item x="849"/>
        <item x="145"/>
        <item x="155"/>
        <item x="656"/>
        <item x="512"/>
        <item x="523"/>
        <item x="96"/>
        <item x="554"/>
        <item x="904"/>
        <item x="881"/>
        <item x="472"/>
        <item x="783"/>
        <item x="312"/>
        <item x="139"/>
        <item x="734"/>
        <item x="910"/>
        <item x="649"/>
        <item x="317"/>
        <item x="654"/>
        <item x="710"/>
        <item x="570"/>
        <item x="932"/>
        <item x="86"/>
        <item x="779"/>
        <item x="104"/>
        <item x="480"/>
        <item x="51"/>
        <item x="876"/>
        <item x="691"/>
        <item x="265"/>
        <item x="704"/>
        <item x="425"/>
        <item x="969"/>
        <item x="99"/>
        <item x="408"/>
        <item x="35"/>
        <item x="231"/>
        <item x="858"/>
        <item x="374"/>
        <item x="359"/>
        <item x="48"/>
        <item x="247"/>
        <item x="424"/>
        <item x="583"/>
        <item x="5"/>
        <item x="343"/>
        <item x="245"/>
        <item x="812"/>
        <item x="319"/>
        <item x="802"/>
        <item x="500"/>
        <item x="590"/>
        <item x="819"/>
        <item x="777"/>
        <item x="533"/>
        <item x="531"/>
        <item x="538"/>
        <item x="451"/>
        <item x="12"/>
        <item x="526"/>
        <item x="327"/>
        <item x="636"/>
        <item x="382"/>
        <item x="456"/>
        <item x="672"/>
        <item x="293"/>
        <item x="727"/>
        <item x="284"/>
        <item x="114"/>
        <item x="375"/>
        <item x="752"/>
        <item x="117"/>
        <item x="320"/>
        <item x="789"/>
        <item x="800"/>
        <item x="551"/>
        <item x="622"/>
        <item x="94"/>
        <item x="3"/>
        <item x="557"/>
        <item x="214"/>
        <item x="695"/>
        <item x="837"/>
        <item x="893"/>
        <item x="119"/>
        <item x="156"/>
        <item x="383"/>
        <item x="608"/>
        <item x="185"/>
        <item x="615"/>
        <item x="814"/>
        <item x="322"/>
        <item x="547"/>
        <item x="452"/>
        <item x="703"/>
        <item x="891"/>
        <item x="282"/>
        <item x="903"/>
        <item x="627"/>
        <item x="739"/>
        <item x="50"/>
        <item x="650"/>
        <item x="907"/>
        <item x="81"/>
        <item x="68"/>
        <item x="121"/>
        <item x="508"/>
        <item x="817"/>
        <item x="41"/>
        <item x="877"/>
        <item x="372"/>
        <item x="728"/>
        <item x="206"/>
        <item x="494"/>
        <item x="178"/>
        <item x="576"/>
        <item x="887"/>
        <item x="679"/>
        <item x="175"/>
        <item x="326"/>
        <item x="593"/>
        <item x="830"/>
        <item x="384"/>
        <item x="625"/>
        <item x="683"/>
        <item x="534"/>
        <item x="300"/>
        <item x="923"/>
        <item x="482"/>
        <item x="203"/>
        <item x="344"/>
        <item x="516"/>
        <item x="262"/>
        <item x="25"/>
        <item x="419"/>
        <item x="543"/>
        <item x="786"/>
        <item x="748"/>
        <item x="873"/>
        <item x="65"/>
        <item x="759"/>
        <item x="528"/>
        <item x="686"/>
        <item x="192"/>
        <item x="97"/>
        <item x="926"/>
        <item x="565"/>
        <item x="795"/>
        <item x="776"/>
        <item x="15"/>
        <item x="341"/>
        <item x="70"/>
        <item x="397"/>
        <item x="353"/>
        <item x="930"/>
        <item x="161"/>
        <item x="315"/>
        <item x="2"/>
        <item x="648"/>
        <item x="919"/>
        <item x="180"/>
        <item x="895"/>
        <item x="354"/>
        <item x="834"/>
        <item x="26"/>
        <item x="944"/>
        <item x="677"/>
        <item x="883"/>
        <item x="733"/>
        <item x="385"/>
        <item x="165"/>
        <item x="857"/>
        <item x="693"/>
        <item x="457"/>
        <item x="771"/>
        <item x="468"/>
        <item x="63"/>
        <item x="394"/>
        <item x="499"/>
        <item x="829"/>
        <item x="766"/>
        <item x="152"/>
        <item x="277"/>
        <item x="874"/>
        <item x="141"/>
        <item x="483"/>
        <item x="762"/>
        <item x="331"/>
        <item x="130"/>
        <item x="475"/>
        <item x="825"/>
        <item x="222"/>
        <item x="866"/>
        <item x="176"/>
        <item x="212"/>
        <item x="52"/>
        <item x="680"/>
        <item x="138"/>
        <item x="349"/>
        <item x="714"/>
        <item x="42"/>
        <item x="264"/>
        <item x="602"/>
        <item x="190"/>
        <item x="936"/>
        <item x="630"/>
        <item x="562"/>
        <item x="899"/>
        <item x="518"/>
        <item x="129"/>
        <item x="939"/>
        <item x="723"/>
        <item x="879"/>
        <item x="27"/>
        <item x="337"/>
        <item x="387"/>
        <item x="61"/>
        <item x="940"/>
        <item x="967"/>
        <item x="224"/>
        <item x="847"/>
        <item x="90"/>
        <item x="801"/>
        <item x="878"/>
        <item x="928"/>
        <item x="882"/>
        <item x="92"/>
        <item x="403"/>
        <item x="280"/>
        <item x="333"/>
        <item x="464"/>
        <item x="720"/>
        <item x="591"/>
        <item x="810"/>
        <item x="635"/>
        <item x="527"/>
        <item x="761"/>
        <item x="865"/>
        <item x="828"/>
        <item x="943"/>
        <item x="191"/>
        <item x="108"/>
        <item x="913"/>
        <item x="774"/>
        <item x="197"/>
        <item x="721"/>
        <item x="38"/>
        <item x="632"/>
        <item x="563"/>
        <item x="631"/>
        <item x="867"/>
        <item x="167"/>
        <item x="258"/>
        <item x="807"/>
        <item x="521"/>
        <item x="133"/>
        <item x="639"/>
        <item x="100"/>
        <item x="689"/>
        <item x="437"/>
        <item x="894"/>
        <item x="646"/>
        <item x="323"/>
        <item x="736"/>
        <item x="463"/>
        <item x="647"/>
        <item x="933"/>
        <item x="416"/>
        <item x="603"/>
        <item x="832"/>
        <item x="316"/>
        <item x="74"/>
        <item x="1"/>
        <item x="289"/>
        <item x="905"/>
        <item x="911"/>
        <item x="164"/>
        <item x="676"/>
        <item x="496"/>
        <item x="964"/>
        <item x="465"/>
        <item x="88"/>
        <item x="655"/>
        <item x="781"/>
        <item x="378"/>
        <item x="962"/>
        <item x="330"/>
        <item x="474"/>
        <item x="959"/>
        <item x="233"/>
        <item x="961"/>
        <item x="848"/>
        <item x="370"/>
        <item x="4"/>
        <item x="150"/>
        <item x="620"/>
        <item x="667"/>
        <item x="347"/>
        <item x="573"/>
        <item x="780"/>
        <item x="869"/>
        <item x="755"/>
        <item x="228"/>
        <item x="835"/>
        <item x="502"/>
        <item x="125"/>
        <item x="71"/>
        <item x="311"/>
        <item x="122"/>
        <item x="507"/>
        <item x="160"/>
        <item x="925"/>
        <item x="20"/>
        <item x="448"/>
        <item x="872"/>
        <item x="381"/>
        <item x="566"/>
        <item x="450"/>
        <item x="469"/>
        <item x="57"/>
        <item x="431"/>
        <item x="391"/>
        <item x="544"/>
        <item x="69"/>
        <item x="66"/>
        <item x="712"/>
        <item x="579"/>
        <item x="362"/>
        <item x="14"/>
        <item x="210"/>
        <item x="955"/>
        <item x="211"/>
        <item x="241"/>
        <item x="946"/>
        <item x="325"/>
        <item x="291"/>
        <item x="624"/>
        <item x="688"/>
        <item x="948"/>
        <item x="859"/>
        <item x="658"/>
        <item x="912"/>
        <item x="345"/>
        <item x="266"/>
        <item x="668"/>
        <item x="460"/>
        <item x="486"/>
        <item x="79"/>
        <item x="826"/>
        <item x="584"/>
        <item x="32"/>
        <item x="194"/>
        <item x="532"/>
        <item x="87"/>
        <item x="599"/>
        <item x="237"/>
        <item x="491"/>
        <item x="286"/>
        <item x="459"/>
        <item x="651"/>
        <item x="861"/>
        <item x="517"/>
        <item x="269"/>
        <item x="793"/>
        <item x="772"/>
        <item x="850"/>
        <item x="409"/>
        <item x="24"/>
        <item x="364"/>
        <item x="423"/>
        <item x="147"/>
        <item x="417"/>
        <item x="422"/>
        <item x="890"/>
        <item x="238"/>
        <item x="399"/>
        <item x="441"/>
        <item x="681"/>
        <item x="162"/>
        <item x="574"/>
        <item x="36"/>
        <item x="892"/>
        <item x="173"/>
        <item x="59"/>
        <item x="103"/>
        <item x="184"/>
        <item x="271"/>
        <item x="301"/>
        <item x="487"/>
        <item x="209"/>
        <item x="93"/>
        <item x="497"/>
        <item x="216"/>
        <item x="110"/>
        <item x="717"/>
        <item x="665"/>
        <item x="880"/>
        <item x="395"/>
        <item x="16"/>
        <item x="927"/>
        <item x="784"/>
        <item x="643"/>
        <item x="808"/>
        <item x="731"/>
        <item x="514"/>
        <item x="242"/>
        <item x="340"/>
        <item x="804"/>
        <item x="158"/>
        <item x="412"/>
        <item x="360"/>
        <item x="109"/>
        <item x="149"/>
        <item x="396"/>
        <item x="666"/>
        <item x="58"/>
        <item x="719"/>
        <item x="529"/>
        <item x="153"/>
        <item x="123"/>
        <item x="239"/>
        <item x="120"/>
        <item x="958"/>
        <item x="957"/>
        <item x="411"/>
        <item x="718"/>
        <item x="77"/>
        <item x="95"/>
        <item x="285"/>
        <item x="0"/>
        <item x="697"/>
        <item x="588"/>
        <item x="106"/>
        <item x="767"/>
        <item x="17"/>
        <item x="274"/>
        <item x="853"/>
        <item x="868"/>
        <item x="251"/>
        <item x="40"/>
        <item x="134"/>
        <item x="713"/>
        <item x="275"/>
        <item x="329"/>
        <item x="454"/>
        <item x="131"/>
        <item x="336"/>
        <item x="556"/>
        <item x="769"/>
        <item x="889"/>
        <item x="897"/>
        <item x="433"/>
        <item x="711"/>
        <item x="338"/>
        <item x="485"/>
        <item x="230"/>
        <item x="524"/>
        <item x="220"/>
        <item x="757"/>
        <item x="594"/>
        <item x="304"/>
        <item x="732"/>
        <item x="477"/>
        <item x="614"/>
        <item x="466"/>
        <item x="559"/>
        <item x="443"/>
        <item x="626"/>
        <item x="365"/>
        <item x="906"/>
        <item x="840"/>
        <item x="657"/>
        <item x="33"/>
        <item x="510"/>
        <item x="942"/>
        <item x="478"/>
        <item x="56"/>
        <item x="743"/>
        <item x="254"/>
        <item x="255"/>
        <item x="429"/>
        <item x="188"/>
        <item x="23"/>
        <item x="72"/>
        <item x="664"/>
        <item x="765"/>
        <item x="18"/>
        <item x="128"/>
        <item x="418"/>
        <item x="159"/>
        <item x="746"/>
        <item x="250"/>
        <item x="467"/>
        <item x="558"/>
        <item x="754"/>
        <item x="578"/>
        <item x="236"/>
        <item x="838"/>
        <item x="606"/>
        <item x="223"/>
        <item x="213"/>
        <item x="601"/>
        <item x="937"/>
        <item x="380"/>
        <item x="637"/>
        <item x="763"/>
        <item x="461"/>
        <item x="604"/>
        <item x="356"/>
        <item x="447"/>
        <item x="193"/>
        <item x="302"/>
        <item x="675"/>
        <item x="273"/>
        <item x="432"/>
        <item x="151"/>
        <item x="440"/>
        <item x="852"/>
        <item x="628"/>
        <item x="519"/>
        <item x="201"/>
        <item x="116"/>
        <item x="619"/>
        <item x="398"/>
        <item x="91"/>
        <item x="174"/>
        <item x="135"/>
        <item x="346"/>
        <item x="9"/>
        <item x="62"/>
        <item x="54"/>
        <item x="296"/>
        <item x="842"/>
        <item x="770"/>
        <item x="951"/>
        <item x="618"/>
        <item x="217"/>
        <item x="267"/>
        <item x="821"/>
        <item x="617"/>
        <item x="960"/>
        <item x="621"/>
        <item x="421"/>
        <item x="22"/>
        <item x="363"/>
        <item x="276"/>
        <item x="257"/>
        <item x="204"/>
        <item x="669"/>
        <item x="292"/>
        <item x="541"/>
        <item x="492"/>
        <item x="707"/>
        <item x="875"/>
        <item x="47"/>
        <item x="112"/>
        <item x="827"/>
        <item x="581"/>
        <item x="144"/>
        <item x="725"/>
        <item x="918"/>
        <item x="642"/>
        <item x="445"/>
        <item x="722"/>
        <item x="226"/>
        <item x="444"/>
        <item x="313"/>
        <item x="82"/>
        <item x="426"/>
        <item x="595"/>
        <item x="945"/>
        <item x="778"/>
        <item x="737"/>
        <item x="64"/>
        <item x="219"/>
        <item x="60"/>
        <item x="294"/>
        <item x="221"/>
        <item x="785"/>
        <item x="924"/>
        <item x="555"/>
        <item x="182"/>
        <item x="824"/>
        <item x="355"/>
        <item x="775"/>
        <item x="306"/>
        <item x="888"/>
        <item x="256"/>
        <item x="564"/>
        <item x="420"/>
        <item x="172"/>
        <item x="670"/>
        <item x="856"/>
        <item x="509"/>
        <item x="549"/>
        <item x="434"/>
        <item x="863"/>
        <item x="392"/>
        <item x="548"/>
        <item x="949"/>
        <item x="413"/>
        <item x="931"/>
        <item x="589"/>
        <item x="248"/>
        <item x="952"/>
        <item x="520"/>
        <item x="916"/>
        <item x="682"/>
        <item x="29"/>
        <item x="953"/>
        <item x="368"/>
        <item x="290"/>
        <item t="default"/>
      </items>
    </pivotField>
    <pivotField showAll="0">
      <items count="6">
        <item x="1"/>
        <item x="2"/>
        <item x="4"/>
        <item x="3"/>
        <item x="0"/>
        <item t="default"/>
      </items>
    </pivotField>
    <pivotField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Total Revenue" fld="9" baseField="0" baseItem="0" numFmtId="165"/>
    <dataField name="Sum of Total Profit (INR)" fld="11" baseField="0" baseItem="0"/>
  </dataFields>
  <formats count="10">
    <format dxfId="7">
      <pivotArea type="all" dataOnly="0" outline="0" fieldPosition="0"/>
    </format>
    <format dxfId="8">
      <pivotArea outline="0" collapsedLevelsAreSubtotals="1" fieldPosition="0"/>
    </format>
    <format dxfId="9">
      <pivotArea outline="0" collapsedLevelsAreSubtotals="1" fieldPosition="0"/>
    </format>
    <format dxfId="10">
      <pivotArea type="all" dataOnly="0" outline="0" fieldPosition="0"/>
    </format>
    <format dxfId="11">
      <pivotArea outline="0" collapsedLevelsAreSubtotals="1" fieldPosition="0"/>
    </format>
    <format dxfId="12">
      <pivotArea field="3" type="button" dataOnly="0" labelOnly="1" outline="0" axis="axisRow" fieldPosition="0"/>
    </format>
    <format dxfId="13">
      <pivotArea dataOnly="0" labelOnly="1" fieldPosition="0">
        <references count="1">
          <reference field="3" count="0"/>
        </references>
      </pivotArea>
    </format>
    <format dxfId="14">
      <pivotArea dataOnly="0" labelOnly="1" grandRow="1" outline="0" fieldPosition="0"/>
    </format>
    <format dxfId="15">
      <pivotArea dataOnly="0" labelOnly="1" outline="0" axis="axisValues" fieldPosition="0"/>
    </format>
    <format dxfId="16">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ACAF97-F3FE-40C7-8531-FD43F12B61FE}"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0">
  <location ref="J25:K33" firstHeaderRow="1" firstDataRow="1" firstDataCol="1"/>
  <pivotFields count="14">
    <pivotField showAll="0"/>
    <pivotField numFmtId="164" showAll="0"/>
    <pivotField axis="axisRow" showAll="0">
      <items count="8">
        <item x="4"/>
        <item x="1"/>
        <item x="6"/>
        <item x="2"/>
        <item x="3"/>
        <item x="0"/>
        <item x="5"/>
        <item t="default"/>
      </items>
    </pivotField>
    <pivotField showAll="0">
      <items count="13">
        <item x="1"/>
        <item x="11"/>
        <item x="5"/>
        <item x="10"/>
        <item x="7"/>
        <item x="6"/>
        <item x="0"/>
        <item x="4"/>
        <item x="2"/>
        <item x="3"/>
        <item x="9"/>
        <item x="8"/>
        <item t="default"/>
      </items>
    </pivotField>
    <pivotField showAll="0">
      <items count="4">
        <item x="1"/>
        <item x="0"/>
        <item x="2"/>
        <item t="default"/>
      </items>
    </pivotField>
    <pivotField showAll="0">
      <items count="5">
        <item x="1"/>
        <item x="3"/>
        <item x="0"/>
        <item x="2"/>
        <item t="default"/>
      </items>
    </pivotField>
    <pivotField showAll="0"/>
    <pivotField showAll="0"/>
    <pivotField showAll="0"/>
    <pivotField dataField="1" showAll="0"/>
    <pivotField showAll="0"/>
    <pivotField showAll="0"/>
    <pivotField showAll="0">
      <items count="6">
        <item x="1"/>
        <item x="2"/>
        <item x="4"/>
        <item x="3"/>
        <item x="0"/>
        <item t="default"/>
      </items>
    </pivotField>
    <pivotField showAll="0"/>
  </pivotFields>
  <rowFields count="1">
    <field x="2"/>
  </rowFields>
  <rowItems count="8">
    <i>
      <x/>
    </i>
    <i>
      <x v="1"/>
    </i>
    <i>
      <x v="2"/>
    </i>
    <i>
      <x v="3"/>
    </i>
    <i>
      <x v="4"/>
    </i>
    <i>
      <x v="5"/>
    </i>
    <i>
      <x v="6"/>
    </i>
    <i t="grand">
      <x/>
    </i>
  </rowItems>
  <colItems count="1">
    <i/>
  </colItems>
  <dataFields count="1">
    <dataField name="Total Revenue" fld="9" baseField="0" baseItem="0" numFmtId="1"/>
  </dataFields>
  <formats count="6">
    <format dxfId="62">
      <pivotArea type="all" dataOnly="0" outline="0" fieldPosition="0"/>
    </format>
    <format dxfId="63">
      <pivotArea outline="0" collapsedLevelsAreSubtotals="1" fieldPosition="0"/>
    </format>
    <format dxfId="64">
      <pivotArea field="12" type="button" dataOnly="0" labelOnly="1" outline="0"/>
    </format>
    <format dxfId="65">
      <pivotArea dataOnly="0" labelOnly="1" grandRow="1" outline="0" fieldPosition="0"/>
    </format>
    <format dxfId="66">
      <pivotArea dataOnly="0" labelOnly="1" outline="0" axis="axisValues" fieldPosition="0"/>
    </format>
    <format dxfId="67">
      <pivotArea outline="0" collapsedLevelsAreSubtotals="1" fieldPosition="0"/>
    </format>
  </formats>
  <chartFormats count="9">
    <chartFormat chart="13"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2" count="1" selected="0">
            <x v="4"/>
          </reference>
        </references>
      </pivotArea>
    </chartFormat>
    <chartFormat chart="34" format="4">
      <pivotArea type="data" outline="0" fieldPosition="0">
        <references count="2">
          <reference field="4294967294" count="1" selected="0">
            <x v="0"/>
          </reference>
          <reference field="2" count="1" selected="0">
            <x v="5"/>
          </reference>
        </references>
      </pivotArea>
    </chartFormat>
    <chartFormat chart="34" format="5">
      <pivotArea type="data" outline="0" fieldPosition="0">
        <references count="2">
          <reference field="4294967294" count="1" selected="0">
            <x v="0"/>
          </reference>
          <reference field="2" count="1" selected="0">
            <x v="6"/>
          </reference>
        </references>
      </pivotArea>
    </chartFormat>
    <chartFormat chart="34" format="6">
      <pivotArea type="data" outline="0" fieldPosition="0">
        <references count="2">
          <reference field="4294967294" count="1" selected="0">
            <x v="0"/>
          </reference>
          <reference field="2" count="1" selected="0">
            <x v="3"/>
          </reference>
        </references>
      </pivotArea>
    </chartFormat>
    <chartFormat chart="34" format="7">
      <pivotArea type="data" outline="0" fieldPosition="0">
        <references count="2">
          <reference field="4294967294" count="1" selected="0">
            <x v="0"/>
          </reference>
          <reference field="2" count="1" selected="0">
            <x v="2"/>
          </reference>
        </references>
      </pivotArea>
    </chartFormat>
    <chartFormat chart="34" format="8">
      <pivotArea type="data" outline="0" fieldPosition="0">
        <references count="2">
          <reference field="4294967294" count="1" selected="0">
            <x v="0"/>
          </reference>
          <reference field="2" count="1" selected="0">
            <x v="1"/>
          </reference>
        </references>
      </pivotArea>
    </chartFormat>
    <chartFormat chart="34" format="9">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AADB2E-FE82-4877-8886-1A4B50878F53}"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S3:T7" firstHeaderRow="1" firstDataRow="1" firstDataCol="1"/>
  <pivotFields count="14">
    <pivotField showAll="0"/>
    <pivotField numFmtId="164" showAll="0"/>
    <pivotField showAll="0"/>
    <pivotField showAll="0">
      <items count="13">
        <item x="1"/>
        <item x="11"/>
        <item x="5"/>
        <item x="10"/>
        <item x="7"/>
        <item x="6"/>
        <item x="0"/>
        <item x="4"/>
        <item x="2"/>
        <item x="3"/>
        <item x="9"/>
        <item x="8"/>
        <item t="default"/>
      </items>
    </pivotField>
    <pivotField axis="axisRow" showAll="0">
      <items count="4">
        <item x="1"/>
        <item x="0"/>
        <item x="2"/>
        <item t="default"/>
      </items>
    </pivotField>
    <pivotField showAll="0">
      <items count="5">
        <item x="1"/>
        <item x="3"/>
        <item x="0"/>
        <item x="2"/>
        <item t="default"/>
      </items>
    </pivotField>
    <pivotField showAll="0"/>
    <pivotField showAll="0"/>
    <pivotField showAll="0"/>
    <pivotField dataField="1" showAll="0"/>
    <pivotField showAll="0"/>
    <pivotField showAll="0"/>
    <pivotField showAll="0">
      <items count="6">
        <item x="1"/>
        <item x="2"/>
        <item x="4"/>
        <item x="3"/>
        <item x="0"/>
        <item t="default"/>
      </items>
    </pivotField>
    <pivotField showAll="0"/>
  </pivotFields>
  <rowFields count="1">
    <field x="4"/>
  </rowFields>
  <rowItems count="4">
    <i>
      <x/>
    </i>
    <i>
      <x v="1"/>
    </i>
    <i>
      <x v="2"/>
    </i>
    <i t="grand">
      <x/>
    </i>
  </rowItems>
  <colItems count="1">
    <i/>
  </colItems>
  <dataFields count="1">
    <dataField name="Total Revenue" fld="9" baseField="0" baseItem="0" numFmtId="166"/>
  </dataFields>
  <formats count="10">
    <format dxfId="36">
      <pivotArea type="all" dataOnly="0" outline="0" fieldPosition="0"/>
    </format>
    <format dxfId="37">
      <pivotArea outline="0" collapsedLevelsAreSubtotals="1" fieldPosition="0"/>
    </format>
    <format dxfId="38">
      <pivotArea outline="0" collapsedLevelsAreSubtotals="1" fieldPosition="0"/>
    </format>
    <format dxfId="39">
      <pivotArea type="all" dataOnly="0" outline="0" fieldPosition="0"/>
    </format>
    <format dxfId="40">
      <pivotArea outline="0" collapsedLevelsAreSubtotals="1" fieldPosition="0"/>
    </format>
    <format dxfId="41">
      <pivotArea field="4" type="button" dataOnly="0" labelOnly="1" outline="0" axis="axisRow" fieldPosition="0"/>
    </format>
    <format dxfId="42">
      <pivotArea dataOnly="0" labelOnly="1" fieldPosition="0">
        <references count="1">
          <reference field="4" count="0"/>
        </references>
      </pivotArea>
    </format>
    <format dxfId="43">
      <pivotArea dataOnly="0" labelOnly="1" grandRow="1" outline="0" fieldPosition="0"/>
    </format>
    <format dxfId="44">
      <pivotArea dataOnly="0" labelOnly="1" outline="0" axis="axisValues" fieldPosition="0"/>
    </format>
    <format dxfId="4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F23E76-0686-444A-9DF5-DD2698150A13}" name="PivotTable7"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4">
  <location ref="S25:V39" firstHeaderRow="1" firstDataRow="2" firstDataCol="1"/>
  <pivotFields count="14">
    <pivotField showAll="0"/>
    <pivotField numFmtId="164" showAll="0"/>
    <pivotField showAll="0"/>
    <pivotField axis="axisRow" showAll="0">
      <items count="13">
        <item x="1"/>
        <item x="11"/>
        <item x="5"/>
        <item x="10"/>
        <item x="7"/>
        <item x="6"/>
        <item x="0"/>
        <item x="4"/>
        <item x="2"/>
        <item x="3"/>
        <item x="9"/>
        <item x="8"/>
        <item t="default"/>
      </items>
    </pivotField>
    <pivotField axis="axisCol" showAll="0">
      <items count="4">
        <item x="1"/>
        <item x="0"/>
        <item x="2"/>
        <item t="default"/>
      </items>
    </pivotField>
    <pivotField showAll="0">
      <items count="5">
        <item x="1"/>
        <item x="3"/>
        <item x="0"/>
        <item x="2"/>
        <item t="default"/>
      </items>
    </pivotField>
    <pivotField showAll="0"/>
    <pivotField showAll="0"/>
    <pivotField showAll="0"/>
    <pivotField dataField="1" showAll="0"/>
    <pivotField showAll="0"/>
    <pivotField showAll="0"/>
    <pivotField showAll="0">
      <items count="6">
        <item x="1"/>
        <item x="2"/>
        <item x="4"/>
        <item x="3"/>
        <item x="0"/>
        <item t="default"/>
      </items>
    </pivotField>
    <pivotField showAll="0"/>
  </pivotFields>
  <rowFields count="1">
    <field x="3"/>
  </rowFields>
  <rowItems count="13">
    <i>
      <x/>
    </i>
    <i>
      <x v="1"/>
    </i>
    <i>
      <x v="2"/>
    </i>
    <i>
      <x v="3"/>
    </i>
    <i>
      <x v="4"/>
    </i>
    <i>
      <x v="5"/>
    </i>
    <i>
      <x v="6"/>
    </i>
    <i>
      <x v="7"/>
    </i>
    <i>
      <x v="8"/>
    </i>
    <i>
      <x v="9"/>
    </i>
    <i>
      <x v="10"/>
    </i>
    <i>
      <x v="11"/>
    </i>
    <i t="grand">
      <x/>
    </i>
  </rowItems>
  <colFields count="1">
    <field x="4"/>
  </colFields>
  <colItems count="3">
    <i>
      <x/>
    </i>
    <i>
      <x v="1"/>
    </i>
    <i>
      <x v="2"/>
    </i>
  </colItems>
  <dataFields count="1">
    <dataField name="Total Revenue" fld="9" baseField="0" baseItem="0" numFmtId="1"/>
  </dataFields>
  <formats count="13">
    <format dxfId="23">
      <pivotArea type="all" dataOnly="0" outline="0" fieldPosition="0"/>
    </format>
    <format dxfId="24">
      <pivotArea outline="0" collapsedLevelsAreSubtotals="1" fieldPosition="0"/>
    </format>
    <format dxfId="25">
      <pivotArea type="origin" dataOnly="0" labelOnly="1" outline="0" fieldPosition="0"/>
    </format>
    <format dxfId="26">
      <pivotArea field="4" type="button" dataOnly="0" labelOnly="1" outline="0" axis="axisCol" fieldPosition="0"/>
    </format>
    <format dxfId="27">
      <pivotArea type="topRight" dataOnly="0" labelOnly="1" outline="0" fieldPosition="0"/>
    </format>
    <format dxfId="28">
      <pivotArea field="3" type="button" dataOnly="0" labelOnly="1" outline="0" axis="axisRow" fieldPosition="0"/>
    </format>
    <format dxfId="29">
      <pivotArea dataOnly="0" labelOnly="1" fieldPosition="0">
        <references count="1">
          <reference field="3" count="0"/>
        </references>
      </pivotArea>
    </format>
    <format dxfId="30">
      <pivotArea dataOnly="0" labelOnly="1" grandRow="1" outline="0" fieldPosition="0"/>
    </format>
    <format dxfId="31">
      <pivotArea dataOnly="0" labelOnly="1" fieldPosition="0">
        <references count="1">
          <reference field="4" count="0"/>
        </references>
      </pivotArea>
    </format>
    <format dxfId="32">
      <pivotArea dataOnly="0" labelOnly="1" grandCol="1" outline="0" fieldPosition="0"/>
    </format>
    <format dxfId="33">
      <pivotArea collapsedLevelsAreSubtotals="1" fieldPosition="0">
        <references count="2">
          <reference field="3" count="1">
            <x v="9"/>
          </reference>
          <reference field="4" count="1" selected="0">
            <x v="1"/>
          </reference>
        </references>
      </pivotArea>
    </format>
    <format dxfId="34">
      <pivotArea collapsedLevelsAreSubtotals="1" fieldPosition="0">
        <references count="2">
          <reference field="3" count="1">
            <x v="3"/>
          </reference>
          <reference field="4" count="1" selected="0">
            <x v="1"/>
          </reference>
        </references>
      </pivotArea>
    </format>
    <format dxfId="35">
      <pivotArea outline="0" collapsedLevelsAreSubtotals="1" fieldPosition="0"/>
    </format>
  </formats>
  <chartFormats count="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 chart="3"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A7D30E6-D943-4CC1-A40D-56E067C7A7DE}" sourceName="Month">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s>
  <data>
    <tabular pivotCacheId="531752318">
      <items count="12">
        <i x="1" s="1"/>
        <i x="11" s="1"/>
        <i x="5" s="1"/>
        <i x="10" s="1"/>
        <i x="7" s="1"/>
        <i x="6" s="1"/>
        <i x="0" s="1"/>
        <i x="4" s="1"/>
        <i x="2" s="1"/>
        <i x="3" s="1"/>
        <i x="9"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DE6B1E6-5D79-4C78-9F07-0B863E68D21B}" sourceName="Year">
  <pivotTables>
    <pivotTable tabId="2" name="PivotTable6"/>
    <pivotTable tabId="2" name="PivotTable1"/>
    <pivotTable tabId="2" name="PivotTable2"/>
    <pivotTable tabId="2" name="PivotTable3"/>
    <pivotTable tabId="2" name="PivotTable7"/>
    <pivotTable tabId="2" name="PivotTable8"/>
    <pivotTable tabId="2" name="PivotTable4"/>
    <pivotTable tabId="2" name="PivotTable5"/>
  </pivotTables>
  <data>
    <tabular pivotCacheId="53175231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B2F6A4E-896A-43AB-91DF-815B85CFDA87}" sourceName="City">
  <pivotTables>
    <pivotTable tabId="2" name="PivotTable6"/>
    <pivotTable tabId="2" name="PivotTable1"/>
    <pivotTable tabId="2" name="PivotTable2"/>
    <pivotTable tabId="2" name="PivotTable3"/>
    <pivotTable tabId="2" name="PivotTable7"/>
    <pivotTable tabId="2" name="PivotTable8"/>
    <pivotTable tabId="2" name="PivotTable4"/>
    <pivotTable tabId="2" name="PivotTable5"/>
  </pivotTables>
  <data>
    <tabular pivotCacheId="531752318">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2CE6A5-CC47-4707-B916-358C5612678B}" cache="Slicer_Month" caption="Month" style="coffee 3" rowHeight="234950"/>
  <slicer name="Year" xr10:uid="{839F8791-0C26-43AA-B0C1-51CF6C778ED7}" cache="Slicer_Year" caption="Year" style="coffee 3" rowHeight="234950"/>
  <slicer name="City" xr10:uid="{CEDF73F6-E35B-4228-ACB0-AE25E7603EEC}" cache="Slicer_City" caption="City" style="coffe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82BA2-8A45-4D6C-B23C-C2347C0A204A}" name="Table2" displayName="Table2" ref="A1:N1001" totalsRowShown="0" headerRowDxfId="77" headerRowBorderDxfId="76" tableBorderDxfId="75">
  <autoFilter ref="A1:N1001" xr:uid="{AED82BA2-8A45-4D6C-B23C-C2347C0A204A}"/>
  <tableColumns count="14">
    <tableColumn id="1" xr3:uid="{0F553296-B8DA-44BC-9A52-4D007450AFEA}" name="Transaction ID"/>
    <tableColumn id="2" xr3:uid="{BDED5D5D-9C3A-4853-8205-66B152307EF7}" name="Date" dataDxfId="74"/>
    <tableColumn id="3" xr3:uid="{416A54C0-0BF3-4EFF-A78A-13AD6BAA93CF}" name="Day of Week"/>
    <tableColumn id="4" xr3:uid="{0028CA62-1FBC-4F8A-9B05-2E0E6A743570}" name="Month"/>
    <tableColumn id="5" xr3:uid="{7757C868-6AD3-4393-800E-94C907A0FE83}" name="Year"/>
    <tableColumn id="6" xr3:uid="{9EB0FFBC-F885-4A19-B67F-C4640ED97FB6}" name="Product Category"/>
    <tableColumn id="7" xr3:uid="{C7D08854-F535-4563-B215-870114F4C27D}" name="Item Name"/>
    <tableColumn id="8" xr3:uid="{8E8FFAE1-20E0-40A1-8E2D-55295A0A9C7A}" name="Quantity Sold"/>
    <tableColumn id="9" xr3:uid="{25F798D2-B877-439B-9AD6-DEC2FF659D04}" name="Unit Price (INR)"/>
    <tableColumn id="10" xr3:uid="{3A191080-7925-40D5-810F-8828927B6DA3}" name="Total Revenue (INR)"/>
    <tableColumn id="11" xr3:uid="{40934BDC-FE34-4239-8F52-2FFEFF949A8E}" name="Cost Price (INR)"/>
    <tableColumn id="12" xr3:uid="{55277530-AFF0-47F1-B753-B50E3575932A}" name="Total Profit (INR)"/>
    <tableColumn id="13" xr3:uid="{32D752A7-0843-40D5-9CCB-BD6BAAD2BAE1}" name="City"/>
    <tableColumn id="14" xr3:uid="{587E7619-1862-45D2-9FD5-73EE320EC15A}" name="Shop Name"/>
  </tableColumns>
  <tableStyleInfo name="TableStyleDark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2A6D-B6EC-42D5-BED0-08123EDD3CE9}">
  <sheetPr>
    <tabColor theme="7"/>
  </sheetPr>
  <dimension ref="A1:AL68"/>
  <sheetViews>
    <sheetView zoomScale="43" zoomScaleNormal="74" workbookViewId="0">
      <selection activeCell="A4" sqref="A4:A7"/>
      <pivotSelection pane="bottomRight" showHeader="1" axis="axisRow" activeRow="3" previousRow="3" click="1" r:id="rId3">
        <pivotArea dataOnly="0" labelOnly="1" fieldPosition="0">
          <references count="1">
            <reference field="5" count="0"/>
          </references>
        </pivotArea>
      </pivotSelection>
    </sheetView>
  </sheetViews>
  <sheetFormatPr defaultRowHeight="14.4" x14ac:dyDescent="0.3"/>
  <cols>
    <col min="1" max="1" width="12.5546875" bestFit="1" customWidth="1"/>
    <col min="2" max="2" width="13.109375" customWidth="1"/>
    <col min="7" max="8" width="8.88671875" customWidth="1"/>
    <col min="9" max="9" width="3.33203125" hidden="1" customWidth="1"/>
    <col min="10" max="10" width="17.5546875" bestFit="1" customWidth="1"/>
    <col min="11" max="11" width="16.88671875" customWidth="1"/>
    <col min="18" max="18" width="8.88671875" hidden="1" customWidth="1"/>
    <col min="19" max="19" width="13.109375" bestFit="1" customWidth="1"/>
    <col min="20" max="20" width="16.109375" bestFit="1" customWidth="1"/>
    <col min="21" max="21" width="16.77734375" bestFit="1" customWidth="1"/>
    <col min="22" max="22" width="14.6640625" bestFit="1" customWidth="1"/>
    <col min="23" max="23" width="10.77734375" bestFit="1" customWidth="1"/>
    <col min="24" max="26" width="9" bestFit="1" customWidth="1"/>
    <col min="27" max="27" width="8.88671875" hidden="1" customWidth="1"/>
    <col min="28" max="28" width="18.88671875" bestFit="1" customWidth="1"/>
    <col min="29" max="29" width="14.6640625" bestFit="1" customWidth="1"/>
    <col min="30" max="30" width="11.88671875" bestFit="1" customWidth="1"/>
    <col min="31" max="31" width="13.33203125" bestFit="1" customWidth="1"/>
    <col min="32" max="32" width="11.33203125" bestFit="1" customWidth="1"/>
    <col min="33" max="33" width="9" bestFit="1" customWidth="1"/>
    <col min="34" max="34" width="8.44140625" bestFit="1" customWidth="1"/>
    <col min="35" max="40" width="9" bestFit="1" customWidth="1"/>
    <col min="41" max="41" width="10.21875" bestFit="1" customWidth="1"/>
    <col min="42" max="42" width="9" bestFit="1" customWidth="1"/>
    <col min="43" max="43" width="9.88671875" bestFit="1" customWidth="1"/>
    <col min="44" max="44" width="9.5546875" bestFit="1" customWidth="1"/>
    <col min="45" max="45" width="10" bestFit="1" customWidth="1"/>
    <col min="46" max="50" width="9" bestFit="1" customWidth="1"/>
    <col min="51" max="51" width="8" bestFit="1" customWidth="1"/>
    <col min="52" max="52" width="9.6640625" bestFit="1" customWidth="1"/>
    <col min="53" max="53" width="10.77734375" bestFit="1" customWidth="1"/>
    <col min="54" max="68" width="6" bestFit="1" customWidth="1"/>
    <col min="69" max="69" width="5" bestFit="1" customWidth="1"/>
    <col min="70" max="99" width="6" bestFit="1" customWidth="1"/>
    <col min="100" max="100" width="5" bestFit="1" customWidth="1"/>
    <col min="101" max="105" width="6" bestFit="1" customWidth="1"/>
    <col min="106" max="106" width="5" bestFit="1" customWidth="1"/>
    <col min="107" max="125" width="6" bestFit="1" customWidth="1"/>
    <col min="126" max="126" width="5" bestFit="1" customWidth="1"/>
    <col min="127" max="127" width="6" bestFit="1" customWidth="1"/>
    <col min="128" max="128" width="5" bestFit="1" customWidth="1"/>
    <col min="129" max="142" width="6" bestFit="1" customWidth="1"/>
    <col min="143" max="143" width="5" bestFit="1" customWidth="1"/>
    <col min="144" max="160" width="6" bestFit="1" customWidth="1"/>
    <col min="161" max="161" width="5" bestFit="1" customWidth="1"/>
    <col min="162" max="162" width="6" bestFit="1" customWidth="1"/>
    <col min="163" max="163" width="5" bestFit="1" customWidth="1"/>
    <col min="164" max="165" width="6" bestFit="1" customWidth="1"/>
    <col min="166" max="166" width="5" bestFit="1" customWidth="1"/>
    <col min="167" max="172" width="6" bestFit="1" customWidth="1"/>
    <col min="173" max="173" width="5" bestFit="1" customWidth="1"/>
    <col min="174" max="192" width="6" bestFit="1" customWidth="1"/>
    <col min="193" max="194" width="5" bestFit="1" customWidth="1"/>
    <col min="195" max="199" width="6" bestFit="1" customWidth="1"/>
    <col min="200" max="200" width="5" bestFit="1" customWidth="1"/>
    <col min="201" max="204" width="6" bestFit="1" customWidth="1"/>
    <col min="205" max="205" width="5" bestFit="1" customWidth="1"/>
    <col min="206" max="216" width="6" bestFit="1" customWidth="1"/>
    <col min="217" max="217" width="5" bestFit="1" customWidth="1"/>
    <col min="218" max="223" width="6" bestFit="1" customWidth="1"/>
    <col min="224" max="224" width="5" bestFit="1" customWidth="1"/>
    <col min="225" max="227" width="6" bestFit="1" customWidth="1"/>
    <col min="228" max="228" width="5" bestFit="1" customWidth="1"/>
    <col min="229" max="236" width="6" bestFit="1" customWidth="1"/>
    <col min="237" max="238" width="5" bestFit="1" customWidth="1"/>
    <col min="239" max="241" width="6" bestFit="1" customWidth="1"/>
    <col min="242" max="242" width="5" bestFit="1" customWidth="1"/>
    <col min="243" max="251" width="6" bestFit="1" customWidth="1"/>
    <col min="252" max="253" width="5" bestFit="1" customWidth="1"/>
    <col min="254" max="254" width="6" bestFit="1" customWidth="1"/>
    <col min="255" max="255" width="5" bestFit="1" customWidth="1"/>
    <col min="256" max="269" width="6" bestFit="1" customWidth="1"/>
    <col min="270" max="270" width="5" bestFit="1" customWidth="1"/>
    <col min="271" max="273" width="6" bestFit="1" customWidth="1"/>
    <col min="274" max="274" width="5" bestFit="1" customWidth="1"/>
    <col min="275" max="277" width="6" bestFit="1" customWidth="1"/>
    <col min="278" max="279" width="5" bestFit="1" customWidth="1"/>
    <col min="280" max="281" width="7" bestFit="1" customWidth="1"/>
    <col min="282" max="282" width="6" bestFit="1" customWidth="1"/>
    <col min="283" max="284" width="7" bestFit="1" customWidth="1"/>
    <col min="285" max="285" width="6" bestFit="1" customWidth="1"/>
    <col min="286" max="286" width="7" bestFit="1" customWidth="1"/>
    <col min="287" max="287" width="6" bestFit="1" customWidth="1"/>
    <col min="288" max="296" width="7" bestFit="1" customWidth="1"/>
    <col min="297" max="297" width="6" bestFit="1" customWidth="1"/>
    <col min="298" max="298" width="7" bestFit="1" customWidth="1"/>
    <col min="299" max="299" width="4.88671875" bestFit="1" customWidth="1"/>
    <col min="300" max="302" width="7" bestFit="1" customWidth="1"/>
    <col min="303" max="303" width="6" bestFit="1" customWidth="1"/>
    <col min="304" max="305" width="7" bestFit="1" customWidth="1"/>
    <col min="306" max="306" width="6" bestFit="1" customWidth="1"/>
    <col min="307" max="307" width="7" bestFit="1" customWidth="1"/>
    <col min="308" max="308" width="4.88671875" bestFit="1" customWidth="1"/>
    <col min="309" max="317" width="7" bestFit="1" customWidth="1"/>
    <col min="318" max="318" width="6" bestFit="1" customWidth="1"/>
    <col min="319" max="323" width="7" bestFit="1" customWidth="1"/>
    <col min="324" max="325" width="6" bestFit="1" customWidth="1"/>
    <col min="326" max="326" width="7" bestFit="1" customWidth="1"/>
    <col min="327" max="327" width="6" bestFit="1" customWidth="1"/>
    <col min="328" max="335" width="7" bestFit="1" customWidth="1"/>
    <col min="336" max="336" width="6" bestFit="1" customWidth="1"/>
    <col min="337" max="340" width="7" bestFit="1" customWidth="1"/>
    <col min="341" max="341" width="6" bestFit="1" customWidth="1"/>
    <col min="342" max="350" width="7" bestFit="1" customWidth="1"/>
    <col min="351" max="351" width="6" bestFit="1" customWidth="1"/>
    <col min="352" max="353" width="7" bestFit="1" customWidth="1"/>
    <col min="354" max="354" width="6" bestFit="1" customWidth="1"/>
    <col min="355" max="358" width="7" bestFit="1" customWidth="1"/>
    <col min="359" max="359" width="6" bestFit="1" customWidth="1"/>
    <col min="360" max="365" width="7" bestFit="1" customWidth="1"/>
    <col min="366" max="366" width="6" bestFit="1" customWidth="1"/>
    <col min="367" max="371" width="7" bestFit="1" customWidth="1"/>
    <col min="372" max="373" width="6" bestFit="1" customWidth="1"/>
    <col min="374" max="376" width="7" bestFit="1" customWidth="1"/>
    <col min="377" max="377" width="6" bestFit="1" customWidth="1"/>
    <col min="378" max="378" width="7" bestFit="1" customWidth="1"/>
    <col min="379" max="379" width="6" bestFit="1" customWidth="1"/>
    <col min="380" max="386" width="7" bestFit="1" customWidth="1"/>
    <col min="387" max="387" width="6" bestFit="1" customWidth="1"/>
    <col min="388" max="390" width="7" bestFit="1" customWidth="1"/>
    <col min="391" max="392" width="6" bestFit="1" customWidth="1"/>
    <col min="393" max="398" width="7" bestFit="1" customWidth="1"/>
    <col min="399" max="399" width="6" bestFit="1" customWidth="1"/>
    <col min="400" max="402" width="7" bestFit="1" customWidth="1"/>
    <col min="403" max="403" width="6" bestFit="1" customWidth="1"/>
    <col min="404" max="406" width="7" bestFit="1" customWidth="1"/>
    <col min="407" max="407" width="6" bestFit="1" customWidth="1"/>
    <col min="408" max="420" width="7" bestFit="1" customWidth="1"/>
    <col min="421" max="421" width="6" bestFit="1" customWidth="1"/>
    <col min="422" max="422" width="7" bestFit="1" customWidth="1"/>
    <col min="423" max="423" width="4.88671875" bestFit="1" customWidth="1"/>
    <col min="424" max="424" width="7" bestFit="1" customWidth="1"/>
    <col min="425" max="426" width="6" bestFit="1" customWidth="1"/>
    <col min="427" max="429" width="7" bestFit="1" customWidth="1"/>
    <col min="430" max="430" width="6" bestFit="1" customWidth="1"/>
    <col min="431" max="431" width="4.88671875" bestFit="1" customWidth="1"/>
    <col min="432" max="433" width="7" bestFit="1" customWidth="1"/>
    <col min="434" max="434" width="6" bestFit="1" customWidth="1"/>
    <col min="435" max="449" width="7" bestFit="1" customWidth="1"/>
    <col min="450" max="450" width="6" bestFit="1" customWidth="1"/>
    <col min="451" max="459" width="7" bestFit="1" customWidth="1"/>
    <col min="460" max="460" width="6" bestFit="1" customWidth="1"/>
    <col min="461" max="464" width="7" bestFit="1" customWidth="1"/>
    <col min="465" max="465" width="6" bestFit="1" customWidth="1"/>
    <col min="466" max="466" width="7" bestFit="1" customWidth="1"/>
    <col min="467" max="467" width="6" bestFit="1" customWidth="1"/>
    <col min="468" max="476" width="7" bestFit="1" customWidth="1"/>
    <col min="477" max="477" width="6" bestFit="1" customWidth="1"/>
    <col min="478" max="478" width="7" bestFit="1" customWidth="1"/>
    <col min="479" max="479" width="6" bestFit="1" customWidth="1"/>
    <col min="480" max="485" width="7" bestFit="1" customWidth="1"/>
    <col min="486" max="487" width="6" bestFit="1" customWidth="1"/>
    <col min="488" max="488" width="7" bestFit="1" customWidth="1"/>
    <col min="489" max="489" width="6" bestFit="1" customWidth="1"/>
    <col min="490" max="491" width="7" bestFit="1" customWidth="1"/>
    <col min="492" max="492" width="6" bestFit="1" customWidth="1"/>
    <col min="493" max="498" width="7" bestFit="1" customWidth="1"/>
    <col min="499" max="500" width="6" bestFit="1" customWidth="1"/>
    <col min="501" max="508" width="7" bestFit="1" customWidth="1"/>
    <col min="509" max="509" width="6" bestFit="1" customWidth="1"/>
    <col min="510" max="517" width="7" bestFit="1" customWidth="1"/>
    <col min="518" max="518" width="6" bestFit="1" customWidth="1"/>
    <col min="519" max="521" width="7" bestFit="1" customWidth="1"/>
    <col min="522" max="522" width="6" bestFit="1" customWidth="1"/>
    <col min="523" max="528" width="7" bestFit="1" customWidth="1"/>
    <col min="529" max="529" width="6" bestFit="1" customWidth="1"/>
    <col min="530" max="533" width="7" bestFit="1" customWidth="1"/>
    <col min="534" max="535" width="6" bestFit="1" customWidth="1"/>
    <col min="536" max="536" width="7" bestFit="1" customWidth="1"/>
    <col min="537" max="537" width="6" bestFit="1" customWidth="1"/>
    <col min="538" max="541" width="7" bestFit="1" customWidth="1"/>
    <col min="542" max="542" width="6" bestFit="1" customWidth="1"/>
    <col min="543" max="557" width="7" bestFit="1" customWidth="1"/>
    <col min="558" max="558" width="6" bestFit="1" customWidth="1"/>
    <col min="559" max="559" width="7" bestFit="1" customWidth="1"/>
    <col min="560" max="560" width="6" bestFit="1" customWidth="1"/>
    <col min="561" max="565" width="7" bestFit="1" customWidth="1"/>
    <col min="566" max="566" width="6" bestFit="1" customWidth="1"/>
    <col min="567" max="567" width="7" bestFit="1" customWidth="1"/>
    <col min="568" max="568" width="6" bestFit="1" customWidth="1"/>
    <col min="569" max="570" width="7" bestFit="1" customWidth="1"/>
    <col min="571" max="571" width="6" bestFit="1" customWidth="1"/>
    <col min="572" max="575" width="7" bestFit="1" customWidth="1"/>
    <col min="576" max="576" width="6" bestFit="1" customWidth="1"/>
    <col min="577" max="580" width="7" bestFit="1" customWidth="1"/>
    <col min="581" max="581" width="6" bestFit="1" customWidth="1"/>
    <col min="582" max="583" width="7" bestFit="1" customWidth="1"/>
    <col min="584" max="584" width="6" bestFit="1" customWidth="1"/>
    <col min="585" max="590" width="7" bestFit="1" customWidth="1"/>
    <col min="591" max="591" width="6" bestFit="1" customWidth="1"/>
    <col min="592" max="593" width="7" bestFit="1" customWidth="1"/>
    <col min="594" max="594" width="6" bestFit="1" customWidth="1"/>
    <col min="595" max="596" width="7" bestFit="1" customWidth="1"/>
    <col min="597" max="597" width="6" bestFit="1" customWidth="1"/>
    <col min="598" max="600" width="7" bestFit="1" customWidth="1"/>
    <col min="601" max="601" width="6" bestFit="1" customWidth="1"/>
    <col min="602" max="602" width="7" bestFit="1" customWidth="1"/>
    <col min="603" max="603" width="6" bestFit="1" customWidth="1"/>
    <col min="604" max="606" width="7" bestFit="1" customWidth="1"/>
    <col min="607" max="607" width="6" bestFit="1" customWidth="1"/>
    <col min="608" max="614" width="7" bestFit="1" customWidth="1"/>
    <col min="615" max="615" width="6" bestFit="1" customWidth="1"/>
    <col min="616" max="616" width="4.88671875" bestFit="1" customWidth="1"/>
    <col min="617" max="617" width="6" bestFit="1" customWidth="1"/>
    <col min="618" max="625" width="7" bestFit="1" customWidth="1"/>
    <col min="626" max="626" width="6" bestFit="1" customWidth="1"/>
    <col min="627" max="629" width="7" bestFit="1" customWidth="1"/>
    <col min="630" max="630" width="4.88671875" bestFit="1" customWidth="1"/>
    <col min="631" max="631" width="6" bestFit="1" customWidth="1"/>
    <col min="632" max="632" width="7" bestFit="1" customWidth="1"/>
    <col min="633" max="633" width="6" bestFit="1" customWidth="1"/>
    <col min="634" max="634" width="7" bestFit="1" customWidth="1"/>
    <col min="635" max="635" width="6" bestFit="1" customWidth="1"/>
    <col min="636" max="636" width="7" bestFit="1" customWidth="1"/>
    <col min="637" max="637" width="6" bestFit="1" customWidth="1"/>
    <col min="638" max="642" width="7" bestFit="1" customWidth="1"/>
    <col min="643" max="645" width="6" bestFit="1" customWidth="1"/>
    <col min="646" max="649" width="7" bestFit="1" customWidth="1"/>
    <col min="650" max="652" width="6" bestFit="1" customWidth="1"/>
    <col min="653" max="655" width="7" bestFit="1" customWidth="1"/>
    <col min="656" max="656" width="6" bestFit="1" customWidth="1"/>
    <col min="657" max="665" width="7" bestFit="1" customWidth="1"/>
    <col min="666" max="666" width="6" bestFit="1" customWidth="1"/>
    <col min="667" max="672" width="7" bestFit="1" customWidth="1"/>
    <col min="673" max="673" width="6" bestFit="1" customWidth="1"/>
    <col min="674" max="678" width="7" bestFit="1" customWidth="1"/>
    <col min="679" max="679" width="6" bestFit="1" customWidth="1"/>
    <col min="680" max="681" width="7" bestFit="1" customWidth="1"/>
    <col min="682" max="682" width="6" bestFit="1" customWidth="1"/>
    <col min="683" max="688" width="7" bestFit="1" customWidth="1"/>
    <col min="689" max="689" width="6" bestFit="1" customWidth="1"/>
    <col min="690" max="691" width="7" bestFit="1" customWidth="1"/>
    <col min="692" max="693" width="6" bestFit="1" customWidth="1"/>
    <col min="694" max="696" width="7" bestFit="1" customWidth="1"/>
    <col min="697" max="697" width="6" bestFit="1" customWidth="1"/>
    <col min="698" max="705" width="7" bestFit="1" customWidth="1"/>
    <col min="706" max="706" width="6.44140625" bestFit="1" customWidth="1"/>
    <col min="707" max="710" width="7" bestFit="1" customWidth="1"/>
    <col min="711" max="711" width="6.44140625" bestFit="1" customWidth="1"/>
    <col min="712" max="715" width="7" bestFit="1" customWidth="1"/>
    <col min="716" max="716" width="6" bestFit="1" customWidth="1"/>
    <col min="717" max="717" width="7" bestFit="1" customWidth="1"/>
    <col min="718" max="718" width="6" bestFit="1" customWidth="1"/>
    <col min="719" max="721" width="7" bestFit="1" customWidth="1"/>
    <col min="722" max="723" width="6" bestFit="1" customWidth="1"/>
    <col min="724" max="724" width="7" bestFit="1" customWidth="1"/>
    <col min="725" max="726" width="6" bestFit="1" customWidth="1"/>
    <col min="727" max="729" width="7" bestFit="1" customWidth="1"/>
    <col min="730" max="730" width="6" bestFit="1" customWidth="1"/>
    <col min="731" max="731" width="4.88671875" bestFit="1" customWidth="1"/>
    <col min="732" max="733" width="7" bestFit="1" customWidth="1"/>
    <col min="734" max="735" width="6" bestFit="1" customWidth="1"/>
    <col min="736" max="739" width="7" bestFit="1" customWidth="1"/>
    <col min="740" max="740" width="6" bestFit="1" customWidth="1"/>
    <col min="741" max="745" width="7" bestFit="1" customWidth="1"/>
    <col min="746" max="746" width="6" bestFit="1" customWidth="1"/>
    <col min="747" max="747" width="7" bestFit="1" customWidth="1"/>
    <col min="748" max="748" width="6" bestFit="1" customWidth="1"/>
    <col min="749" max="749" width="7" bestFit="1" customWidth="1"/>
    <col min="750" max="750" width="6" bestFit="1" customWidth="1"/>
    <col min="751" max="754" width="7" bestFit="1" customWidth="1"/>
    <col min="755" max="755" width="6" bestFit="1" customWidth="1"/>
    <col min="756" max="757" width="7" bestFit="1" customWidth="1"/>
    <col min="758" max="761" width="6" bestFit="1" customWidth="1"/>
    <col min="762" max="763" width="7" bestFit="1" customWidth="1"/>
    <col min="764" max="764" width="4.88671875" bestFit="1" customWidth="1"/>
    <col min="765" max="767" width="7" bestFit="1" customWidth="1"/>
    <col min="768" max="769" width="6" bestFit="1" customWidth="1"/>
    <col min="770" max="774" width="7" bestFit="1" customWidth="1"/>
    <col min="775" max="775" width="4.88671875" bestFit="1" customWidth="1"/>
    <col min="776" max="776" width="6" bestFit="1" customWidth="1"/>
    <col min="777" max="777" width="7" bestFit="1" customWidth="1"/>
    <col min="778" max="779" width="6" bestFit="1" customWidth="1"/>
    <col min="780" max="785" width="7" bestFit="1" customWidth="1"/>
    <col min="786" max="787" width="4.88671875" bestFit="1" customWidth="1"/>
    <col min="788" max="788" width="7" bestFit="1" customWidth="1"/>
    <col min="789" max="789" width="6.44140625" bestFit="1" customWidth="1"/>
    <col min="790" max="793" width="7" bestFit="1" customWidth="1"/>
    <col min="794" max="794" width="6" bestFit="1" customWidth="1"/>
    <col min="795" max="797" width="7" bestFit="1" customWidth="1"/>
    <col min="798" max="798" width="4.88671875" bestFit="1" customWidth="1"/>
    <col min="799" max="799" width="6" bestFit="1" customWidth="1"/>
    <col min="800" max="801" width="7" bestFit="1" customWidth="1"/>
    <col min="802" max="804" width="6" bestFit="1" customWidth="1"/>
    <col min="805" max="805" width="7" bestFit="1" customWidth="1"/>
    <col min="806" max="806" width="6" bestFit="1" customWidth="1"/>
    <col min="807" max="807" width="7" bestFit="1" customWidth="1"/>
    <col min="808" max="810" width="6" bestFit="1" customWidth="1"/>
    <col min="811" max="813" width="7" bestFit="1" customWidth="1"/>
    <col min="814" max="814" width="6" bestFit="1" customWidth="1"/>
    <col min="815" max="817" width="7" bestFit="1" customWidth="1"/>
    <col min="818" max="818" width="6" bestFit="1" customWidth="1"/>
    <col min="819" max="820" width="7" bestFit="1" customWidth="1"/>
    <col min="821" max="821" width="6" bestFit="1" customWidth="1"/>
    <col min="822" max="823" width="7" bestFit="1" customWidth="1"/>
    <col min="824" max="824" width="6" bestFit="1" customWidth="1"/>
    <col min="825" max="828" width="7" bestFit="1" customWidth="1"/>
    <col min="829" max="831" width="6" bestFit="1" customWidth="1"/>
    <col min="832" max="834" width="7" bestFit="1" customWidth="1"/>
    <col min="835" max="835" width="6" bestFit="1" customWidth="1"/>
    <col min="836" max="839" width="7" bestFit="1" customWidth="1"/>
    <col min="840" max="841" width="6" bestFit="1" customWidth="1"/>
    <col min="842" max="842" width="7" bestFit="1" customWidth="1"/>
    <col min="843" max="843" width="6" bestFit="1" customWidth="1"/>
    <col min="844" max="844" width="6.44140625" bestFit="1" customWidth="1"/>
    <col min="845" max="850" width="7" bestFit="1" customWidth="1"/>
    <col min="851" max="851" width="4.88671875" bestFit="1" customWidth="1"/>
    <col min="852" max="852" width="7" bestFit="1" customWidth="1"/>
    <col min="853" max="853" width="6" bestFit="1" customWidth="1"/>
    <col min="854" max="856" width="7" bestFit="1" customWidth="1"/>
    <col min="857" max="857" width="6" bestFit="1" customWidth="1"/>
    <col min="858" max="858" width="6.44140625" bestFit="1" customWidth="1"/>
    <col min="859" max="860" width="6" bestFit="1" customWidth="1"/>
    <col min="861" max="861" width="7" bestFit="1" customWidth="1"/>
    <col min="862" max="862" width="6" bestFit="1" customWidth="1"/>
    <col min="863" max="865" width="7" bestFit="1" customWidth="1"/>
    <col min="866" max="866" width="6" bestFit="1" customWidth="1"/>
    <col min="867" max="869" width="7" bestFit="1" customWidth="1"/>
    <col min="870" max="870" width="6" bestFit="1" customWidth="1"/>
    <col min="871" max="871" width="4.88671875" bestFit="1" customWidth="1"/>
    <col min="872" max="872" width="7" bestFit="1" customWidth="1"/>
    <col min="873" max="874" width="6" bestFit="1" customWidth="1"/>
    <col min="875" max="876" width="7" bestFit="1" customWidth="1"/>
    <col min="877" max="877" width="6" bestFit="1" customWidth="1"/>
    <col min="878" max="879" width="7" bestFit="1" customWidth="1"/>
    <col min="880" max="880" width="6" bestFit="1" customWidth="1"/>
    <col min="881" max="884" width="7" bestFit="1" customWidth="1"/>
    <col min="885" max="885" width="6" bestFit="1" customWidth="1"/>
    <col min="886" max="886" width="7" bestFit="1" customWidth="1"/>
    <col min="887" max="887" width="6" bestFit="1" customWidth="1"/>
    <col min="888" max="888" width="7" bestFit="1" customWidth="1"/>
    <col min="889" max="889" width="6" bestFit="1" customWidth="1"/>
    <col min="890" max="890" width="4.88671875" bestFit="1" customWidth="1"/>
    <col min="891" max="891" width="6" bestFit="1" customWidth="1"/>
    <col min="892" max="892" width="7" bestFit="1" customWidth="1"/>
    <col min="893" max="894" width="6" bestFit="1" customWidth="1"/>
    <col min="895" max="895" width="7" bestFit="1" customWidth="1"/>
    <col min="896" max="896" width="4.88671875" bestFit="1" customWidth="1"/>
    <col min="897" max="897" width="6" bestFit="1" customWidth="1"/>
    <col min="898" max="899" width="7" bestFit="1" customWidth="1"/>
    <col min="900" max="900" width="6.44140625" bestFit="1" customWidth="1"/>
    <col min="901" max="901" width="6" bestFit="1" customWidth="1"/>
    <col min="902" max="902" width="7" bestFit="1" customWidth="1"/>
    <col min="903" max="907" width="6" bestFit="1" customWidth="1"/>
    <col min="908" max="908" width="7" bestFit="1" customWidth="1"/>
    <col min="909" max="910" width="6" bestFit="1" customWidth="1"/>
    <col min="911" max="911" width="7" bestFit="1" customWidth="1"/>
    <col min="912" max="913" width="6" bestFit="1" customWidth="1"/>
    <col min="914" max="914" width="7" bestFit="1" customWidth="1"/>
    <col min="915" max="915" width="6" bestFit="1" customWidth="1"/>
    <col min="916" max="918" width="7" bestFit="1" customWidth="1"/>
    <col min="919" max="920" width="6" bestFit="1" customWidth="1"/>
    <col min="921" max="921" width="7" bestFit="1" customWidth="1"/>
    <col min="922" max="923" width="6" bestFit="1" customWidth="1"/>
    <col min="924" max="924" width="7" bestFit="1" customWidth="1"/>
    <col min="925" max="925" width="6" bestFit="1" customWidth="1"/>
    <col min="926" max="929" width="7" bestFit="1" customWidth="1"/>
    <col min="930" max="933" width="6" bestFit="1" customWidth="1"/>
    <col min="934" max="934" width="7" bestFit="1" customWidth="1"/>
    <col min="935" max="935" width="4.88671875" bestFit="1" customWidth="1"/>
    <col min="936" max="939" width="7" bestFit="1" customWidth="1"/>
    <col min="940" max="940" width="6" bestFit="1" customWidth="1"/>
    <col min="941" max="941" width="7" bestFit="1" customWidth="1"/>
    <col min="942" max="942" width="6" bestFit="1" customWidth="1"/>
    <col min="943" max="944" width="4.88671875" bestFit="1" customWidth="1"/>
    <col min="945" max="948" width="6" bestFit="1" customWidth="1"/>
    <col min="949" max="953" width="7" bestFit="1" customWidth="1"/>
    <col min="954" max="954" width="6.44140625" bestFit="1" customWidth="1"/>
    <col min="955" max="957" width="6" bestFit="1" customWidth="1"/>
    <col min="958" max="959" width="7" bestFit="1" customWidth="1"/>
    <col min="960" max="960" width="6" bestFit="1" customWidth="1"/>
    <col min="961" max="962" width="7" bestFit="1" customWidth="1"/>
    <col min="963" max="963" width="6" bestFit="1" customWidth="1"/>
    <col min="964" max="964" width="4.88671875" bestFit="1" customWidth="1"/>
    <col min="965" max="967" width="7" bestFit="1" customWidth="1"/>
    <col min="968" max="968" width="6" bestFit="1" customWidth="1"/>
    <col min="969" max="969" width="7" bestFit="1" customWidth="1"/>
    <col min="970" max="970" width="6" bestFit="1" customWidth="1"/>
    <col min="971" max="971" width="4.88671875" bestFit="1" customWidth="1"/>
    <col min="972" max="972" width="7" bestFit="1" customWidth="1"/>
    <col min="973" max="973" width="4.88671875" bestFit="1" customWidth="1"/>
    <col min="974" max="974" width="6" bestFit="1" customWidth="1"/>
    <col min="975" max="975" width="7" bestFit="1" customWidth="1"/>
    <col min="976" max="976" width="6.44140625" bestFit="1" customWidth="1"/>
    <col min="977" max="977" width="7" bestFit="1" customWidth="1"/>
    <col min="978" max="979" width="6.44140625" bestFit="1" customWidth="1"/>
    <col min="980" max="982" width="7" bestFit="1" customWidth="1"/>
    <col min="983" max="985" width="6.44140625" bestFit="1" customWidth="1"/>
    <col min="986" max="986" width="7" bestFit="1" customWidth="1"/>
    <col min="987" max="987" width="6.44140625" bestFit="1" customWidth="1"/>
    <col min="988" max="991" width="7" bestFit="1" customWidth="1"/>
    <col min="992" max="993" width="6.44140625" bestFit="1" customWidth="1"/>
    <col min="994" max="994" width="7" bestFit="1" customWidth="1"/>
    <col min="995" max="998" width="6.44140625" bestFit="1" customWidth="1"/>
    <col min="999" max="999" width="10.77734375" bestFit="1" customWidth="1"/>
  </cols>
  <sheetData>
    <row r="1" spans="1:38" ht="19.8" x14ac:dyDescent="0.4">
      <c r="A1" s="4" t="s">
        <v>1062</v>
      </c>
      <c r="B1" s="5"/>
      <c r="C1" s="6"/>
      <c r="D1" s="6"/>
      <c r="E1" s="6"/>
      <c r="F1" s="6"/>
      <c r="G1" s="6"/>
      <c r="H1" s="7"/>
      <c r="J1" s="4" t="s">
        <v>1063</v>
      </c>
      <c r="K1" s="5"/>
      <c r="L1" s="6"/>
      <c r="M1" s="6"/>
      <c r="N1" s="6"/>
      <c r="O1" s="6"/>
      <c r="P1" s="6"/>
      <c r="Q1" s="7"/>
      <c r="S1" s="4" t="s">
        <v>1064</v>
      </c>
      <c r="T1" s="5"/>
      <c r="U1" s="6"/>
      <c r="V1" s="6"/>
      <c r="W1" s="6"/>
      <c r="X1" s="6"/>
      <c r="Y1" s="6"/>
      <c r="Z1" s="7"/>
      <c r="AB1" s="4" t="s">
        <v>1065</v>
      </c>
      <c r="AC1" s="5"/>
      <c r="AD1" s="6"/>
      <c r="AE1" s="6"/>
      <c r="AF1" s="6"/>
      <c r="AG1" s="6"/>
      <c r="AH1" s="6"/>
      <c r="AI1" s="6"/>
      <c r="AJ1" s="6"/>
      <c r="AK1" s="6"/>
      <c r="AL1" s="7"/>
    </row>
    <row r="2" spans="1:38" ht="20.399999999999999" thickBot="1" x14ac:dyDescent="0.45">
      <c r="A2" s="8"/>
      <c r="B2" s="9"/>
      <c r="H2" s="10"/>
      <c r="J2" s="8"/>
      <c r="K2" s="9"/>
      <c r="Q2" s="10"/>
      <c r="S2" s="8"/>
      <c r="T2" s="9"/>
      <c r="Z2" s="10"/>
      <c r="AB2" s="8"/>
      <c r="AC2" s="9"/>
      <c r="AL2" s="10"/>
    </row>
    <row r="3" spans="1:38" ht="15" thickBot="1" x14ac:dyDescent="0.35">
      <c r="A3" s="18" t="s">
        <v>1060</v>
      </c>
      <c r="B3" s="22" t="s">
        <v>1069</v>
      </c>
      <c r="H3" s="10"/>
      <c r="J3" s="18" t="s">
        <v>1060</v>
      </c>
      <c r="K3" s="22" t="s">
        <v>1067</v>
      </c>
      <c r="Q3" s="10"/>
      <c r="S3" s="18" t="s">
        <v>1060</v>
      </c>
      <c r="T3" s="22" t="s">
        <v>1068</v>
      </c>
      <c r="Z3" s="10"/>
      <c r="AB3" s="18" t="s">
        <v>1060</v>
      </c>
      <c r="AC3" s="6" t="s">
        <v>1068</v>
      </c>
      <c r="AD3" s="7" t="s">
        <v>1077</v>
      </c>
      <c r="AL3" s="10"/>
    </row>
    <row r="4" spans="1:38" x14ac:dyDescent="0.3">
      <c r="A4" s="19" t="s">
        <v>1034</v>
      </c>
      <c r="B4" s="54">
        <v>738</v>
      </c>
      <c r="H4" s="10"/>
      <c r="J4" s="19" t="s">
        <v>1034</v>
      </c>
      <c r="K4" s="29">
        <v>117919.10999999999</v>
      </c>
      <c r="Q4" s="10"/>
      <c r="S4" s="19">
        <v>2023</v>
      </c>
      <c r="T4" s="29">
        <v>169906.13000000012</v>
      </c>
      <c r="Z4" s="10"/>
      <c r="AB4" s="19" t="s">
        <v>1022</v>
      </c>
      <c r="AC4" s="36">
        <v>50039.159999999996</v>
      </c>
      <c r="AD4" s="37">
        <v>20015.649999999998</v>
      </c>
      <c r="AE4" s="33" t="str">
        <f t="shared" ref="AE4:AE15" si="0">AB4</f>
        <v>January</v>
      </c>
      <c r="AF4" s="33">
        <f>GETPIVOTDATA("Total Revenue (INR)",$AB$3,"Month","January")</f>
        <v>50039.159999999996</v>
      </c>
      <c r="AH4" s="33" t="str">
        <f>AE4</f>
        <v>January</v>
      </c>
      <c r="AI4" s="33">
        <f>GETPIVOTDATA("Total Revenue (INR)",$AB$3,"Month","January")</f>
        <v>50039.159999999996</v>
      </c>
      <c r="AL4" s="10"/>
    </row>
    <row r="5" spans="1:38" x14ac:dyDescent="0.3">
      <c r="A5" s="16" t="s">
        <v>1036</v>
      </c>
      <c r="B5" s="55">
        <v>800</v>
      </c>
      <c r="H5" s="10"/>
      <c r="J5" s="16" t="s">
        <v>1036</v>
      </c>
      <c r="K5" s="30">
        <v>157896.32999999996</v>
      </c>
      <c r="Q5" s="10"/>
      <c r="S5" s="16">
        <v>2024</v>
      </c>
      <c r="T5" s="30">
        <v>195245.63999999998</v>
      </c>
      <c r="Z5" s="10"/>
      <c r="AB5" s="16" t="s">
        <v>1032</v>
      </c>
      <c r="AC5" s="38">
        <v>46417.170000000027</v>
      </c>
      <c r="AD5" s="32">
        <v>18567.029999999995</v>
      </c>
      <c r="AE5" s="33" t="str">
        <f t="shared" si="0"/>
        <v>February</v>
      </c>
      <c r="AF5" s="33">
        <f>GETPIVOTDATA("Total Revenue (INR)",$AB$3,"Month","February")</f>
        <v>46417.170000000027</v>
      </c>
      <c r="AH5" s="33" t="str">
        <f>AE5</f>
        <v>February</v>
      </c>
      <c r="AI5" s="33">
        <f>GETPIVOTDATA("Total Revenue (INR)",$AB$3,"Month","March")</f>
        <v>47938.52</v>
      </c>
      <c r="AL5" s="10"/>
    </row>
    <row r="6" spans="1:38" ht="15" thickBot="1" x14ac:dyDescent="0.35">
      <c r="A6" s="16" t="s">
        <v>1033</v>
      </c>
      <c r="B6" s="55">
        <v>744</v>
      </c>
      <c r="H6" s="10"/>
      <c r="J6" s="16" t="s">
        <v>1033</v>
      </c>
      <c r="K6" s="30">
        <v>103543.66000000005</v>
      </c>
      <c r="Q6" s="10"/>
      <c r="S6" s="17">
        <v>2025</v>
      </c>
      <c r="T6" s="30">
        <v>94626.84000000004</v>
      </c>
      <c r="Z6" s="10"/>
      <c r="AB6" s="16" t="s">
        <v>1026</v>
      </c>
      <c r="AC6" s="38">
        <v>47938.52</v>
      </c>
      <c r="AD6" s="32">
        <v>19175.55999999999</v>
      </c>
      <c r="AE6" s="33" t="str">
        <f t="shared" si="0"/>
        <v>March</v>
      </c>
      <c r="AF6" s="33">
        <f>GETPIVOTDATA("Total Revenue (INR)",$AB$3,"Month","March")</f>
        <v>47938.52</v>
      </c>
      <c r="AH6" s="33" t="str">
        <f>AE6</f>
        <v>March</v>
      </c>
      <c r="AI6" s="33">
        <f>GETPIVOTDATA("Total Revenue (INR)",$AB$3,"Month","May")</f>
        <v>49552.669999999976</v>
      </c>
      <c r="AL6" s="10"/>
    </row>
    <row r="7" spans="1:38" ht="15" thickBot="1" x14ac:dyDescent="0.35">
      <c r="A7" s="17" t="s">
        <v>1035</v>
      </c>
      <c r="B7" s="55">
        <v>697</v>
      </c>
      <c r="H7" s="10"/>
      <c r="J7" s="17" t="s">
        <v>1035</v>
      </c>
      <c r="K7" s="30">
        <v>80419.509999999966</v>
      </c>
      <c r="Q7" s="10"/>
      <c r="S7" s="20" t="s">
        <v>1061</v>
      </c>
      <c r="T7" s="31">
        <v>459778.61000000016</v>
      </c>
      <c r="Z7" s="10"/>
      <c r="AB7" s="16" t="s">
        <v>1031</v>
      </c>
      <c r="AC7" s="38">
        <v>41657.079999999994</v>
      </c>
      <c r="AD7" s="32">
        <v>16662.93</v>
      </c>
      <c r="AE7" s="33" t="str">
        <f t="shared" si="0"/>
        <v>April</v>
      </c>
      <c r="AF7" s="33">
        <f>GETPIVOTDATA("Total Revenue (INR)",$AB$3,"Month","April")</f>
        <v>41657.079999999994</v>
      </c>
      <c r="AL7" s="10"/>
    </row>
    <row r="8" spans="1:38" ht="15" thickBot="1" x14ac:dyDescent="0.35">
      <c r="A8" s="20" t="s">
        <v>1061</v>
      </c>
      <c r="B8" s="56">
        <v>2979</v>
      </c>
      <c r="H8" s="10"/>
      <c r="J8" s="20" t="s">
        <v>1061</v>
      </c>
      <c r="K8" s="31">
        <v>459778.60999999993</v>
      </c>
      <c r="Q8" s="10"/>
      <c r="S8" s="12"/>
      <c r="Z8" s="10"/>
      <c r="AB8" s="16" t="s">
        <v>1028</v>
      </c>
      <c r="AC8" s="38">
        <v>49552.669999999976</v>
      </c>
      <c r="AD8" s="32">
        <v>19821.03</v>
      </c>
      <c r="AE8" s="33" t="str">
        <f t="shared" si="0"/>
        <v>May</v>
      </c>
      <c r="AF8" s="33">
        <f>GETPIVOTDATA("Total Revenue (INR)",$AB$3,"Month","May")</f>
        <v>49552.669999999976</v>
      </c>
      <c r="AL8" s="10"/>
    </row>
    <row r="9" spans="1:38" x14ac:dyDescent="0.3">
      <c r="A9" s="12"/>
      <c r="H9" s="10"/>
      <c r="J9" s="12"/>
      <c r="Q9" s="10"/>
      <c r="S9" s="12"/>
      <c r="Z9" s="10"/>
      <c r="AB9" s="16" t="s">
        <v>1027</v>
      </c>
      <c r="AC9" s="38">
        <v>37970.44</v>
      </c>
      <c r="AD9" s="32">
        <v>15188.349999999991</v>
      </c>
      <c r="AE9" s="33" t="str">
        <f t="shared" si="0"/>
        <v>June</v>
      </c>
      <c r="AF9" s="33">
        <f>GETPIVOTDATA("Total Revenue (INR)",$AB$3,"Month","June")</f>
        <v>37970.44</v>
      </c>
      <c r="AL9" s="10"/>
    </row>
    <row r="10" spans="1:38" x14ac:dyDescent="0.3">
      <c r="A10" s="12"/>
      <c r="H10" s="10"/>
      <c r="J10" s="12"/>
      <c r="Q10" s="10"/>
      <c r="S10" s="12"/>
      <c r="Z10" s="10"/>
      <c r="AB10" s="16" t="s">
        <v>1021</v>
      </c>
      <c r="AC10" s="38">
        <v>32730.699999999997</v>
      </c>
      <c r="AD10" s="32">
        <v>13092.229999999998</v>
      </c>
      <c r="AE10" s="33" t="str">
        <f t="shared" si="0"/>
        <v>July</v>
      </c>
      <c r="AF10" s="33">
        <f>GETPIVOTDATA("Total Revenue (INR)",$AB$3,"Month","July")</f>
        <v>32730.699999999997</v>
      </c>
      <c r="AL10" s="10"/>
    </row>
    <row r="11" spans="1:38" x14ac:dyDescent="0.3">
      <c r="A11" s="12"/>
      <c r="H11" s="10"/>
      <c r="J11" s="12"/>
      <c r="Q11" s="10"/>
      <c r="S11" s="12"/>
      <c r="Z11" s="10"/>
      <c r="AB11" s="16" t="s">
        <v>1025</v>
      </c>
      <c r="AC11" s="38">
        <v>40684.210000000006</v>
      </c>
      <c r="AD11" s="32">
        <v>16273.699999999999</v>
      </c>
      <c r="AE11" s="33" t="str">
        <f t="shared" si="0"/>
        <v>August</v>
      </c>
      <c r="AF11" s="33">
        <f>GETPIVOTDATA("Total Revenue (INR)",$AB$3,"Month","August")</f>
        <v>40684.210000000006</v>
      </c>
      <c r="AL11" s="10"/>
    </row>
    <row r="12" spans="1:38" x14ac:dyDescent="0.3">
      <c r="A12" s="12"/>
      <c r="H12" s="10"/>
      <c r="J12" s="12"/>
      <c r="Q12" s="10"/>
      <c r="S12" s="12"/>
      <c r="Z12" s="10"/>
      <c r="AB12" s="16" t="s">
        <v>1023</v>
      </c>
      <c r="AC12" s="38">
        <v>31775.56</v>
      </c>
      <c r="AD12" s="32">
        <v>12710.28</v>
      </c>
      <c r="AE12" s="33" t="str">
        <f t="shared" si="0"/>
        <v>September</v>
      </c>
      <c r="AF12" s="33">
        <f>GETPIVOTDATA("Total Revenue (INR)",$AB$3,"Month","September")</f>
        <v>31775.56</v>
      </c>
      <c r="AL12" s="10"/>
    </row>
    <row r="13" spans="1:38" x14ac:dyDescent="0.3">
      <c r="A13" s="12"/>
      <c r="H13" s="10"/>
      <c r="J13" s="12"/>
      <c r="Q13" s="10"/>
      <c r="S13" s="12"/>
      <c r="Z13" s="10"/>
      <c r="AB13" s="16" t="s">
        <v>1024</v>
      </c>
      <c r="AC13" s="38">
        <v>34005.1</v>
      </c>
      <c r="AD13" s="32">
        <v>13601.849999999999</v>
      </c>
      <c r="AE13" s="33" t="str">
        <f t="shared" si="0"/>
        <v>October</v>
      </c>
      <c r="AF13" s="33">
        <f>GETPIVOTDATA("Total Revenue (INR)",$AB$3,"Month","October")</f>
        <v>34005.1</v>
      </c>
      <c r="AL13" s="10"/>
    </row>
    <row r="14" spans="1:38" x14ac:dyDescent="0.3">
      <c r="A14" s="12"/>
      <c r="H14" s="10"/>
      <c r="J14" s="12"/>
      <c r="Q14" s="10"/>
      <c r="S14" s="12"/>
      <c r="Z14" s="10"/>
      <c r="AB14" s="16" t="s">
        <v>1030</v>
      </c>
      <c r="AC14" s="38">
        <v>20576.339999999997</v>
      </c>
      <c r="AD14" s="32">
        <v>8230.6999999999989</v>
      </c>
      <c r="AE14" s="33" t="str">
        <f t="shared" si="0"/>
        <v>November</v>
      </c>
      <c r="AF14" s="33">
        <f>GETPIVOTDATA("Total Revenue (INR)",$AB$3,"Month","November")</f>
        <v>20576.339999999997</v>
      </c>
      <c r="AL14" s="10"/>
    </row>
    <row r="15" spans="1:38" ht="15" thickBot="1" x14ac:dyDescent="0.35">
      <c r="A15" s="12"/>
      <c r="H15" s="10"/>
      <c r="J15" s="12"/>
      <c r="Q15" s="10"/>
      <c r="S15" s="12"/>
      <c r="Z15" s="10"/>
      <c r="AB15" s="17" t="s">
        <v>1029</v>
      </c>
      <c r="AC15" s="38">
        <v>26431.66</v>
      </c>
      <c r="AD15" s="32">
        <v>10572.599999999997</v>
      </c>
      <c r="AE15" s="33" t="str">
        <f t="shared" si="0"/>
        <v>December</v>
      </c>
      <c r="AF15" s="33">
        <f>GETPIVOTDATA("Total Revenue (INR)",$AB$3,"Month","December")</f>
        <v>26431.66</v>
      </c>
      <c r="AL15" s="10"/>
    </row>
    <row r="16" spans="1:38" ht="15" thickBot="1" x14ac:dyDescent="0.35">
      <c r="A16" s="12"/>
      <c r="H16" s="10"/>
      <c r="J16" s="12"/>
      <c r="Q16" s="10"/>
      <c r="S16" s="12"/>
      <c r="Z16" s="10"/>
      <c r="AB16" s="20" t="s">
        <v>1061</v>
      </c>
      <c r="AC16" s="34">
        <v>459778.60999999993</v>
      </c>
      <c r="AD16" s="35">
        <v>183911.91</v>
      </c>
      <c r="AL16" s="10"/>
    </row>
    <row r="17" spans="1:38" x14ac:dyDescent="0.3">
      <c r="A17" s="12"/>
      <c r="H17" s="10"/>
      <c r="J17" s="12"/>
      <c r="Q17" s="10"/>
      <c r="S17" s="12"/>
      <c r="Z17" s="10"/>
      <c r="AB17" s="12"/>
      <c r="AL17" s="10"/>
    </row>
    <row r="18" spans="1:38" x14ac:dyDescent="0.3">
      <c r="A18" s="12"/>
      <c r="H18" s="10"/>
      <c r="J18" s="12"/>
      <c r="Q18" s="10"/>
      <c r="S18" s="12"/>
      <c r="Z18" s="10"/>
      <c r="AB18" s="12"/>
      <c r="AL18" s="10"/>
    </row>
    <row r="19" spans="1:38" x14ac:dyDescent="0.3">
      <c r="A19" s="12"/>
      <c r="H19" s="10"/>
      <c r="J19" s="12"/>
      <c r="Q19" s="10"/>
      <c r="S19" s="12"/>
      <c r="Z19" s="10"/>
      <c r="AB19" s="12"/>
      <c r="AL19" s="10"/>
    </row>
    <row r="20" spans="1:38" ht="15" thickBot="1" x14ac:dyDescent="0.35">
      <c r="A20" s="13"/>
      <c r="B20" s="14"/>
      <c r="C20" s="14"/>
      <c r="D20" s="14"/>
      <c r="E20" s="14"/>
      <c r="F20" s="14"/>
      <c r="G20" s="14"/>
      <c r="H20" s="15"/>
      <c r="J20" s="13"/>
      <c r="K20" s="14"/>
      <c r="L20" s="14"/>
      <c r="M20" s="14"/>
      <c r="N20" s="14"/>
      <c r="O20" s="14"/>
      <c r="P20" s="14"/>
      <c r="Q20" s="15"/>
      <c r="S20" s="13"/>
      <c r="T20" s="14"/>
      <c r="U20" s="14"/>
      <c r="V20" s="14"/>
      <c r="W20" s="14"/>
      <c r="X20" s="14"/>
      <c r="Y20" s="14"/>
      <c r="Z20" s="15"/>
      <c r="AB20" s="13"/>
      <c r="AC20" s="14"/>
      <c r="AD20" s="14"/>
      <c r="AE20" s="14"/>
      <c r="AF20" s="14"/>
      <c r="AG20" s="14"/>
      <c r="AH20" s="14"/>
      <c r="AI20" s="14"/>
      <c r="AJ20" s="14"/>
      <c r="AK20" s="14"/>
      <c r="AL20" s="15"/>
    </row>
    <row r="21" spans="1:38" ht="1.8" customHeight="1" x14ac:dyDescent="0.3"/>
    <row r="22" spans="1:38" ht="15" thickBot="1" x14ac:dyDescent="0.35"/>
    <row r="23" spans="1:38" ht="19.8" x14ac:dyDescent="0.4">
      <c r="A23" s="4" t="s">
        <v>1070</v>
      </c>
      <c r="B23" s="5"/>
      <c r="C23" s="6"/>
      <c r="D23" s="6"/>
      <c r="E23" s="6"/>
      <c r="F23" s="6"/>
      <c r="G23" s="6"/>
      <c r="H23" s="7"/>
      <c r="J23" s="4" t="s">
        <v>1071</v>
      </c>
      <c r="K23" s="5"/>
      <c r="L23" s="6"/>
      <c r="M23" s="6"/>
      <c r="N23" s="6"/>
      <c r="O23" s="6"/>
      <c r="P23" s="6"/>
      <c r="Q23" s="7"/>
      <c r="S23" s="4" t="s">
        <v>1073</v>
      </c>
      <c r="T23" s="5"/>
      <c r="U23" s="6"/>
      <c r="V23" s="6"/>
      <c r="W23" s="6"/>
      <c r="X23" s="6"/>
      <c r="Y23" s="6"/>
      <c r="Z23" s="7"/>
      <c r="AB23" s="4" t="s">
        <v>1075</v>
      </c>
      <c r="AC23" s="5"/>
      <c r="AD23" s="6"/>
      <c r="AE23" s="6"/>
      <c r="AF23" s="6"/>
      <c r="AG23" s="6"/>
      <c r="AH23" s="6"/>
      <c r="AI23" s="6"/>
      <c r="AJ23" s="6"/>
      <c r="AK23" s="6"/>
      <c r="AL23" s="7"/>
    </row>
    <row r="24" spans="1:38" ht="20.399999999999999" thickBot="1" x14ac:dyDescent="0.45">
      <c r="A24" s="8"/>
      <c r="B24" s="9"/>
      <c r="H24" s="10"/>
      <c r="J24" s="8" t="s">
        <v>1072</v>
      </c>
      <c r="K24" s="9"/>
      <c r="Q24" s="10"/>
      <c r="S24" s="8" t="s">
        <v>1074</v>
      </c>
      <c r="T24" s="9"/>
      <c r="Z24" s="10"/>
      <c r="AB24" s="8"/>
      <c r="AC24" s="9"/>
      <c r="AL24" s="10"/>
    </row>
    <row r="25" spans="1:38" ht="15" thickBot="1" x14ac:dyDescent="0.35">
      <c r="A25" s="18" t="s">
        <v>1060</v>
      </c>
      <c r="B25" s="22" t="s">
        <v>1068</v>
      </c>
      <c r="H25" s="10"/>
      <c r="J25" s="21" t="s">
        <v>1060</v>
      </c>
      <c r="K25" s="22" t="s">
        <v>1068</v>
      </c>
      <c r="Q25" s="10"/>
      <c r="S25" s="18" t="s">
        <v>1068</v>
      </c>
      <c r="T25" s="18" t="s">
        <v>1066</v>
      </c>
      <c r="U25" s="28"/>
      <c r="V25" s="27"/>
      <c r="Z25" s="10"/>
      <c r="AB25" s="21" t="s">
        <v>1060</v>
      </c>
      <c r="AC25" s="22" t="s">
        <v>1076</v>
      </c>
      <c r="AL25" s="10"/>
    </row>
    <row r="26" spans="1:38" ht="15" thickBot="1" x14ac:dyDescent="0.35">
      <c r="A26" s="19" t="s">
        <v>1051</v>
      </c>
      <c r="B26" s="29">
        <v>88861.449999999983</v>
      </c>
      <c r="H26" s="10"/>
      <c r="J26" s="11" t="s">
        <v>1018</v>
      </c>
      <c r="K26" s="41">
        <v>60357.919999999998</v>
      </c>
      <c r="Q26" s="10"/>
      <c r="S26" s="18" t="s">
        <v>1060</v>
      </c>
      <c r="T26" s="28">
        <v>2023</v>
      </c>
      <c r="U26" s="26">
        <v>2024</v>
      </c>
      <c r="V26" s="27">
        <v>2025</v>
      </c>
      <c r="Z26" s="10"/>
      <c r="AB26" s="11" t="s">
        <v>1034</v>
      </c>
      <c r="AC26" s="23">
        <v>47167.79</v>
      </c>
      <c r="AL26" s="10"/>
    </row>
    <row r="27" spans="1:38" x14ac:dyDescent="0.3">
      <c r="A27" s="16" t="s">
        <v>1052</v>
      </c>
      <c r="B27" s="30">
        <v>100047.33000000002</v>
      </c>
      <c r="H27" s="10"/>
      <c r="J27" s="11" t="s">
        <v>1015</v>
      </c>
      <c r="K27" s="42">
        <v>76178.030000000013</v>
      </c>
      <c r="Q27" s="10"/>
      <c r="S27" s="19" t="s">
        <v>1022</v>
      </c>
      <c r="T27" s="46">
        <v>15026.050000000001</v>
      </c>
      <c r="U27" s="47">
        <v>20385.370000000003</v>
      </c>
      <c r="V27" s="48">
        <v>14627.740000000002</v>
      </c>
      <c r="Z27" s="10"/>
      <c r="AB27" s="11" t="s">
        <v>1036</v>
      </c>
      <c r="AC27" s="24">
        <v>63158.770000000011</v>
      </c>
      <c r="AL27" s="10"/>
    </row>
    <row r="28" spans="1:38" x14ac:dyDescent="0.3">
      <c r="A28" s="16" t="s">
        <v>1054</v>
      </c>
      <c r="B28" s="30">
        <v>85867.849999999991</v>
      </c>
      <c r="H28" s="10"/>
      <c r="J28" s="11" t="s">
        <v>1020</v>
      </c>
      <c r="K28" s="42">
        <v>63126.729999999989</v>
      </c>
      <c r="Q28" s="10"/>
      <c r="S28" s="16" t="s">
        <v>1032</v>
      </c>
      <c r="T28" s="49">
        <v>9384.34</v>
      </c>
      <c r="U28" s="57">
        <v>15259.9</v>
      </c>
      <c r="V28" s="39">
        <v>21772.93</v>
      </c>
      <c r="Z28" s="10"/>
      <c r="AB28" s="11" t="s">
        <v>1033</v>
      </c>
      <c r="AC28" s="24">
        <v>41417.55000000001</v>
      </c>
      <c r="AL28" s="10"/>
    </row>
    <row r="29" spans="1:38" ht="15" thickBot="1" x14ac:dyDescent="0.35">
      <c r="A29" s="16" t="s">
        <v>1053</v>
      </c>
      <c r="B29" s="30">
        <v>96236.810000000085</v>
      </c>
      <c r="H29" s="10"/>
      <c r="J29" s="11" t="s">
        <v>1016</v>
      </c>
      <c r="K29" s="42">
        <v>69078.829999999987</v>
      </c>
      <c r="Q29" s="10"/>
      <c r="S29" s="16" t="s">
        <v>1026</v>
      </c>
      <c r="T29" s="49">
        <v>17907.369999999995</v>
      </c>
      <c r="U29" s="57">
        <v>17147.690000000002</v>
      </c>
      <c r="V29" s="39">
        <v>12883.460000000001</v>
      </c>
      <c r="Z29" s="10"/>
      <c r="AB29" s="11" t="s">
        <v>1035</v>
      </c>
      <c r="AC29" s="24">
        <v>32167.799999999996</v>
      </c>
      <c r="AL29" s="10"/>
    </row>
    <row r="30" spans="1:38" ht="15" thickBot="1" x14ac:dyDescent="0.35">
      <c r="A30" s="17" t="s">
        <v>1050</v>
      </c>
      <c r="B30" s="30">
        <v>88765.169999999955</v>
      </c>
      <c r="H30" s="10"/>
      <c r="J30" s="11" t="s">
        <v>1017</v>
      </c>
      <c r="K30" s="42">
        <v>67793.760000000038</v>
      </c>
      <c r="Q30" s="10"/>
      <c r="S30" s="16" t="s">
        <v>1031</v>
      </c>
      <c r="T30" s="49">
        <v>11987.000000000004</v>
      </c>
      <c r="U30" s="57">
        <v>14368.39</v>
      </c>
      <c r="V30" s="39">
        <v>15301.689999999997</v>
      </c>
      <c r="Z30" s="10"/>
      <c r="AB30" s="20" t="s">
        <v>1061</v>
      </c>
      <c r="AC30" s="25">
        <v>183911.91</v>
      </c>
      <c r="AL30" s="10"/>
    </row>
    <row r="31" spans="1:38" ht="15" thickBot="1" x14ac:dyDescent="0.35">
      <c r="A31" s="20" t="s">
        <v>1061</v>
      </c>
      <c r="B31" s="31">
        <v>459778.61</v>
      </c>
      <c r="H31" s="10"/>
      <c r="J31" s="11" t="s">
        <v>1014</v>
      </c>
      <c r="K31" s="42">
        <v>64517.94</v>
      </c>
      <c r="Q31" s="10"/>
      <c r="S31" s="16" t="s">
        <v>1028</v>
      </c>
      <c r="T31" s="49">
        <v>11788.980000000001</v>
      </c>
      <c r="U31" s="57">
        <v>16698.810000000001</v>
      </c>
      <c r="V31" s="39">
        <v>21064.879999999997</v>
      </c>
      <c r="Z31" s="10"/>
      <c r="AL31" s="10"/>
    </row>
    <row r="32" spans="1:38" ht="15" thickBot="1" x14ac:dyDescent="0.35">
      <c r="A32" s="12"/>
      <c r="H32" s="10"/>
      <c r="J32" s="11" t="s">
        <v>1019</v>
      </c>
      <c r="K32" s="42">
        <v>58725.399999999987</v>
      </c>
      <c r="Q32" s="10"/>
      <c r="S32" s="16" t="s">
        <v>1027</v>
      </c>
      <c r="T32" s="49">
        <v>13645.040000000003</v>
      </c>
      <c r="U32" s="57">
        <v>15349.260000000004</v>
      </c>
      <c r="V32" s="39">
        <v>8976.1399999999958</v>
      </c>
      <c r="Z32" s="10"/>
      <c r="AL32" s="10"/>
    </row>
    <row r="33" spans="1:38" ht="15" thickBot="1" x14ac:dyDescent="0.35">
      <c r="A33" s="12"/>
      <c r="H33" s="10"/>
      <c r="J33" s="20" t="s">
        <v>1061</v>
      </c>
      <c r="K33" s="43">
        <v>459778.61</v>
      </c>
      <c r="Q33" s="10"/>
      <c r="S33" s="16" t="s">
        <v>1021</v>
      </c>
      <c r="T33" s="49">
        <v>18233.669999999995</v>
      </c>
      <c r="U33" s="57">
        <v>14497.029999999999</v>
      </c>
      <c r="V33" s="39"/>
      <c r="Z33" s="10"/>
      <c r="AL33" s="10"/>
    </row>
    <row r="34" spans="1:38" x14ac:dyDescent="0.3">
      <c r="A34" s="12"/>
      <c r="H34" s="10"/>
      <c r="J34" s="12"/>
      <c r="Q34" s="10"/>
      <c r="S34" s="16" t="s">
        <v>1025</v>
      </c>
      <c r="T34" s="49">
        <v>19281.45</v>
      </c>
      <c r="U34" s="57">
        <v>21402.760000000006</v>
      </c>
      <c r="V34" s="39"/>
      <c r="Z34" s="10"/>
      <c r="AL34" s="10"/>
    </row>
    <row r="35" spans="1:38" x14ac:dyDescent="0.3">
      <c r="A35" s="12"/>
      <c r="H35" s="10"/>
      <c r="J35" s="12"/>
      <c r="Q35" s="10"/>
      <c r="S35" s="16" t="s">
        <v>1023</v>
      </c>
      <c r="T35" s="49">
        <v>18848.920000000002</v>
      </c>
      <c r="U35" s="57">
        <v>12926.640000000001</v>
      </c>
      <c r="V35" s="39"/>
      <c r="Z35" s="10"/>
      <c r="AL35" s="10"/>
    </row>
    <row r="36" spans="1:38" x14ac:dyDescent="0.3">
      <c r="A36" s="12"/>
      <c r="H36" s="10"/>
      <c r="J36" s="12"/>
      <c r="Q36" s="10"/>
      <c r="S36" s="16" t="s">
        <v>1024</v>
      </c>
      <c r="T36" s="49">
        <v>15473.049999999996</v>
      </c>
      <c r="U36" s="57">
        <v>18532.05</v>
      </c>
      <c r="V36" s="39"/>
      <c r="Z36" s="10"/>
      <c r="AL36" s="10"/>
    </row>
    <row r="37" spans="1:38" x14ac:dyDescent="0.3">
      <c r="A37" s="12"/>
      <c r="H37" s="10"/>
      <c r="J37" s="12"/>
      <c r="Q37" s="10"/>
      <c r="S37" s="16" t="s">
        <v>1030</v>
      </c>
      <c r="T37" s="49">
        <v>7374.6200000000008</v>
      </c>
      <c r="U37" s="57">
        <v>13201.719999999998</v>
      </c>
      <c r="V37" s="39"/>
      <c r="Z37" s="10"/>
      <c r="AL37" s="10"/>
    </row>
    <row r="38" spans="1:38" ht="15" thickBot="1" x14ac:dyDescent="0.35">
      <c r="A38" s="12"/>
      <c r="H38" s="10"/>
      <c r="J38" s="12"/>
      <c r="Q38" s="10"/>
      <c r="S38" s="17" t="s">
        <v>1029</v>
      </c>
      <c r="T38" s="49">
        <v>10955.640000000001</v>
      </c>
      <c r="U38" s="57">
        <v>15476.019999999999</v>
      </c>
      <c r="V38" s="39"/>
      <c r="Z38" s="10"/>
      <c r="AL38" s="10"/>
    </row>
    <row r="39" spans="1:38" ht="15" thickBot="1" x14ac:dyDescent="0.35">
      <c r="A39" s="12"/>
      <c r="H39" s="10"/>
      <c r="J39" s="12"/>
      <c r="Q39" s="10"/>
      <c r="S39" s="20" t="s">
        <v>1061</v>
      </c>
      <c r="T39" s="50">
        <v>169906.13</v>
      </c>
      <c r="U39" s="51">
        <v>195245.64</v>
      </c>
      <c r="V39" s="40">
        <v>94626.839999999982</v>
      </c>
      <c r="Z39" s="10"/>
      <c r="AL39" s="10"/>
    </row>
    <row r="40" spans="1:38" ht="15" thickBot="1" x14ac:dyDescent="0.35">
      <c r="A40" s="13"/>
      <c r="B40" s="14"/>
      <c r="C40" s="14"/>
      <c r="D40" s="14"/>
      <c r="E40" s="14"/>
      <c r="F40" s="14"/>
      <c r="G40" s="14"/>
      <c r="H40" s="15"/>
      <c r="J40" s="13"/>
      <c r="K40" s="14"/>
      <c r="L40" s="14"/>
      <c r="M40" s="14"/>
      <c r="N40" s="14"/>
      <c r="O40" s="14"/>
      <c r="P40" s="14"/>
      <c r="Q40" s="15"/>
      <c r="S40" s="13"/>
      <c r="T40" s="14"/>
      <c r="U40" s="14"/>
      <c r="V40" s="14"/>
      <c r="W40" s="14"/>
      <c r="X40" s="14"/>
      <c r="Y40" s="14"/>
      <c r="Z40" s="15"/>
      <c r="AB40" s="14"/>
      <c r="AC40" s="14"/>
      <c r="AD40" s="14"/>
      <c r="AE40" s="14"/>
      <c r="AF40" s="14"/>
      <c r="AG40" s="14"/>
      <c r="AH40" s="14"/>
      <c r="AI40" s="14"/>
      <c r="AJ40" s="14"/>
      <c r="AK40" s="14"/>
      <c r="AL40" s="15"/>
    </row>
    <row r="42" spans="1:38" ht="15" thickBot="1" x14ac:dyDescent="0.35"/>
    <row r="44" spans="1:38" x14ac:dyDescent="0.3">
      <c r="G44" t="s">
        <v>1078</v>
      </c>
      <c r="J44" s="52">
        <f>GETPIVOTDATA("Total Revenue (INR)",$J$25)</f>
        <v>459778.61</v>
      </c>
    </row>
    <row r="45" spans="1:38" x14ac:dyDescent="0.3">
      <c r="G45" t="s">
        <v>1079</v>
      </c>
      <c r="J45" s="45">
        <f>GETPIVOTDATA("Quantity Sold",$A$3)</f>
        <v>2979</v>
      </c>
    </row>
    <row r="46" spans="1:38" x14ac:dyDescent="0.3">
      <c r="G46" t="s">
        <v>1080</v>
      </c>
      <c r="J46" s="44">
        <f>GETPIVOTDATA("Total Revenue (INR)",$J$3)</f>
        <v>459778.60999999993</v>
      </c>
    </row>
    <row r="47" spans="1:38" x14ac:dyDescent="0.3">
      <c r="G47" t="s">
        <v>1081</v>
      </c>
      <c r="J47" s="53">
        <f>GETPIVOTDATA("Total Profit (INR)",$AB$25)</f>
        <v>183911.91</v>
      </c>
    </row>
    <row r="58" ht="15" thickBot="1" x14ac:dyDescent="0.35"/>
    <row r="59" ht="15" thickBot="1" x14ac:dyDescent="0.35"/>
    <row r="67" ht="15" thickBot="1" x14ac:dyDescent="0.35"/>
    <row r="68" ht="15" thickBot="1" x14ac:dyDescent="0.35"/>
  </sheetData>
  <conditionalFormatting sqref="AB3:AC3 AB4:AB16">
    <cfRule type="top10" dxfId="73" priority="5" rank="5"/>
    <cfRule type="top10" dxfId="72" priority="6" rank="3"/>
  </conditionalFormatting>
  <conditionalFormatting sqref="AE4:AF15">
    <cfRule type="top10" dxfId="71" priority="4" rank="3"/>
  </conditionalFormatting>
  <conditionalFormatting sqref="AH4:AI4">
    <cfRule type="top10" dxfId="70" priority="3" rank="3"/>
  </conditionalFormatting>
  <conditionalFormatting sqref="AH5:AI5">
    <cfRule type="top10" dxfId="69" priority="2" rank="3"/>
  </conditionalFormatting>
  <conditionalFormatting sqref="AH6:AI6">
    <cfRule type="top10" dxfId="68" priority="1" rank="3"/>
  </conditionalFormatting>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A8C6B-BAD2-45F8-B15A-B0CBEFBDCA31}">
  <sheetPr>
    <tabColor theme="7"/>
  </sheetPr>
  <dimension ref="A1:XFC45"/>
  <sheetViews>
    <sheetView tabSelected="1" topLeftCell="A3" zoomScale="107" zoomScaleNormal="108" workbookViewId="0">
      <selection activeCellId="1" sqref="A35:XFD1048576 A1:XFD1048576"/>
    </sheetView>
  </sheetViews>
  <sheetFormatPr defaultColWidth="8.88671875" defaultRowHeight="14.4" zeroHeight="1" x14ac:dyDescent="0.3"/>
  <cols>
    <col min="1" max="17" width="8.88671875" customWidth="1"/>
    <col min="18" max="16383" width="0" hidden="1" customWidth="1"/>
    <col min="16384" max="16384" width="17.77734375" hidden="1" customWidth="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hidden="1" x14ac:dyDescent="0.3"/>
    <row r="36" customFormat="1" hidden="1" x14ac:dyDescent="0.3"/>
    <row r="37" customFormat="1" hidden="1" x14ac:dyDescent="0.3"/>
    <row r="38" customFormat="1" hidden="1" x14ac:dyDescent="0.3"/>
    <row r="39" customFormat="1" hidden="1" x14ac:dyDescent="0.3"/>
    <row r="40" customFormat="1" hidden="1" x14ac:dyDescent="0.3"/>
    <row r="41" customFormat="1" hidden="1" x14ac:dyDescent="0.3"/>
    <row r="42" customFormat="1" hidden="1" x14ac:dyDescent="0.3"/>
    <row r="43" customFormat="1" hidden="1" x14ac:dyDescent="0.3"/>
    <row r="44" customFormat="1" hidden="1" x14ac:dyDescent="0.3"/>
    <row r="45"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N1001"/>
  <sheetViews>
    <sheetView showGridLines="0" workbookViewId="0">
      <pane ySplit="1" topLeftCell="A2" activePane="bottomLeft" state="frozen"/>
      <selection pane="bottomLeft"/>
    </sheetView>
  </sheetViews>
  <sheetFormatPr defaultRowHeight="14.4" x14ac:dyDescent="0.3"/>
  <cols>
    <col min="1" max="1" width="17.5546875" bestFit="1" customWidth="1"/>
    <col min="2" max="2" width="10.33203125" bestFit="1" customWidth="1"/>
    <col min="3" max="3" width="16.109375" bestFit="1" customWidth="1"/>
    <col min="4" max="4" width="11.21875" bestFit="1" customWidth="1"/>
    <col min="5" max="5" width="9.109375" bestFit="1" customWidth="1"/>
    <col min="6" max="6" width="20.21875" bestFit="1" customWidth="1"/>
    <col min="7" max="7" width="14.77734375" bestFit="1" customWidth="1"/>
    <col min="8" max="8" width="16.88671875" bestFit="1" customWidth="1"/>
    <col min="9" max="9" width="18.44140625" bestFit="1" customWidth="1"/>
    <col min="10" max="10" width="22.44140625" bestFit="1" customWidth="1"/>
    <col min="11" max="11" width="18.5546875" bestFit="1" customWidth="1"/>
    <col min="12" max="12" width="19.6640625" bestFit="1" customWidth="1"/>
    <col min="13" max="13" width="9.77734375" bestFit="1" customWidth="1"/>
    <col min="14" max="14" width="15.21875" bestFit="1" customWidth="1"/>
  </cols>
  <sheetData>
    <row r="1" spans="1:14" x14ac:dyDescent="0.3">
      <c r="A1" s="2" t="s">
        <v>0</v>
      </c>
      <c r="B1" s="2" t="s">
        <v>1</v>
      </c>
      <c r="C1" s="3" t="s">
        <v>2</v>
      </c>
      <c r="D1" s="3" t="s">
        <v>3</v>
      </c>
      <c r="E1" s="3" t="s">
        <v>4</v>
      </c>
      <c r="F1" s="2" t="s">
        <v>5</v>
      </c>
      <c r="G1" s="2" t="s">
        <v>6</v>
      </c>
      <c r="H1" s="2" t="s">
        <v>7</v>
      </c>
      <c r="I1" s="2" t="s">
        <v>8</v>
      </c>
      <c r="J1" s="2" t="s">
        <v>9</v>
      </c>
      <c r="K1" s="2" t="s">
        <v>10</v>
      </c>
      <c r="L1" s="2" t="s">
        <v>11</v>
      </c>
      <c r="M1" s="2" t="s">
        <v>12</v>
      </c>
      <c r="N1" s="2" t="s">
        <v>13</v>
      </c>
    </row>
    <row r="2" spans="1:14" x14ac:dyDescent="0.3">
      <c r="A2" t="s">
        <v>14</v>
      </c>
      <c r="B2" s="1">
        <v>45499</v>
      </c>
      <c r="C2" t="s">
        <v>1014</v>
      </c>
      <c r="D2" t="s">
        <v>1021</v>
      </c>
      <c r="E2">
        <v>2024</v>
      </c>
      <c r="F2" t="s">
        <v>1033</v>
      </c>
      <c r="G2" t="s">
        <v>1037</v>
      </c>
      <c r="H2">
        <v>4</v>
      </c>
      <c r="I2">
        <v>176.06</v>
      </c>
      <c r="J2">
        <v>704.24</v>
      </c>
      <c r="K2">
        <v>105.64</v>
      </c>
      <c r="L2">
        <v>281.68</v>
      </c>
      <c r="M2" t="s">
        <v>1050</v>
      </c>
      <c r="N2" t="s">
        <v>1055</v>
      </c>
    </row>
    <row r="3" spans="1:14" x14ac:dyDescent="0.3">
      <c r="A3" t="s">
        <v>15</v>
      </c>
      <c r="B3" s="1">
        <v>44949</v>
      </c>
      <c r="C3" t="s">
        <v>1015</v>
      </c>
      <c r="D3" t="s">
        <v>1022</v>
      </c>
      <c r="E3">
        <v>2023</v>
      </c>
      <c r="F3" t="s">
        <v>1034</v>
      </c>
      <c r="G3" t="s">
        <v>1038</v>
      </c>
      <c r="H3">
        <v>3</v>
      </c>
      <c r="I3">
        <v>182.38</v>
      </c>
      <c r="J3">
        <v>547.14</v>
      </c>
      <c r="K3">
        <v>109.43</v>
      </c>
      <c r="L3">
        <v>218.85</v>
      </c>
      <c r="M3" t="s">
        <v>1051</v>
      </c>
      <c r="N3" t="s">
        <v>1056</v>
      </c>
    </row>
    <row r="4" spans="1:14" x14ac:dyDescent="0.3">
      <c r="A4" t="s">
        <v>16</v>
      </c>
      <c r="B4" s="1">
        <v>45173</v>
      </c>
      <c r="C4" t="s">
        <v>1015</v>
      </c>
      <c r="D4" t="s">
        <v>1023</v>
      </c>
      <c r="E4">
        <v>2023</v>
      </c>
      <c r="F4" t="s">
        <v>1035</v>
      </c>
      <c r="G4" t="s">
        <v>1039</v>
      </c>
      <c r="H4">
        <v>5</v>
      </c>
      <c r="I4">
        <v>90.92</v>
      </c>
      <c r="J4">
        <v>454.6</v>
      </c>
      <c r="K4">
        <v>54.55</v>
      </c>
      <c r="L4">
        <v>181.85</v>
      </c>
      <c r="M4" t="s">
        <v>1051</v>
      </c>
      <c r="N4" t="s">
        <v>1057</v>
      </c>
    </row>
    <row r="5" spans="1:14" x14ac:dyDescent="0.3">
      <c r="A5" t="s">
        <v>17</v>
      </c>
      <c r="B5" s="1">
        <v>45126</v>
      </c>
      <c r="C5" t="s">
        <v>1016</v>
      </c>
      <c r="D5" t="s">
        <v>1021</v>
      </c>
      <c r="E5">
        <v>2023</v>
      </c>
      <c r="F5" t="s">
        <v>1034</v>
      </c>
      <c r="G5" t="s">
        <v>1040</v>
      </c>
      <c r="H5">
        <v>3</v>
      </c>
      <c r="I5">
        <v>128</v>
      </c>
      <c r="J5">
        <v>384</v>
      </c>
      <c r="K5">
        <v>76.8</v>
      </c>
      <c r="L5">
        <v>153.6</v>
      </c>
      <c r="M5" t="s">
        <v>1052</v>
      </c>
      <c r="N5" t="s">
        <v>1058</v>
      </c>
    </row>
    <row r="6" spans="1:14" x14ac:dyDescent="0.3">
      <c r="A6" t="s">
        <v>18</v>
      </c>
      <c r="B6" s="1">
        <v>45586</v>
      </c>
      <c r="C6" t="s">
        <v>1015</v>
      </c>
      <c r="D6" t="s">
        <v>1024</v>
      </c>
      <c r="E6">
        <v>2024</v>
      </c>
      <c r="F6" t="s">
        <v>1034</v>
      </c>
      <c r="G6" t="s">
        <v>1041</v>
      </c>
      <c r="H6">
        <v>3</v>
      </c>
      <c r="I6">
        <v>189.29</v>
      </c>
      <c r="J6">
        <v>567.87</v>
      </c>
      <c r="K6">
        <v>113.57</v>
      </c>
      <c r="L6">
        <v>227.16</v>
      </c>
      <c r="M6" t="s">
        <v>1053</v>
      </c>
      <c r="N6" t="s">
        <v>1057</v>
      </c>
    </row>
    <row r="7" spans="1:14" x14ac:dyDescent="0.3">
      <c r="A7" t="s">
        <v>19</v>
      </c>
      <c r="B7" s="1">
        <v>45533</v>
      </c>
      <c r="C7" t="s">
        <v>1017</v>
      </c>
      <c r="D7" t="s">
        <v>1025</v>
      </c>
      <c r="E7">
        <v>2024</v>
      </c>
      <c r="F7" t="s">
        <v>1035</v>
      </c>
      <c r="G7" t="s">
        <v>1039</v>
      </c>
      <c r="H7">
        <v>4</v>
      </c>
      <c r="I7">
        <v>90</v>
      </c>
      <c r="J7">
        <v>360</v>
      </c>
      <c r="K7">
        <v>54</v>
      </c>
      <c r="L7">
        <v>144</v>
      </c>
      <c r="M7" t="s">
        <v>1051</v>
      </c>
      <c r="N7" t="s">
        <v>1059</v>
      </c>
    </row>
    <row r="8" spans="1:14" x14ac:dyDescent="0.3">
      <c r="A8" t="s">
        <v>20</v>
      </c>
      <c r="B8" s="1">
        <v>45726</v>
      </c>
      <c r="C8" t="s">
        <v>1015</v>
      </c>
      <c r="D8" t="s">
        <v>1026</v>
      </c>
      <c r="E8">
        <v>2025</v>
      </c>
      <c r="F8" t="s">
        <v>1035</v>
      </c>
      <c r="G8" t="s">
        <v>1039</v>
      </c>
      <c r="H8">
        <v>3</v>
      </c>
      <c r="I8">
        <v>81.44</v>
      </c>
      <c r="J8">
        <v>244.32</v>
      </c>
      <c r="K8">
        <v>48.86</v>
      </c>
      <c r="L8">
        <v>97.74</v>
      </c>
      <c r="M8" t="s">
        <v>1053</v>
      </c>
      <c r="N8" t="s">
        <v>1057</v>
      </c>
    </row>
    <row r="9" spans="1:14" x14ac:dyDescent="0.3">
      <c r="A9" t="s">
        <v>21</v>
      </c>
      <c r="B9" s="1">
        <v>45004</v>
      </c>
      <c r="C9" t="s">
        <v>1018</v>
      </c>
      <c r="D9" t="s">
        <v>1026</v>
      </c>
      <c r="E9">
        <v>2023</v>
      </c>
      <c r="F9" t="s">
        <v>1035</v>
      </c>
      <c r="G9" t="s">
        <v>1042</v>
      </c>
      <c r="H9">
        <v>2</v>
      </c>
      <c r="I9">
        <v>130.54</v>
      </c>
      <c r="J9">
        <v>261.08</v>
      </c>
      <c r="K9">
        <v>78.319999999999993</v>
      </c>
      <c r="L9">
        <v>104.44</v>
      </c>
      <c r="M9" t="s">
        <v>1053</v>
      </c>
      <c r="N9" t="s">
        <v>1058</v>
      </c>
    </row>
    <row r="10" spans="1:14" x14ac:dyDescent="0.3">
      <c r="A10" t="s">
        <v>22</v>
      </c>
      <c r="B10" s="1">
        <v>45305</v>
      </c>
      <c r="C10" t="s">
        <v>1018</v>
      </c>
      <c r="D10" t="s">
        <v>1022</v>
      </c>
      <c r="E10">
        <v>2024</v>
      </c>
      <c r="F10" t="s">
        <v>1035</v>
      </c>
      <c r="G10" t="s">
        <v>1043</v>
      </c>
      <c r="H10">
        <v>2</v>
      </c>
      <c r="I10">
        <v>92.73</v>
      </c>
      <c r="J10">
        <v>185.46</v>
      </c>
      <c r="K10">
        <v>55.64</v>
      </c>
      <c r="L10">
        <v>74.180000000000007</v>
      </c>
      <c r="M10" t="s">
        <v>1054</v>
      </c>
      <c r="N10" t="s">
        <v>1058</v>
      </c>
    </row>
    <row r="11" spans="1:14" x14ac:dyDescent="0.3">
      <c r="A11" t="s">
        <v>23</v>
      </c>
      <c r="B11" s="1">
        <v>44953</v>
      </c>
      <c r="C11" t="s">
        <v>1014</v>
      </c>
      <c r="D11" t="s">
        <v>1022</v>
      </c>
      <c r="E11">
        <v>2023</v>
      </c>
      <c r="F11" t="s">
        <v>1034</v>
      </c>
      <c r="G11" t="s">
        <v>1044</v>
      </c>
      <c r="H11">
        <v>5</v>
      </c>
      <c r="I11">
        <v>169.4</v>
      </c>
      <c r="J11">
        <v>847</v>
      </c>
      <c r="K11">
        <v>101.64</v>
      </c>
      <c r="L11">
        <v>338.8</v>
      </c>
      <c r="M11" t="s">
        <v>1054</v>
      </c>
      <c r="N11" t="s">
        <v>1059</v>
      </c>
    </row>
    <row r="12" spans="1:14" x14ac:dyDescent="0.3">
      <c r="A12" t="s">
        <v>24</v>
      </c>
      <c r="B12" s="1">
        <v>45122</v>
      </c>
      <c r="C12" t="s">
        <v>1019</v>
      </c>
      <c r="D12" t="s">
        <v>1021</v>
      </c>
      <c r="E12">
        <v>2023</v>
      </c>
      <c r="F12" t="s">
        <v>1035</v>
      </c>
      <c r="G12" t="s">
        <v>1042</v>
      </c>
      <c r="H12">
        <v>2</v>
      </c>
      <c r="I12">
        <v>116.73</v>
      </c>
      <c r="J12">
        <v>233.46</v>
      </c>
      <c r="K12">
        <v>70.040000000000006</v>
      </c>
      <c r="L12">
        <v>93.38</v>
      </c>
      <c r="M12" t="s">
        <v>1054</v>
      </c>
      <c r="N12" t="s">
        <v>1059</v>
      </c>
    </row>
    <row r="13" spans="1:14" x14ac:dyDescent="0.3">
      <c r="A13" t="s">
        <v>25</v>
      </c>
      <c r="B13" s="1">
        <v>45379</v>
      </c>
      <c r="C13" t="s">
        <v>1017</v>
      </c>
      <c r="D13" t="s">
        <v>1026</v>
      </c>
      <c r="E13">
        <v>2024</v>
      </c>
      <c r="F13" t="s">
        <v>1035</v>
      </c>
      <c r="G13" t="s">
        <v>1039</v>
      </c>
      <c r="H13">
        <v>4</v>
      </c>
      <c r="I13">
        <v>81.61</v>
      </c>
      <c r="J13">
        <v>326.44</v>
      </c>
      <c r="K13">
        <v>48.97</v>
      </c>
      <c r="L13">
        <v>130.56</v>
      </c>
      <c r="M13" t="s">
        <v>1051</v>
      </c>
      <c r="N13" t="s">
        <v>1055</v>
      </c>
    </row>
    <row r="14" spans="1:14" x14ac:dyDescent="0.3">
      <c r="A14" t="s">
        <v>26</v>
      </c>
      <c r="B14" s="1">
        <v>44950</v>
      </c>
      <c r="C14" t="s">
        <v>1020</v>
      </c>
      <c r="D14" t="s">
        <v>1022</v>
      </c>
      <c r="E14">
        <v>2023</v>
      </c>
      <c r="F14" t="s">
        <v>1035</v>
      </c>
      <c r="G14" t="s">
        <v>1039</v>
      </c>
      <c r="H14">
        <v>3</v>
      </c>
      <c r="I14">
        <v>122.83</v>
      </c>
      <c r="J14">
        <v>368.49</v>
      </c>
      <c r="K14">
        <v>73.7</v>
      </c>
      <c r="L14">
        <v>147.38999999999999</v>
      </c>
      <c r="M14" t="s">
        <v>1050</v>
      </c>
      <c r="N14" t="s">
        <v>1058</v>
      </c>
    </row>
    <row r="15" spans="1:14" x14ac:dyDescent="0.3">
      <c r="A15" t="s">
        <v>27</v>
      </c>
      <c r="B15" s="1">
        <v>45105</v>
      </c>
      <c r="C15" t="s">
        <v>1016</v>
      </c>
      <c r="D15" t="s">
        <v>1027</v>
      </c>
      <c r="E15">
        <v>2023</v>
      </c>
      <c r="F15" t="s">
        <v>1035</v>
      </c>
      <c r="G15" t="s">
        <v>1042</v>
      </c>
      <c r="H15">
        <v>2</v>
      </c>
      <c r="I15">
        <v>83.27</v>
      </c>
      <c r="J15">
        <v>166.54</v>
      </c>
      <c r="K15">
        <v>49.96</v>
      </c>
      <c r="L15">
        <v>66.62</v>
      </c>
      <c r="M15" t="s">
        <v>1051</v>
      </c>
      <c r="N15" t="s">
        <v>1057</v>
      </c>
    </row>
    <row r="16" spans="1:14" x14ac:dyDescent="0.3">
      <c r="A16" t="s">
        <v>28</v>
      </c>
      <c r="B16" s="1">
        <v>45509</v>
      </c>
      <c r="C16" t="s">
        <v>1015</v>
      </c>
      <c r="D16" t="s">
        <v>1025</v>
      </c>
      <c r="E16">
        <v>2024</v>
      </c>
      <c r="F16" t="s">
        <v>1034</v>
      </c>
      <c r="G16" t="s">
        <v>1040</v>
      </c>
      <c r="H16">
        <v>4</v>
      </c>
      <c r="I16">
        <v>149.31</v>
      </c>
      <c r="J16">
        <v>597.24</v>
      </c>
      <c r="K16">
        <v>89.59</v>
      </c>
      <c r="L16">
        <v>238.88</v>
      </c>
      <c r="M16" t="s">
        <v>1051</v>
      </c>
      <c r="N16" t="s">
        <v>1059</v>
      </c>
    </row>
    <row r="17" spans="1:14" x14ac:dyDescent="0.3">
      <c r="A17" t="s">
        <v>29</v>
      </c>
      <c r="B17" s="1">
        <v>45415</v>
      </c>
      <c r="C17" t="s">
        <v>1014</v>
      </c>
      <c r="D17" t="s">
        <v>1028</v>
      </c>
      <c r="E17">
        <v>2024</v>
      </c>
      <c r="F17" t="s">
        <v>1034</v>
      </c>
      <c r="G17" t="s">
        <v>1040</v>
      </c>
      <c r="H17">
        <v>3</v>
      </c>
      <c r="I17">
        <v>150.6</v>
      </c>
      <c r="J17">
        <v>451.8</v>
      </c>
      <c r="K17">
        <v>90.36</v>
      </c>
      <c r="L17">
        <v>180.72</v>
      </c>
      <c r="M17" t="s">
        <v>1051</v>
      </c>
      <c r="N17" t="s">
        <v>1057</v>
      </c>
    </row>
    <row r="18" spans="1:14" x14ac:dyDescent="0.3">
      <c r="A18" t="s">
        <v>30</v>
      </c>
      <c r="B18" s="1">
        <v>45124</v>
      </c>
      <c r="C18" t="s">
        <v>1015</v>
      </c>
      <c r="D18" t="s">
        <v>1021</v>
      </c>
      <c r="E18">
        <v>2023</v>
      </c>
      <c r="F18" t="s">
        <v>1034</v>
      </c>
      <c r="G18" t="s">
        <v>1041</v>
      </c>
      <c r="H18">
        <v>4</v>
      </c>
      <c r="I18">
        <v>167.39</v>
      </c>
      <c r="J18">
        <v>669.56</v>
      </c>
      <c r="K18">
        <v>100.43</v>
      </c>
      <c r="L18">
        <v>267.83999999999997</v>
      </c>
      <c r="M18" t="s">
        <v>1052</v>
      </c>
      <c r="N18" t="s">
        <v>1059</v>
      </c>
    </row>
    <row r="19" spans="1:14" x14ac:dyDescent="0.3">
      <c r="A19" t="s">
        <v>31</v>
      </c>
      <c r="B19" s="1">
        <v>45454</v>
      </c>
      <c r="C19" t="s">
        <v>1020</v>
      </c>
      <c r="D19" t="s">
        <v>1027</v>
      </c>
      <c r="E19">
        <v>2024</v>
      </c>
      <c r="F19" t="s">
        <v>1036</v>
      </c>
      <c r="G19" t="s">
        <v>1045</v>
      </c>
      <c r="H19">
        <v>3</v>
      </c>
      <c r="I19">
        <v>235.99</v>
      </c>
      <c r="J19">
        <v>707.97</v>
      </c>
      <c r="K19">
        <v>141.59</v>
      </c>
      <c r="L19">
        <v>283.2</v>
      </c>
      <c r="M19" t="s">
        <v>1052</v>
      </c>
      <c r="N19" t="s">
        <v>1058</v>
      </c>
    </row>
    <row r="20" spans="1:14" x14ac:dyDescent="0.3">
      <c r="A20" t="s">
        <v>32</v>
      </c>
      <c r="B20" s="1">
        <v>45652</v>
      </c>
      <c r="C20" t="s">
        <v>1017</v>
      </c>
      <c r="D20" t="s">
        <v>1029</v>
      </c>
      <c r="E20">
        <v>2024</v>
      </c>
      <c r="F20" t="s">
        <v>1034</v>
      </c>
      <c r="G20" t="s">
        <v>1038</v>
      </c>
      <c r="H20">
        <v>5</v>
      </c>
      <c r="I20">
        <v>156.04</v>
      </c>
      <c r="J20">
        <v>780.2</v>
      </c>
      <c r="K20">
        <v>93.62</v>
      </c>
      <c r="L20">
        <v>312.10000000000002</v>
      </c>
      <c r="M20" t="s">
        <v>1053</v>
      </c>
      <c r="N20" t="s">
        <v>1059</v>
      </c>
    </row>
    <row r="21" spans="1:14" x14ac:dyDescent="0.3">
      <c r="A21" t="s">
        <v>33</v>
      </c>
      <c r="B21" s="1">
        <v>44932</v>
      </c>
      <c r="C21" t="s">
        <v>1014</v>
      </c>
      <c r="D21" t="s">
        <v>1022</v>
      </c>
      <c r="E21">
        <v>2023</v>
      </c>
      <c r="F21" t="s">
        <v>1035</v>
      </c>
      <c r="G21" t="s">
        <v>1042</v>
      </c>
      <c r="H21">
        <v>2</v>
      </c>
      <c r="I21">
        <v>146.41999999999999</v>
      </c>
      <c r="J21">
        <v>292.83999999999997</v>
      </c>
      <c r="K21">
        <v>87.85</v>
      </c>
      <c r="L21">
        <v>117.14</v>
      </c>
      <c r="M21" t="s">
        <v>1053</v>
      </c>
      <c r="N21" t="s">
        <v>1058</v>
      </c>
    </row>
    <row r="22" spans="1:14" x14ac:dyDescent="0.3">
      <c r="A22" t="s">
        <v>34</v>
      </c>
      <c r="B22" s="1">
        <v>45649</v>
      </c>
      <c r="C22" t="s">
        <v>1015</v>
      </c>
      <c r="D22" t="s">
        <v>1029</v>
      </c>
      <c r="E22">
        <v>2024</v>
      </c>
      <c r="F22" t="s">
        <v>1033</v>
      </c>
      <c r="G22" t="s">
        <v>1046</v>
      </c>
      <c r="H22">
        <v>4</v>
      </c>
      <c r="I22">
        <v>145.06</v>
      </c>
      <c r="J22">
        <v>580.24</v>
      </c>
      <c r="K22">
        <v>87.04</v>
      </c>
      <c r="L22">
        <v>232.08</v>
      </c>
      <c r="M22" t="s">
        <v>1050</v>
      </c>
      <c r="N22" t="s">
        <v>1059</v>
      </c>
    </row>
    <row r="23" spans="1:14" x14ac:dyDescent="0.3">
      <c r="A23" t="s">
        <v>35</v>
      </c>
      <c r="B23" s="1">
        <v>45552</v>
      </c>
      <c r="C23" t="s">
        <v>1020</v>
      </c>
      <c r="D23" t="s">
        <v>1023</v>
      </c>
      <c r="E23">
        <v>2024</v>
      </c>
      <c r="F23" t="s">
        <v>1034</v>
      </c>
      <c r="G23" t="s">
        <v>1038</v>
      </c>
      <c r="H23">
        <v>2</v>
      </c>
      <c r="I23">
        <v>144.37</v>
      </c>
      <c r="J23">
        <v>288.74</v>
      </c>
      <c r="K23">
        <v>86.62</v>
      </c>
      <c r="L23">
        <v>115.5</v>
      </c>
      <c r="M23" t="s">
        <v>1050</v>
      </c>
      <c r="N23" t="s">
        <v>1055</v>
      </c>
    </row>
    <row r="24" spans="1:14" x14ac:dyDescent="0.3">
      <c r="A24" t="s">
        <v>36</v>
      </c>
      <c r="B24" s="1">
        <v>45231</v>
      </c>
      <c r="C24" t="s">
        <v>1016</v>
      </c>
      <c r="D24" t="s">
        <v>1030</v>
      </c>
      <c r="E24">
        <v>2023</v>
      </c>
      <c r="F24" t="s">
        <v>1036</v>
      </c>
      <c r="G24" t="s">
        <v>1047</v>
      </c>
      <c r="H24">
        <v>5</v>
      </c>
      <c r="I24">
        <v>173.09</v>
      </c>
      <c r="J24">
        <v>865.45</v>
      </c>
      <c r="K24">
        <v>103.85</v>
      </c>
      <c r="L24">
        <v>346.2</v>
      </c>
      <c r="M24" t="s">
        <v>1052</v>
      </c>
      <c r="N24" t="s">
        <v>1059</v>
      </c>
    </row>
    <row r="25" spans="1:14" x14ac:dyDescent="0.3">
      <c r="A25" t="s">
        <v>37</v>
      </c>
      <c r="B25" s="1">
        <v>45066</v>
      </c>
      <c r="C25" t="s">
        <v>1019</v>
      </c>
      <c r="D25" t="s">
        <v>1028</v>
      </c>
      <c r="E25">
        <v>2023</v>
      </c>
      <c r="F25" t="s">
        <v>1036</v>
      </c>
      <c r="G25" t="s">
        <v>1047</v>
      </c>
      <c r="H25">
        <v>4</v>
      </c>
      <c r="I25">
        <v>194.02</v>
      </c>
      <c r="J25">
        <v>776.08</v>
      </c>
      <c r="K25">
        <v>116.41</v>
      </c>
      <c r="L25">
        <v>310.44</v>
      </c>
      <c r="M25" t="s">
        <v>1050</v>
      </c>
      <c r="N25" t="s">
        <v>1055</v>
      </c>
    </row>
    <row r="26" spans="1:14" x14ac:dyDescent="0.3">
      <c r="A26" t="s">
        <v>38</v>
      </c>
      <c r="B26" s="1">
        <v>45784</v>
      </c>
      <c r="C26" t="s">
        <v>1016</v>
      </c>
      <c r="D26" t="s">
        <v>1028</v>
      </c>
      <c r="E26">
        <v>2025</v>
      </c>
      <c r="F26" t="s">
        <v>1034</v>
      </c>
      <c r="G26" t="s">
        <v>1041</v>
      </c>
      <c r="H26">
        <v>4</v>
      </c>
      <c r="I26">
        <v>159.61000000000001</v>
      </c>
      <c r="J26">
        <v>638.44000000000005</v>
      </c>
      <c r="K26">
        <v>95.77</v>
      </c>
      <c r="L26">
        <v>255.36</v>
      </c>
      <c r="M26" t="s">
        <v>1052</v>
      </c>
      <c r="N26" t="s">
        <v>1055</v>
      </c>
    </row>
    <row r="27" spans="1:14" x14ac:dyDescent="0.3">
      <c r="A27" t="s">
        <v>39</v>
      </c>
      <c r="B27" s="1">
        <v>45228</v>
      </c>
      <c r="C27" t="s">
        <v>1018</v>
      </c>
      <c r="D27" t="s">
        <v>1024</v>
      </c>
      <c r="E27">
        <v>2023</v>
      </c>
      <c r="F27" t="s">
        <v>1035</v>
      </c>
      <c r="G27" t="s">
        <v>1039</v>
      </c>
      <c r="H27">
        <v>3</v>
      </c>
      <c r="I27">
        <v>143.65</v>
      </c>
      <c r="J27">
        <v>430.95</v>
      </c>
      <c r="K27">
        <v>86.19</v>
      </c>
      <c r="L27">
        <v>172.38</v>
      </c>
      <c r="M27" t="s">
        <v>1051</v>
      </c>
      <c r="N27" t="s">
        <v>1057</v>
      </c>
    </row>
    <row r="28" spans="1:14" x14ac:dyDescent="0.3">
      <c r="A28" t="s">
        <v>40</v>
      </c>
      <c r="B28" s="1">
        <v>45010</v>
      </c>
      <c r="C28" t="s">
        <v>1019</v>
      </c>
      <c r="D28" t="s">
        <v>1026</v>
      </c>
      <c r="E28">
        <v>2023</v>
      </c>
      <c r="F28" t="s">
        <v>1033</v>
      </c>
      <c r="G28" t="s">
        <v>1037</v>
      </c>
      <c r="H28">
        <v>4</v>
      </c>
      <c r="I28">
        <v>114.58</v>
      </c>
      <c r="J28">
        <v>458.32</v>
      </c>
      <c r="K28">
        <v>68.75</v>
      </c>
      <c r="L28">
        <v>183.32</v>
      </c>
      <c r="M28" t="s">
        <v>1054</v>
      </c>
      <c r="N28" t="s">
        <v>1058</v>
      </c>
    </row>
    <row r="29" spans="1:14" x14ac:dyDescent="0.3">
      <c r="A29" t="s">
        <v>41</v>
      </c>
      <c r="B29" s="1">
        <v>45013</v>
      </c>
      <c r="C29" t="s">
        <v>1020</v>
      </c>
      <c r="D29" t="s">
        <v>1026</v>
      </c>
      <c r="E29">
        <v>2023</v>
      </c>
      <c r="F29" t="s">
        <v>1033</v>
      </c>
      <c r="G29" t="s">
        <v>1046</v>
      </c>
      <c r="H29">
        <v>4</v>
      </c>
      <c r="I29">
        <v>124.94</v>
      </c>
      <c r="J29">
        <v>499.76</v>
      </c>
      <c r="K29">
        <v>74.959999999999994</v>
      </c>
      <c r="L29">
        <v>199.92</v>
      </c>
      <c r="M29" t="s">
        <v>1053</v>
      </c>
      <c r="N29" t="s">
        <v>1059</v>
      </c>
    </row>
    <row r="30" spans="1:14" x14ac:dyDescent="0.3">
      <c r="A30" t="s">
        <v>42</v>
      </c>
      <c r="B30" s="1">
        <v>45686</v>
      </c>
      <c r="C30" t="s">
        <v>1016</v>
      </c>
      <c r="D30" t="s">
        <v>1022</v>
      </c>
      <c r="E30">
        <v>2025</v>
      </c>
      <c r="F30" t="s">
        <v>1033</v>
      </c>
      <c r="G30" t="s">
        <v>1046</v>
      </c>
      <c r="H30">
        <v>2</v>
      </c>
      <c r="I30">
        <v>145.41999999999999</v>
      </c>
      <c r="J30">
        <v>290.83999999999997</v>
      </c>
      <c r="K30">
        <v>87.25</v>
      </c>
      <c r="L30">
        <v>116.34</v>
      </c>
      <c r="M30" t="s">
        <v>1053</v>
      </c>
      <c r="N30" t="s">
        <v>1059</v>
      </c>
    </row>
    <row r="31" spans="1:14" x14ac:dyDescent="0.3">
      <c r="A31" t="s">
        <v>43</v>
      </c>
      <c r="B31" s="1">
        <v>45467</v>
      </c>
      <c r="C31" t="s">
        <v>1015</v>
      </c>
      <c r="D31" t="s">
        <v>1027</v>
      </c>
      <c r="E31">
        <v>2024</v>
      </c>
      <c r="F31" t="s">
        <v>1036</v>
      </c>
      <c r="G31" t="s">
        <v>1048</v>
      </c>
      <c r="H31">
        <v>5</v>
      </c>
      <c r="I31">
        <v>246.96</v>
      </c>
      <c r="J31">
        <v>1234.8</v>
      </c>
      <c r="K31">
        <v>148.18</v>
      </c>
      <c r="L31">
        <v>493.9</v>
      </c>
      <c r="M31" t="s">
        <v>1053</v>
      </c>
      <c r="N31" t="s">
        <v>1056</v>
      </c>
    </row>
    <row r="32" spans="1:14" x14ac:dyDescent="0.3">
      <c r="A32" t="s">
        <v>44</v>
      </c>
      <c r="B32" s="1">
        <v>45650</v>
      </c>
      <c r="C32" t="s">
        <v>1020</v>
      </c>
      <c r="D32" t="s">
        <v>1029</v>
      </c>
      <c r="E32">
        <v>2024</v>
      </c>
      <c r="F32" t="s">
        <v>1035</v>
      </c>
      <c r="G32" t="s">
        <v>1043</v>
      </c>
      <c r="H32">
        <v>2</v>
      </c>
      <c r="I32">
        <v>111.48</v>
      </c>
      <c r="J32">
        <v>222.96</v>
      </c>
      <c r="K32">
        <v>66.89</v>
      </c>
      <c r="L32">
        <v>89.18</v>
      </c>
      <c r="M32" t="s">
        <v>1050</v>
      </c>
      <c r="N32" t="s">
        <v>1059</v>
      </c>
    </row>
    <row r="33" spans="1:14" x14ac:dyDescent="0.3">
      <c r="A33" t="s">
        <v>45</v>
      </c>
      <c r="B33" s="1">
        <v>45580</v>
      </c>
      <c r="C33" t="s">
        <v>1020</v>
      </c>
      <c r="D33" t="s">
        <v>1024</v>
      </c>
      <c r="E33">
        <v>2024</v>
      </c>
      <c r="F33" t="s">
        <v>1035</v>
      </c>
      <c r="G33" t="s">
        <v>1043</v>
      </c>
      <c r="H33">
        <v>2</v>
      </c>
      <c r="I33">
        <v>142.63999999999999</v>
      </c>
      <c r="J33">
        <v>285.27999999999997</v>
      </c>
      <c r="K33">
        <v>85.58</v>
      </c>
      <c r="L33">
        <v>114.12</v>
      </c>
      <c r="M33" t="s">
        <v>1052</v>
      </c>
      <c r="N33" t="s">
        <v>1058</v>
      </c>
    </row>
    <row r="34" spans="1:14" x14ac:dyDescent="0.3">
      <c r="A34" t="s">
        <v>46</v>
      </c>
      <c r="B34" s="1">
        <v>45407</v>
      </c>
      <c r="C34" t="s">
        <v>1017</v>
      </c>
      <c r="D34" t="s">
        <v>1031</v>
      </c>
      <c r="E34">
        <v>2024</v>
      </c>
      <c r="F34" t="s">
        <v>1036</v>
      </c>
      <c r="G34" t="s">
        <v>1045</v>
      </c>
      <c r="H34">
        <v>4</v>
      </c>
      <c r="I34">
        <v>154.52000000000001</v>
      </c>
      <c r="J34">
        <v>618.08000000000004</v>
      </c>
      <c r="K34">
        <v>92.71</v>
      </c>
      <c r="L34">
        <v>247.24</v>
      </c>
      <c r="M34" t="s">
        <v>1051</v>
      </c>
      <c r="N34" t="s">
        <v>1058</v>
      </c>
    </row>
    <row r="35" spans="1:14" x14ac:dyDescent="0.3">
      <c r="A35" t="s">
        <v>47</v>
      </c>
      <c r="B35" s="1">
        <v>45798</v>
      </c>
      <c r="C35" t="s">
        <v>1016</v>
      </c>
      <c r="D35" t="s">
        <v>1028</v>
      </c>
      <c r="E35">
        <v>2025</v>
      </c>
      <c r="F35" t="s">
        <v>1034</v>
      </c>
      <c r="G35" t="s">
        <v>1044</v>
      </c>
      <c r="H35">
        <v>5</v>
      </c>
      <c r="I35">
        <v>151.09</v>
      </c>
      <c r="J35">
        <v>755.45</v>
      </c>
      <c r="K35">
        <v>90.65</v>
      </c>
      <c r="L35">
        <v>302.2</v>
      </c>
      <c r="M35" t="s">
        <v>1052</v>
      </c>
      <c r="N35" t="s">
        <v>1059</v>
      </c>
    </row>
    <row r="36" spans="1:14" x14ac:dyDescent="0.3">
      <c r="A36" t="s">
        <v>48</v>
      </c>
      <c r="B36" s="1">
        <v>45266</v>
      </c>
      <c r="C36" t="s">
        <v>1016</v>
      </c>
      <c r="D36" t="s">
        <v>1029</v>
      </c>
      <c r="E36">
        <v>2023</v>
      </c>
      <c r="F36" t="s">
        <v>1033</v>
      </c>
      <c r="G36" t="s">
        <v>1037</v>
      </c>
      <c r="H36">
        <v>2</v>
      </c>
      <c r="I36">
        <v>143.18</v>
      </c>
      <c r="J36">
        <v>286.36</v>
      </c>
      <c r="K36">
        <v>85.91</v>
      </c>
      <c r="L36">
        <v>114.54</v>
      </c>
      <c r="M36" t="s">
        <v>1052</v>
      </c>
      <c r="N36" t="s">
        <v>1055</v>
      </c>
    </row>
    <row r="37" spans="1:14" x14ac:dyDescent="0.3">
      <c r="A37" t="s">
        <v>49</v>
      </c>
      <c r="B37" s="1">
        <v>45421</v>
      </c>
      <c r="C37" t="s">
        <v>1017</v>
      </c>
      <c r="D37" t="s">
        <v>1028</v>
      </c>
      <c r="E37">
        <v>2024</v>
      </c>
      <c r="F37" t="s">
        <v>1033</v>
      </c>
      <c r="G37" t="s">
        <v>1049</v>
      </c>
      <c r="H37">
        <v>2</v>
      </c>
      <c r="I37">
        <v>177.22</v>
      </c>
      <c r="J37">
        <v>354.44</v>
      </c>
      <c r="K37">
        <v>106.33</v>
      </c>
      <c r="L37">
        <v>141.78</v>
      </c>
      <c r="M37" t="s">
        <v>1051</v>
      </c>
      <c r="N37" t="s">
        <v>1056</v>
      </c>
    </row>
    <row r="38" spans="1:14" x14ac:dyDescent="0.3">
      <c r="A38" t="s">
        <v>50</v>
      </c>
      <c r="B38" s="1">
        <v>45670</v>
      </c>
      <c r="C38" t="s">
        <v>1015</v>
      </c>
      <c r="D38" t="s">
        <v>1022</v>
      </c>
      <c r="E38">
        <v>2025</v>
      </c>
      <c r="F38" t="s">
        <v>1034</v>
      </c>
      <c r="G38" t="s">
        <v>1041</v>
      </c>
      <c r="H38">
        <v>4</v>
      </c>
      <c r="I38">
        <v>163.41999999999999</v>
      </c>
      <c r="J38">
        <v>653.67999999999995</v>
      </c>
      <c r="K38">
        <v>98.05</v>
      </c>
      <c r="L38">
        <v>261.48</v>
      </c>
      <c r="M38" t="s">
        <v>1052</v>
      </c>
      <c r="N38" t="s">
        <v>1058</v>
      </c>
    </row>
    <row r="39" spans="1:14" x14ac:dyDescent="0.3">
      <c r="A39" t="s">
        <v>51</v>
      </c>
      <c r="B39" s="1">
        <v>45481</v>
      </c>
      <c r="C39" t="s">
        <v>1015</v>
      </c>
      <c r="D39" t="s">
        <v>1021</v>
      </c>
      <c r="E39">
        <v>2024</v>
      </c>
      <c r="F39" t="s">
        <v>1034</v>
      </c>
      <c r="G39" t="s">
        <v>1038</v>
      </c>
      <c r="H39">
        <v>1</v>
      </c>
      <c r="I39">
        <v>143.69999999999999</v>
      </c>
      <c r="J39">
        <v>143.69999999999999</v>
      </c>
      <c r="K39">
        <v>86.22</v>
      </c>
      <c r="L39">
        <v>57.48</v>
      </c>
      <c r="M39" t="s">
        <v>1050</v>
      </c>
      <c r="N39" t="s">
        <v>1056</v>
      </c>
    </row>
    <row r="40" spans="1:14" x14ac:dyDescent="0.3">
      <c r="A40" t="s">
        <v>52</v>
      </c>
      <c r="B40" s="1">
        <v>45699</v>
      </c>
      <c r="C40" t="s">
        <v>1020</v>
      </c>
      <c r="D40" t="s">
        <v>1032</v>
      </c>
      <c r="E40">
        <v>2025</v>
      </c>
      <c r="F40" t="s">
        <v>1033</v>
      </c>
      <c r="G40" t="s">
        <v>1049</v>
      </c>
      <c r="H40">
        <v>5</v>
      </c>
      <c r="I40">
        <v>105.96</v>
      </c>
      <c r="J40">
        <v>529.79999999999995</v>
      </c>
      <c r="K40">
        <v>63.58</v>
      </c>
      <c r="L40">
        <v>211.9</v>
      </c>
      <c r="M40" t="s">
        <v>1050</v>
      </c>
      <c r="N40" t="s">
        <v>1056</v>
      </c>
    </row>
    <row r="41" spans="1:14" x14ac:dyDescent="0.3">
      <c r="A41" t="s">
        <v>53</v>
      </c>
      <c r="B41" s="1">
        <v>45444</v>
      </c>
      <c r="C41" t="s">
        <v>1019</v>
      </c>
      <c r="D41" t="s">
        <v>1027</v>
      </c>
      <c r="E41">
        <v>2024</v>
      </c>
      <c r="F41" t="s">
        <v>1034</v>
      </c>
      <c r="G41" t="s">
        <v>1044</v>
      </c>
      <c r="H41">
        <v>1</v>
      </c>
      <c r="I41">
        <v>181.78</v>
      </c>
      <c r="J41">
        <v>181.78</v>
      </c>
      <c r="K41">
        <v>109.07</v>
      </c>
      <c r="L41">
        <v>72.709999999999994</v>
      </c>
      <c r="M41" t="s">
        <v>1053</v>
      </c>
      <c r="N41" t="s">
        <v>1058</v>
      </c>
    </row>
    <row r="42" spans="1:14" x14ac:dyDescent="0.3">
      <c r="A42" t="s">
        <v>54</v>
      </c>
      <c r="B42" s="1">
        <v>45558</v>
      </c>
      <c r="C42" t="s">
        <v>1015</v>
      </c>
      <c r="D42" t="s">
        <v>1023</v>
      </c>
      <c r="E42">
        <v>2024</v>
      </c>
      <c r="F42" t="s">
        <v>1036</v>
      </c>
      <c r="G42" t="s">
        <v>1045</v>
      </c>
      <c r="H42">
        <v>4</v>
      </c>
      <c r="I42">
        <v>179.35</v>
      </c>
      <c r="J42">
        <v>717.4</v>
      </c>
      <c r="K42">
        <v>107.61</v>
      </c>
      <c r="L42">
        <v>286.95999999999998</v>
      </c>
      <c r="M42" t="s">
        <v>1050</v>
      </c>
      <c r="N42" t="s">
        <v>1055</v>
      </c>
    </row>
    <row r="43" spans="1:14" x14ac:dyDescent="0.3">
      <c r="A43" t="s">
        <v>55</v>
      </c>
      <c r="B43" s="1">
        <v>44968</v>
      </c>
      <c r="C43" t="s">
        <v>1019</v>
      </c>
      <c r="D43" t="s">
        <v>1032</v>
      </c>
      <c r="E43">
        <v>2023</v>
      </c>
      <c r="F43" t="s">
        <v>1034</v>
      </c>
      <c r="G43" t="s">
        <v>1044</v>
      </c>
      <c r="H43">
        <v>3</v>
      </c>
      <c r="I43">
        <v>135.91</v>
      </c>
      <c r="J43">
        <v>407.73</v>
      </c>
      <c r="K43">
        <v>81.55</v>
      </c>
      <c r="L43">
        <v>163.08000000000001</v>
      </c>
      <c r="M43" t="s">
        <v>1052</v>
      </c>
      <c r="N43" t="s">
        <v>1055</v>
      </c>
    </row>
    <row r="44" spans="1:14" x14ac:dyDescent="0.3">
      <c r="A44" t="s">
        <v>56</v>
      </c>
      <c r="B44" s="1">
        <v>45131</v>
      </c>
      <c r="C44" t="s">
        <v>1015</v>
      </c>
      <c r="D44" t="s">
        <v>1021</v>
      </c>
      <c r="E44">
        <v>2023</v>
      </c>
      <c r="F44" t="s">
        <v>1033</v>
      </c>
      <c r="G44" t="s">
        <v>1046</v>
      </c>
      <c r="H44">
        <v>3</v>
      </c>
      <c r="I44">
        <v>163.21</v>
      </c>
      <c r="J44">
        <v>489.63</v>
      </c>
      <c r="K44">
        <v>97.93</v>
      </c>
      <c r="L44">
        <v>195.84</v>
      </c>
      <c r="M44" t="s">
        <v>1053</v>
      </c>
      <c r="N44" t="s">
        <v>1058</v>
      </c>
    </row>
    <row r="45" spans="1:14" x14ac:dyDescent="0.3">
      <c r="A45" t="s">
        <v>57</v>
      </c>
      <c r="B45" s="1">
        <v>45186</v>
      </c>
      <c r="C45" t="s">
        <v>1018</v>
      </c>
      <c r="D45" t="s">
        <v>1023</v>
      </c>
      <c r="E45">
        <v>2023</v>
      </c>
      <c r="F45" t="s">
        <v>1035</v>
      </c>
      <c r="G45" t="s">
        <v>1039</v>
      </c>
      <c r="H45">
        <v>3</v>
      </c>
      <c r="I45">
        <v>85.18</v>
      </c>
      <c r="J45">
        <v>255.54</v>
      </c>
      <c r="K45">
        <v>51.11</v>
      </c>
      <c r="L45">
        <v>102.21</v>
      </c>
      <c r="M45" t="s">
        <v>1050</v>
      </c>
      <c r="N45" t="s">
        <v>1059</v>
      </c>
    </row>
    <row r="46" spans="1:14" x14ac:dyDescent="0.3">
      <c r="A46" t="s">
        <v>58</v>
      </c>
      <c r="B46" s="1">
        <v>44998</v>
      </c>
      <c r="C46" t="s">
        <v>1015</v>
      </c>
      <c r="D46" t="s">
        <v>1026</v>
      </c>
      <c r="E46">
        <v>2023</v>
      </c>
      <c r="F46" t="s">
        <v>1035</v>
      </c>
      <c r="G46" t="s">
        <v>1039</v>
      </c>
      <c r="H46">
        <v>2</v>
      </c>
      <c r="I46">
        <v>88.11</v>
      </c>
      <c r="J46">
        <v>176.22</v>
      </c>
      <c r="K46">
        <v>52.87</v>
      </c>
      <c r="L46">
        <v>70.48</v>
      </c>
      <c r="M46" t="s">
        <v>1052</v>
      </c>
      <c r="N46" t="s">
        <v>1059</v>
      </c>
    </row>
    <row r="47" spans="1:14" x14ac:dyDescent="0.3">
      <c r="A47" t="s">
        <v>59</v>
      </c>
      <c r="B47" s="1">
        <v>45135</v>
      </c>
      <c r="C47" t="s">
        <v>1014</v>
      </c>
      <c r="D47" t="s">
        <v>1021</v>
      </c>
      <c r="E47">
        <v>2023</v>
      </c>
      <c r="F47" t="s">
        <v>1033</v>
      </c>
      <c r="G47" t="s">
        <v>1049</v>
      </c>
      <c r="H47">
        <v>1</v>
      </c>
      <c r="I47">
        <v>149.86000000000001</v>
      </c>
      <c r="J47">
        <v>149.86000000000001</v>
      </c>
      <c r="K47">
        <v>89.92</v>
      </c>
      <c r="L47">
        <v>59.94</v>
      </c>
      <c r="M47" t="s">
        <v>1051</v>
      </c>
      <c r="N47" t="s">
        <v>1056</v>
      </c>
    </row>
    <row r="48" spans="1:14" x14ac:dyDescent="0.3">
      <c r="A48" t="s">
        <v>60</v>
      </c>
      <c r="B48" s="1">
        <v>45017</v>
      </c>
      <c r="C48" t="s">
        <v>1019</v>
      </c>
      <c r="D48" t="s">
        <v>1031</v>
      </c>
      <c r="E48">
        <v>2023</v>
      </c>
      <c r="F48" t="s">
        <v>1035</v>
      </c>
      <c r="G48" t="s">
        <v>1043</v>
      </c>
      <c r="H48">
        <v>2</v>
      </c>
      <c r="I48">
        <v>86.68</v>
      </c>
      <c r="J48">
        <v>173.36</v>
      </c>
      <c r="K48">
        <v>52.01</v>
      </c>
      <c r="L48">
        <v>69.34</v>
      </c>
      <c r="M48" t="s">
        <v>1051</v>
      </c>
      <c r="N48" t="s">
        <v>1059</v>
      </c>
    </row>
    <row r="49" spans="1:14" x14ac:dyDescent="0.3">
      <c r="A49" t="s">
        <v>61</v>
      </c>
      <c r="B49" s="1">
        <v>45176</v>
      </c>
      <c r="C49" t="s">
        <v>1017</v>
      </c>
      <c r="D49" t="s">
        <v>1023</v>
      </c>
      <c r="E49">
        <v>2023</v>
      </c>
      <c r="F49" t="s">
        <v>1034</v>
      </c>
      <c r="G49" t="s">
        <v>1044</v>
      </c>
      <c r="H49">
        <v>5</v>
      </c>
      <c r="I49">
        <v>178.37</v>
      </c>
      <c r="J49">
        <v>891.85</v>
      </c>
      <c r="K49">
        <v>107.02</v>
      </c>
      <c r="L49">
        <v>356.75</v>
      </c>
      <c r="M49" t="s">
        <v>1053</v>
      </c>
      <c r="N49" t="s">
        <v>1056</v>
      </c>
    </row>
    <row r="50" spans="1:14" x14ac:dyDescent="0.3">
      <c r="A50" t="s">
        <v>62</v>
      </c>
      <c r="B50" s="1">
        <v>45496</v>
      </c>
      <c r="C50" t="s">
        <v>1020</v>
      </c>
      <c r="D50" t="s">
        <v>1021</v>
      </c>
      <c r="E50">
        <v>2024</v>
      </c>
      <c r="F50" t="s">
        <v>1035</v>
      </c>
      <c r="G50" t="s">
        <v>1043</v>
      </c>
      <c r="H50">
        <v>3</v>
      </c>
      <c r="I50">
        <v>119.29</v>
      </c>
      <c r="J50">
        <v>357.87</v>
      </c>
      <c r="K50">
        <v>71.569999999999993</v>
      </c>
      <c r="L50">
        <v>143.16</v>
      </c>
      <c r="M50" t="s">
        <v>1050</v>
      </c>
      <c r="N50" t="s">
        <v>1059</v>
      </c>
    </row>
    <row r="51" spans="1:14" x14ac:dyDescent="0.3">
      <c r="A51" t="s">
        <v>63</v>
      </c>
      <c r="B51" s="1">
        <v>45253</v>
      </c>
      <c r="C51" t="s">
        <v>1017</v>
      </c>
      <c r="D51" t="s">
        <v>1030</v>
      </c>
      <c r="E51">
        <v>2023</v>
      </c>
      <c r="F51" t="s">
        <v>1033</v>
      </c>
      <c r="G51" t="s">
        <v>1046</v>
      </c>
      <c r="H51">
        <v>3</v>
      </c>
      <c r="I51">
        <v>109.57</v>
      </c>
      <c r="J51">
        <v>328.71</v>
      </c>
      <c r="K51">
        <v>65.739999999999995</v>
      </c>
      <c r="L51">
        <v>131.49</v>
      </c>
      <c r="M51" t="s">
        <v>1051</v>
      </c>
      <c r="N51" t="s">
        <v>1055</v>
      </c>
    </row>
    <row r="52" spans="1:14" x14ac:dyDescent="0.3">
      <c r="A52" t="s">
        <v>64</v>
      </c>
      <c r="B52" s="1">
        <v>45258</v>
      </c>
      <c r="C52" t="s">
        <v>1020</v>
      </c>
      <c r="D52" t="s">
        <v>1030</v>
      </c>
      <c r="E52">
        <v>2023</v>
      </c>
      <c r="F52" t="s">
        <v>1035</v>
      </c>
      <c r="G52" t="s">
        <v>1039</v>
      </c>
      <c r="H52">
        <v>3</v>
      </c>
      <c r="I52">
        <v>133.25</v>
      </c>
      <c r="J52">
        <v>399.75</v>
      </c>
      <c r="K52">
        <v>79.95</v>
      </c>
      <c r="L52">
        <v>159.9</v>
      </c>
      <c r="M52" t="s">
        <v>1050</v>
      </c>
      <c r="N52" t="s">
        <v>1055</v>
      </c>
    </row>
    <row r="53" spans="1:14" x14ac:dyDescent="0.3">
      <c r="A53" t="s">
        <v>65</v>
      </c>
      <c r="B53" s="1">
        <v>45114</v>
      </c>
      <c r="C53" t="s">
        <v>1014</v>
      </c>
      <c r="D53" t="s">
        <v>1021</v>
      </c>
      <c r="E53">
        <v>2023</v>
      </c>
      <c r="F53" t="s">
        <v>1036</v>
      </c>
      <c r="G53" t="s">
        <v>1048</v>
      </c>
      <c r="H53">
        <v>2</v>
      </c>
      <c r="I53">
        <v>173.6</v>
      </c>
      <c r="J53">
        <v>347.2</v>
      </c>
      <c r="K53">
        <v>104.16</v>
      </c>
      <c r="L53">
        <v>138.88</v>
      </c>
      <c r="M53" t="s">
        <v>1053</v>
      </c>
      <c r="N53" t="s">
        <v>1055</v>
      </c>
    </row>
    <row r="54" spans="1:14" x14ac:dyDescent="0.3">
      <c r="A54" t="s">
        <v>66</v>
      </c>
      <c r="B54" s="1">
        <v>45166</v>
      </c>
      <c r="C54" t="s">
        <v>1015</v>
      </c>
      <c r="D54" t="s">
        <v>1025</v>
      </c>
      <c r="E54">
        <v>2023</v>
      </c>
      <c r="F54" t="s">
        <v>1034</v>
      </c>
      <c r="G54" t="s">
        <v>1041</v>
      </c>
      <c r="H54">
        <v>3</v>
      </c>
      <c r="I54">
        <v>161.82</v>
      </c>
      <c r="J54">
        <v>485.46</v>
      </c>
      <c r="K54">
        <v>97.09</v>
      </c>
      <c r="L54">
        <v>194.19</v>
      </c>
      <c r="M54" t="s">
        <v>1054</v>
      </c>
      <c r="N54" t="s">
        <v>1059</v>
      </c>
    </row>
    <row r="55" spans="1:14" x14ac:dyDescent="0.3">
      <c r="A55" t="s">
        <v>67</v>
      </c>
      <c r="B55" s="1">
        <v>45766</v>
      </c>
      <c r="C55" t="s">
        <v>1019</v>
      </c>
      <c r="D55" t="s">
        <v>1031</v>
      </c>
      <c r="E55">
        <v>2025</v>
      </c>
      <c r="F55" t="s">
        <v>1035</v>
      </c>
      <c r="G55" t="s">
        <v>1043</v>
      </c>
      <c r="H55">
        <v>2</v>
      </c>
      <c r="I55">
        <v>81.78</v>
      </c>
      <c r="J55">
        <v>163.56</v>
      </c>
      <c r="K55">
        <v>49.07</v>
      </c>
      <c r="L55">
        <v>65.42</v>
      </c>
      <c r="M55" t="s">
        <v>1053</v>
      </c>
      <c r="N55" t="s">
        <v>1056</v>
      </c>
    </row>
    <row r="56" spans="1:14" x14ac:dyDescent="0.3">
      <c r="A56" t="s">
        <v>68</v>
      </c>
      <c r="B56" s="1">
        <v>45507</v>
      </c>
      <c r="C56" t="s">
        <v>1019</v>
      </c>
      <c r="D56" t="s">
        <v>1025</v>
      </c>
      <c r="E56">
        <v>2024</v>
      </c>
      <c r="F56" t="s">
        <v>1036</v>
      </c>
      <c r="G56" t="s">
        <v>1045</v>
      </c>
      <c r="H56">
        <v>5</v>
      </c>
      <c r="I56">
        <v>170.17</v>
      </c>
      <c r="J56">
        <v>850.85</v>
      </c>
      <c r="K56">
        <v>102.1</v>
      </c>
      <c r="L56">
        <v>340.35</v>
      </c>
      <c r="M56" t="s">
        <v>1052</v>
      </c>
      <c r="N56" t="s">
        <v>1056</v>
      </c>
    </row>
    <row r="57" spans="1:14" x14ac:dyDescent="0.3">
      <c r="A57" t="s">
        <v>69</v>
      </c>
      <c r="B57" s="1">
        <v>45472</v>
      </c>
      <c r="C57" t="s">
        <v>1019</v>
      </c>
      <c r="D57" t="s">
        <v>1027</v>
      </c>
      <c r="E57">
        <v>2024</v>
      </c>
      <c r="F57" t="s">
        <v>1033</v>
      </c>
      <c r="G57" t="s">
        <v>1046</v>
      </c>
      <c r="H57">
        <v>1</v>
      </c>
      <c r="I57">
        <v>125.15</v>
      </c>
      <c r="J57">
        <v>125.15</v>
      </c>
      <c r="K57">
        <v>75.09</v>
      </c>
      <c r="L57">
        <v>50.06</v>
      </c>
      <c r="M57" t="s">
        <v>1054</v>
      </c>
      <c r="N57" t="s">
        <v>1055</v>
      </c>
    </row>
    <row r="58" spans="1:14" x14ac:dyDescent="0.3">
      <c r="A58" t="s">
        <v>70</v>
      </c>
      <c r="B58" s="1">
        <v>45080</v>
      </c>
      <c r="C58" t="s">
        <v>1019</v>
      </c>
      <c r="D58" t="s">
        <v>1027</v>
      </c>
      <c r="E58">
        <v>2023</v>
      </c>
      <c r="F58" t="s">
        <v>1034</v>
      </c>
      <c r="G58" t="s">
        <v>1041</v>
      </c>
      <c r="H58">
        <v>4</v>
      </c>
      <c r="I58">
        <v>192.61</v>
      </c>
      <c r="J58">
        <v>770.44</v>
      </c>
      <c r="K58">
        <v>115.57</v>
      </c>
      <c r="L58">
        <v>308.16000000000003</v>
      </c>
      <c r="M58" t="s">
        <v>1051</v>
      </c>
      <c r="N58" t="s">
        <v>1055</v>
      </c>
    </row>
    <row r="59" spans="1:14" x14ac:dyDescent="0.3">
      <c r="A59" t="s">
        <v>71</v>
      </c>
      <c r="B59" s="1">
        <v>45580</v>
      </c>
      <c r="C59" t="s">
        <v>1020</v>
      </c>
      <c r="D59" t="s">
        <v>1024</v>
      </c>
      <c r="E59">
        <v>2024</v>
      </c>
      <c r="F59" t="s">
        <v>1035</v>
      </c>
      <c r="G59" t="s">
        <v>1042</v>
      </c>
      <c r="H59">
        <v>5</v>
      </c>
      <c r="I59">
        <v>117.79</v>
      </c>
      <c r="J59">
        <v>588.95000000000005</v>
      </c>
      <c r="K59">
        <v>70.67</v>
      </c>
      <c r="L59">
        <v>235.6</v>
      </c>
      <c r="M59" t="s">
        <v>1054</v>
      </c>
      <c r="N59" t="s">
        <v>1059</v>
      </c>
    </row>
    <row r="60" spans="1:14" x14ac:dyDescent="0.3">
      <c r="A60" t="s">
        <v>72</v>
      </c>
      <c r="B60" s="1">
        <v>45073</v>
      </c>
      <c r="C60" t="s">
        <v>1019</v>
      </c>
      <c r="D60" t="s">
        <v>1028</v>
      </c>
      <c r="E60">
        <v>2023</v>
      </c>
      <c r="F60" t="s">
        <v>1034</v>
      </c>
      <c r="G60" t="s">
        <v>1044</v>
      </c>
      <c r="H60">
        <v>5</v>
      </c>
      <c r="I60">
        <v>138.30000000000001</v>
      </c>
      <c r="J60">
        <v>691.5</v>
      </c>
      <c r="K60">
        <v>82.98</v>
      </c>
      <c r="L60">
        <v>276.60000000000002</v>
      </c>
      <c r="M60" t="s">
        <v>1050</v>
      </c>
      <c r="N60" t="s">
        <v>1059</v>
      </c>
    </row>
    <row r="61" spans="1:14" x14ac:dyDescent="0.3">
      <c r="A61" t="s">
        <v>73</v>
      </c>
      <c r="B61" s="1">
        <v>45266</v>
      </c>
      <c r="C61" t="s">
        <v>1016</v>
      </c>
      <c r="D61" t="s">
        <v>1029</v>
      </c>
      <c r="E61">
        <v>2023</v>
      </c>
      <c r="F61" t="s">
        <v>1036</v>
      </c>
      <c r="G61" t="s">
        <v>1045</v>
      </c>
      <c r="H61">
        <v>3</v>
      </c>
      <c r="I61">
        <v>219.48</v>
      </c>
      <c r="J61">
        <v>658.44</v>
      </c>
      <c r="K61">
        <v>131.69</v>
      </c>
      <c r="L61">
        <v>263.37</v>
      </c>
      <c r="M61" t="s">
        <v>1052</v>
      </c>
      <c r="N61" t="s">
        <v>1056</v>
      </c>
    </row>
    <row r="62" spans="1:14" x14ac:dyDescent="0.3">
      <c r="A62" t="s">
        <v>74</v>
      </c>
      <c r="B62" s="1">
        <v>45813</v>
      </c>
      <c r="C62" t="s">
        <v>1017</v>
      </c>
      <c r="D62" t="s">
        <v>1027</v>
      </c>
      <c r="E62">
        <v>2025</v>
      </c>
      <c r="F62" t="s">
        <v>1036</v>
      </c>
      <c r="G62" t="s">
        <v>1045</v>
      </c>
      <c r="H62">
        <v>4</v>
      </c>
      <c r="I62">
        <v>242.97</v>
      </c>
      <c r="J62">
        <v>971.88</v>
      </c>
      <c r="K62">
        <v>145.78</v>
      </c>
      <c r="L62">
        <v>388.76</v>
      </c>
      <c r="M62" t="s">
        <v>1053</v>
      </c>
      <c r="N62" t="s">
        <v>1057</v>
      </c>
    </row>
    <row r="63" spans="1:14" x14ac:dyDescent="0.3">
      <c r="A63" t="s">
        <v>75</v>
      </c>
      <c r="B63" s="1">
        <v>45500</v>
      </c>
      <c r="C63" t="s">
        <v>1019</v>
      </c>
      <c r="D63" t="s">
        <v>1021</v>
      </c>
      <c r="E63">
        <v>2024</v>
      </c>
      <c r="F63" t="s">
        <v>1035</v>
      </c>
      <c r="G63" t="s">
        <v>1042</v>
      </c>
      <c r="H63">
        <v>5</v>
      </c>
      <c r="I63">
        <v>100.69</v>
      </c>
      <c r="J63">
        <v>503.45</v>
      </c>
      <c r="K63">
        <v>60.41</v>
      </c>
      <c r="L63">
        <v>201.4</v>
      </c>
      <c r="M63" t="s">
        <v>1051</v>
      </c>
      <c r="N63" t="s">
        <v>1056</v>
      </c>
    </row>
    <row r="64" spans="1:14" x14ac:dyDescent="0.3">
      <c r="A64" t="s">
        <v>76</v>
      </c>
      <c r="B64" s="1">
        <v>45426</v>
      </c>
      <c r="C64" t="s">
        <v>1020</v>
      </c>
      <c r="D64" t="s">
        <v>1028</v>
      </c>
      <c r="E64">
        <v>2024</v>
      </c>
      <c r="F64" t="s">
        <v>1033</v>
      </c>
      <c r="G64" t="s">
        <v>1046</v>
      </c>
      <c r="H64">
        <v>5</v>
      </c>
      <c r="I64">
        <v>169.72</v>
      </c>
      <c r="J64">
        <v>848.6</v>
      </c>
      <c r="K64">
        <v>101.83</v>
      </c>
      <c r="L64">
        <v>339.45</v>
      </c>
      <c r="M64" t="s">
        <v>1050</v>
      </c>
      <c r="N64" t="s">
        <v>1059</v>
      </c>
    </row>
    <row r="65" spans="1:14" x14ac:dyDescent="0.3">
      <c r="A65" t="s">
        <v>77</v>
      </c>
      <c r="B65" s="1">
        <v>45540</v>
      </c>
      <c r="C65" t="s">
        <v>1017</v>
      </c>
      <c r="D65" t="s">
        <v>1023</v>
      </c>
      <c r="E65">
        <v>2024</v>
      </c>
      <c r="F65" t="s">
        <v>1033</v>
      </c>
      <c r="G65" t="s">
        <v>1037</v>
      </c>
      <c r="H65">
        <v>4</v>
      </c>
      <c r="I65">
        <v>117.48</v>
      </c>
      <c r="J65">
        <v>469.92</v>
      </c>
      <c r="K65">
        <v>70.489999999999995</v>
      </c>
      <c r="L65">
        <v>187.96</v>
      </c>
      <c r="M65" t="s">
        <v>1050</v>
      </c>
      <c r="N65" t="s">
        <v>1058</v>
      </c>
    </row>
    <row r="66" spans="1:14" x14ac:dyDescent="0.3">
      <c r="A66" t="s">
        <v>78</v>
      </c>
      <c r="B66" s="1">
        <v>45682</v>
      </c>
      <c r="C66" t="s">
        <v>1019</v>
      </c>
      <c r="D66" t="s">
        <v>1022</v>
      </c>
      <c r="E66">
        <v>2025</v>
      </c>
      <c r="F66" t="s">
        <v>1036</v>
      </c>
      <c r="G66" t="s">
        <v>1047</v>
      </c>
      <c r="H66">
        <v>4</v>
      </c>
      <c r="I66">
        <v>239.26</v>
      </c>
      <c r="J66">
        <v>957.04</v>
      </c>
      <c r="K66">
        <v>143.56</v>
      </c>
      <c r="L66">
        <v>382.8</v>
      </c>
      <c r="M66" t="s">
        <v>1053</v>
      </c>
      <c r="N66" t="s">
        <v>1059</v>
      </c>
    </row>
    <row r="67" spans="1:14" x14ac:dyDescent="0.3">
      <c r="A67" t="s">
        <v>79</v>
      </c>
      <c r="B67" s="1">
        <v>45622</v>
      </c>
      <c r="C67" t="s">
        <v>1020</v>
      </c>
      <c r="D67" t="s">
        <v>1030</v>
      </c>
      <c r="E67">
        <v>2024</v>
      </c>
      <c r="F67" t="s">
        <v>1034</v>
      </c>
      <c r="G67" t="s">
        <v>1040</v>
      </c>
      <c r="H67">
        <v>3</v>
      </c>
      <c r="I67">
        <v>145.94999999999999</v>
      </c>
      <c r="J67">
        <v>437.85</v>
      </c>
      <c r="K67">
        <v>87.57</v>
      </c>
      <c r="L67">
        <v>175.14</v>
      </c>
      <c r="M67" t="s">
        <v>1051</v>
      </c>
      <c r="N67" t="s">
        <v>1059</v>
      </c>
    </row>
    <row r="68" spans="1:14" x14ac:dyDescent="0.3">
      <c r="A68" t="s">
        <v>80</v>
      </c>
      <c r="B68" s="1">
        <v>45132</v>
      </c>
      <c r="C68" t="s">
        <v>1020</v>
      </c>
      <c r="D68" t="s">
        <v>1021</v>
      </c>
      <c r="E68">
        <v>2023</v>
      </c>
      <c r="F68" t="s">
        <v>1034</v>
      </c>
      <c r="G68" t="s">
        <v>1041</v>
      </c>
      <c r="H68">
        <v>4</v>
      </c>
      <c r="I68">
        <v>148.5</v>
      </c>
      <c r="J68">
        <v>594</v>
      </c>
      <c r="K68">
        <v>89.1</v>
      </c>
      <c r="L68">
        <v>237.6</v>
      </c>
      <c r="M68" t="s">
        <v>1052</v>
      </c>
      <c r="N68" t="s">
        <v>1058</v>
      </c>
    </row>
    <row r="69" spans="1:14" x14ac:dyDescent="0.3">
      <c r="A69" t="s">
        <v>81</v>
      </c>
      <c r="B69" s="1">
        <v>44955</v>
      </c>
      <c r="C69" t="s">
        <v>1018</v>
      </c>
      <c r="D69" t="s">
        <v>1022</v>
      </c>
      <c r="E69">
        <v>2023</v>
      </c>
      <c r="F69" t="s">
        <v>1033</v>
      </c>
      <c r="G69" t="s">
        <v>1049</v>
      </c>
      <c r="H69">
        <v>1</v>
      </c>
      <c r="I69">
        <v>121.77</v>
      </c>
      <c r="J69">
        <v>121.77</v>
      </c>
      <c r="K69">
        <v>73.06</v>
      </c>
      <c r="L69">
        <v>48.71</v>
      </c>
      <c r="M69" t="s">
        <v>1054</v>
      </c>
      <c r="N69" t="s">
        <v>1059</v>
      </c>
    </row>
    <row r="70" spans="1:14" x14ac:dyDescent="0.3">
      <c r="A70" t="s">
        <v>82</v>
      </c>
      <c r="B70" s="1">
        <v>45209</v>
      </c>
      <c r="C70" t="s">
        <v>1020</v>
      </c>
      <c r="D70" t="s">
        <v>1024</v>
      </c>
      <c r="E70">
        <v>2023</v>
      </c>
      <c r="F70" t="s">
        <v>1033</v>
      </c>
      <c r="G70" t="s">
        <v>1046</v>
      </c>
      <c r="H70">
        <v>3</v>
      </c>
      <c r="I70">
        <v>134.16999999999999</v>
      </c>
      <c r="J70">
        <v>402.51</v>
      </c>
      <c r="K70">
        <v>80.5</v>
      </c>
      <c r="L70">
        <v>161.01</v>
      </c>
      <c r="M70" t="s">
        <v>1054</v>
      </c>
      <c r="N70" t="s">
        <v>1056</v>
      </c>
    </row>
    <row r="71" spans="1:14" x14ac:dyDescent="0.3">
      <c r="A71" t="s">
        <v>83</v>
      </c>
      <c r="B71" s="1">
        <v>45166</v>
      </c>
      <c r="C71" t="s">
        <v>1015</v>
      </c>
      <c r="D71" t="s">
        <v>1025</v>
      </c>
      <c r="E71">
        <v>2023</v>
      </c>
      <c r="F71" t="s">
        <v>1034</v>
      </c>
      <c r="G71" t="s">
        <v>1041</v>
      </c>
      <c r="H71">
        <v>4</v>
      </c>
      <c r="I71">
        <v>148.21</v>
      </c>
      <c r="J71">
        <v>592.84</v>
      </c>
      <c r="K71">
        <v>88.93</v>
      </c>
      <c r="L71">
        <v>237.12</v>
      </c>
      <c r="M71" t="s">
        <v>1051</v>
      </c>
      <c r="N71" t="s">
        <v>1058</v>
      </c>
    </row>
    <row r="72" spans="1:14" x14ac:dyDescent="0.3">
      <c r="A72" t="s">
        <v>84</v>
      </c>
      <c r="B72" s="1">
        <v>45116</v>
      </c>
      <c r="C72" t="s">
        <v>1018</v>
      </c>
      <c r="D72" t="s">
        <v>1021</v>
      </c>
      <c r="E72">
        <v>2023</v>
      </c>
      <c r="F72" t="s">
        <v>1036</v>
      </c>
      <c r="G72" t="s">
        <v>1048</v>
      </c>
      <c r="H72">
        <v>3</v>
      </c>
      <c r="I72">
        <v>150.69999999999999</v>
      </c>
      <c r="J72">
        <v>452.1</v>
      </c>
      <c r="K72">
        <v>90.42</v>
      </c>
      <c r="L72">
        <v>180.84</v>
      </c>
      <c r="M72" t="s">
        <v>1052</v>
      </c>
      <c r="N72" t="s">
        <v>1057</v>
      </c>
    </row>
    <row r="73" spans="1:14" x14ac:dyDescent="0.3">
      <c r="A73" t="s">
        <v>85</v>
      </c>
      <c r="B73" s="1">
        <v>45771</v>
      </c>
      <c r="C73" t="s">
        <v>1017</v>
      </c>
      <c r="D73" t="s">
        <v>1031</v>
      </c>
      <c r="E73">
        <v>2025</v>
      </c>
      <c r="F73" t="s">
        <v>1036</v>
      </c>
      <c r="G73" t="s">
        <v>1047</v>
      </c>
      <c r="H73">
        <v>3</v>
      </c>
      <c r="I73">
        <v>191.74</v>
      </c>
      <c r="J73">
        <v>575.22</v>
      </c>
      <c r="K73">
        <v>115.04</v>
      </c>
      <c r="L73">
        <v>230.1</v>
      </c>
      <c r="M73" t="s">
        <v>1054</v>
      </c>
      <c r="N73" t="s">
        <v>1059</v>
      </c>
    </row>
    <row r="74" spans="1:14" x14ac:dyDescent="0.3">
      <c r="A74" t="s">
        <v>86</v>
      </c>
      <c r="B74" s="1">
        <v>45712</v>
      </c>
      <c r="C74" t="s">
        <v>1015</v>
      </c>
      <c r="D74" t="s">
        <v>1032</v>
      </c>
      <c r="E74">
        <v>2025</v>
      </c>
      <c r="F74" t="s">
        <v>1033</v>
      </c>
      <c r="G74" t="s">
        <v>1049</v>
      </c>
      <c r="H74">
        <v>5</v>
      </c>
      <c r="I74">
        <v>155.38999999999999</v>
      </c>
      <c r="J74">
        <v>776.95</v>
      </c>
      <c r="K74">
        <v>93.23</v>
      </c>
      <c r="L74">
        <v>310.8</v>
      </c>
      <c r="M74" t="s">
        <v>1054</v>
      </c>
      <c r="N74" t="s">
        <v>1057</v>
      </c>
    </row>
    <row r="75" spans="1:14" x14ac:dyDescent="0.3">
      <c r="A75" t="s">
        <v>87</v>
      </c>
      <c r="B75" s="1">
        <v>45208</v>
      </c>
      <c r="C75" t="s">
        <v>1015</v>
      </c>
      <c r="D75" t="s">
        <v>1024</v>
      </c>
      <c r="E75">
        <v>2023</v>
      </c>
      <c r="F75" t="s">
        <v>1034</v>
      </c>
      <c r="G75" t="s">
        <v>1038</v>
      </c>
      <c r="H75">
        <v>2</v>
      </c>
      <c r="I75">
        <v>147.01</v>
      </c>
      <c r="J75">
        <v>294.02</v>
      </c>
      <c r="K75">
        <v>88.21</v>
      </c>
      <c r="L75">
        <v>117.6</v>
      </c>
      <c r="M75" t="s">
        <v>1052</v>
      </c>
      <c r="N75" t="s">
        <v>1057</v>
      </c>
    </row>
    <row r="76" spans="1:14" x14ac:dyDescent="0.3">
      <c r="A76" t="s">
        <v>88</v>
      </c>
      <c r="B76" s="1">
        <v>45514</v>
      </c>
      <c r="C76" t="s">
        <v>1019</v>
      </c>
      <c r="D76" t="s">
        <v>1025</v>
      </c>
      <c r="E76">
        <v>2024</v>
      </c>
      <c r="F76" t="s">
        <v>1036</v>
      </c>
      <c r="G76" t="s">
        <v>1048</v>
      </c>
      <c r="H76">
        <v>3</v>
      </c>
      <c r="I76">
        <v>182.32</v>
      </c>
      <c r="J76">
        <v>546.96</v>
      </c>
      <c r="K76">
        <v>109.39</v>
      </c>
      <c r="L76">
        <v>218.79</v>
      </c>
      <c r="M76" t="s">
        <v>1050</v>
      </c>
      <c r="N76" t="s">
        <v>1058</v>
      </c>
    </row>
    <row r="77" spans="1:14" x14ac:dyDescent="0.3">
      <c r="A77" t="s">
        <v>89</v>
      </c>
      <c r="B77" s="1">
        <v>45281</v>
      </c>
      <c r="C77" t="s">
        <v>1017</v>
      </c>
      <c r="D77" t="s">
        <v>1029</v>
      </c>
      <c r="E77">
        <v>2023</v>
      </c>
      <c r="F77" t="s">
        <v>1036</v>
      </c>
      <c r="G77" t="s">
        <v>1047</v>
      </c>
      <c r="H77">
        <v>1</v>
      </c>
      <c r="I77">
        <v>190.38</v>
      </c>
      <c r="J77">
        <v>190.38</v>
      </c>
      <c r="K77">
        <v>114.23</v>
      </c>
      <c r="L77">
        <v>76.150000000000006</v>
      </c>
      <c r="M77" t="s">
        <v>1051</v>
      </c>
      <c r="N77" t="s">
        <v>1055</v>
      </c>
    </row>
    <row r="78" spans="1:14" x14ac:dyDescent="0.3">
      <c r="A78" t="s">
        <v>90</v>
      </c>
      <c r="B78" s="1">
        <v>45746</v>
      </c>
      <c r="C78" t="s">
        <v>1018</v>
      </c>
      <c r="D78" t="s">
        <v>1026</v>
      </c>
      <c r="E78">
        <v>2025</v>
      </c>
      <c r="F78" t="s">
        <v>1036</v>
      </c>
      <c r="G78" t="s">
        <v>1045</v>
      </c>
      <c r="H78">
        <v>1</v>
      </c>
      <c r="I78">
        <v>175.39</v>
      </c>
      <c r="J78">
        <v>175.39</v>
      </c>
      <c r="K78">
        <v>105.23</v>
      </c>
      <c r="L78">
        <v>70.16</v>
      </c>
      <c r="M78" t="s">
        <v>1052</v>
      </c>
      <c r="N78" t="s">
        <v>1057</v>
      </c>
    </row>
    <row r="79" spans="1:14" x14ac:dyDescent="0.3">
      <c r="A79" t="s">
        <v>91</v>
      </c>
      <c r="B79" s="1">
        <v>45338</v>
      </c>
      <c r="C79" t="s">
        <v>1014</v>
      </c>
      <c r="D79" t="s">
        <v>1032</v>
      </c>
      <c r="E79">
        <v>2024</v>
      </c>
      <c r="F79" t="s">
        <v>1036</v>
      </c>
      <c r="G79" t="s">
        <v>1048</v>
      </c>
      <c r="H79">
        <v>4</v>
      </c>
      <c r="I79">
        <v>175.18</v>
      </c>
      <c r="J79">
        <v>700.72</v>
      </c>
      <c r="K79">
        <v>105.11</v>
      </c>
      <c r="L79">
        <v>280.27999999999997</v>
      </c>
      <c r="M79" t="s">
        <v>1050</v>
      </c>
      <c r="N79" t="s">
        <v>1057</v>
      </c>
    </row>
    <row r="80" spans="1:14" x14ac:dyDescent="0.3">
      <c r="A80" t="s">
        <v>92</v>
      </c>
      <c r="B80" s="1">
        <v>45164</v>
      </c>
      <c r="C80" t="s">
        <v>1019</v>
      </c>
      <c r="D80" t="s">
        <v>1025</v>
      </c>
      <c r="E80">
        <v>2023</v>
      </c>
      <c r="F80" t="s">
        <v>1035</v>
      </c>
      <c r="G80" t="s">
        <v>1042</v>
      </c>
      <c r="H80">
        <v>2</v>
      </c>
      <c r="I80">
        <v>129.86000000000001</v>
      </c>
      <c r="J80">
        <v>259.72000000000003</v>
      </c>
      <c r="K80">
        <v>77.92</v>
      </c>
      <c r="L80">
        <v>103.88</v>
      </c>
      <c r="M80" t="s">
        <v>1051</v>
      </c>
      <c r="N80" t="s">
        <v>1055</v>
      </c>
    </row>
    <row r="81" spans="1:14" x14ac:dyDescent="0.3">
      <c r="A81" t="s">
        <v>93</v>
      </c>
      <c r="B81" s="1">
        <v>45147</v>
      </c>
      <c r="C81" t="s">
        <v>1016</v>
      </c>
      <c r="D81" t="s">
        <v>1025</v>
      </c>
      <c r="E81">
        <v>2023</v>
      </c>
      <c r="F81" t="s">
        <v>1033</v>
      </c>
      <c r="G81" t="s">
        <v>1049</v>
      </c>
      <c r="H81">
        <v>5</v>
      </c>
      <c r="I81">
        <v>122.79</v>
      </c>
      <c r="J81">
        <v>613.95000000000005</v>
      </c>
      <c r="K81">
        <v>73.67</v>
      </c>
      <c r="L81">
        <v>245.6</v>
      </c>
      <c r="M81" t="s">
        <v>1052</v>
      </c>
      <c r="N81" t="s">
        <v>1056</v>
      </c>
    </row>
    <row r="82" spans="1:14" x14ac:dyDescent="0.3">
      <c r="A82" t="s">
        <v>94</v>
      </c>
      <c r="B82" s="1">
        <v>45429</v>
      </c>
      <c r="C82" t="s">
        <v>1014</v>
      </c>
      <c r="D82" t="s">
        <v>1028</v>
      </c>
      <c r="E82">
        <v>2024</v>
      </c>
      <c r="F82" t="s">
        <v>1034</v>
      </c>
      <c r="G82" t="s">
        <v>1040</v>
      </c>
      <c r="H82">
        <v>1</v>
      </c>
      <c r="I82">
        <v>141.34</v>
      </c>
      <c r="J82">
        <v>141.34</v>
      </c>
      <c r="K82">
        <v>84.8</v>
      </c>
      <c r="L82">
        <v>56.54</v>
      </c>
      <c r="M82" t="s">
        <v>1052</v>
      </c>
      <c r="N82" t="s">
        <v>1055</v>
      </c>
    </row>
    <row r="83" spans="1:14" x14ac:dyDescent="0.3">
      <c r="A83" t="s">
        <v>95</v>
      </c>
      <c r="B83" s="1">
        <v>45162</v>
      </c>
      <c r="C83" t="s">
        <v>1017</v>
      </c>
      <c r="D83" t="s">
        <v>1025</v>
      </c>
      <c r="E83">
        <v>2023</v>
      </c>
      <c r="F83" t="s">
        <v>1036</v>
      </c>
      <c r="G83" t="s">
        <v>1047</v>
      </c>
      <c r="H83">
        <v>2</v>
      </c>
      <c r="I83">
        <v>200.27</v>
      </c>
      <c r="J83">
        <v>400.54</v>
      </c>
      <c r="K83">
        <v>120.16</v>
      </c>
      <c r="L83">
        <v>160.22</v>
      </c>
      <c r="M83" t="s">
        <v>1052</v>
      </c>
      <c r="N83" t="s">
        <v>1056</v>
      </c>
    </row>
    <row r="84" spans="1:14" x14ac:dyDescent="0.3">
      <c r="A84" t="s">
        <v>96</v>
      </c>
      <c r="B84" s="1">
        <v>45450</v>
      </c>
      <c r="C84" t="s">
        <v>1014</v>
      </c>
      <c r="D84" t="s">
        <v>1027</v>
      </c>
      <c r="E84">
        <v>2024</v>
      </c>
      <c r="F84" t="s">
        <v>1036</v>
      </c>
      <c r="G84" t="s">
        <v>1045</v>
      </c>
      <c r="H84">
        <v>5</v>
      </c>
      <c r="I84">
        <v>184.51</v>
      </c>
      <c r="J84">
        <v>922.55</v>
      </c>
      <c r="K84">
        <v>110.71</v>
      </c>
      <c r="L84">
        <v>369</v>
      </c>
      <c r="M84" t="s">
        <v>1050</v>
      </c>
      <c r="N84" t="s">
        <v>1056</v>
      </c>
    </row>
    <row r="85" spans="1:14" x14ac:dyDescent="0.3">
      <c r="A85" t="s">
        <v>97</v>
      </c>
      <c r="B85" s="1">
        <v>45731</v>
      </c>
      <c r="C85" t="s">
        <v>1019</v>
      </c>
      <c r="D85" t="s">
        <v>1026</v>
      </c>
      <c r="E85">
        <v>2025</v>
      </c>
      <c r="F85" t="s">
        <v>1035</v>
      </c>
      <c r="G85" t="s">
        <v>1043</v>
      </c>
      <c r="H85">
        <v>1</v>
      </c>
      <c r="I85">
        <v>96.77</v>
      </c>
      <c r="J85">
        <v>96.77</v>
      </c>
      <c r="K85">
        <v>58.06</v>
      </c>
      <c r="L85">
        <v>38.71</v>
      </c>
      <c r="M85" t="s">
        <v>1051</v>
      </c>
      <c r="N85" t="s">
        <v>1055</v>
      </c>
    </row>
    <row r="86" spans="1:14" x14ac:dyDescent="0.3">
      <c r="A86" t="s">
        <v>98</v>
      </c>
      <c r="B86" s="1">
        <v>45284</v>
      </c>
      <c r="C86" t="s">
        <v>1018</v>
      </c>
      <c r="D86" t="s">
        <v>1029</v>
      </c>
      <c r="E86">
        <v>2023</v>
      </c>
      <c r="F86" t="s">
        <v>1034</v>
      </c>
      <c r="G86" t="s">
        <v>1041</v>
      </c>
      <c r="H86">
        <v>2</v>
      </c>
      <c r="I86">
        <v>162.47</v>
      </c>
      <c r="J86">
        <v>324.94</v>
      </c>
      <c r="K86">
        <v>97.48</v>
      </c>
      <c r="L86">
        <v>129.97999999999999</v>
      </c>
      <c r="M86" t="s">
        <v>1054</v>
      </c>
      <c r="N86" t="s">
        <v>1057</v>
      </c>
    </row>
    <row r="87" spans="1:14" x14ac:dyDescent="0.3">
      <c r="A87" t="s">
        <v>99</v>
      </c>
      <c r="B87" s="1">
        <v>45123</v>
      </c>
      <c r="C87" t="s">
        <v>1018</v>
      </c>
      <c r="D87" t="s">
        <v>1021</v>
      </c>
      <c r="E87">
        <v>2023</v>
      </c>
      <c r="F87" t="s">
        <v>1035</v>
      </c>
      <c r="G87" t="s">
        <v>1043</v>
      </c>
      <c r="H87">
        <v>2</v>
      </c>
      <c r="I87">
        <v>149</v>
      </c>
      <c r="J87">
        <v>298</v>
      </c>
      <c r="K87">
        <v>89.4</v>
      </c>
      <c r="L87">
        <v>119.2</v>
      </c>
      <c r="M87" t="s">
        <v>1053</v>
      </c>
      <c r="N87" t="s">
        <v>1056</v>
      </c>
    </row>
    <row r="88" spans="1:14" x14ac:dyDescent="0.3">
      <c r="A88" t="s">
        <v>100</v>
      </c>
      <c r="B88" s="1">
        <v>45820</v>
      </c>
      <c r="C88" t="s">
        <v>1017</v>
      </c>
      <c r="D88" t="s">
        <v>1027</v>
      </c>
      <c r="E88">
        <v>2025</v>
      </c>
      <c r="F88" t="s">
        <v>1035</v>
      </c>
      <c r="G88" t="s">
        <v>1039</v>
      </c>
      <c r="H88">
        <v>4</v>
      </c>
      <c r="I88">
        <v>85.66</v>
      </c>
      <c r="J88">
        <v>342.64</v>
      </c>
      <c r="K88">
        <v>51.4</v>
      </c>
      <c r="L88">
        <v>137.04</v>
      </c>
      <c r="M88" t="s">
        <v>1051</v>
      </c>
      <c r="N88" t="s">
        <v>1055</v>
      </c>
    </row>
    <row r="89" spans="1:14" x14ac:dyDescent="0.3">
      <c r="A89" t="s">
        <v>101</v>
      </c>
      <c r="B89" s="1">
        <v>45383</v>
      </c>
      <c r="C89" t="s">
        <v>1015</v>
      </c>
      <c r="D89" t="s">
        <v>1031</v>
      </c>
      <c r="E89">
        <v>2024</v>
      </c>
      <c r="F89" t="s">
        <v>1035</v>
      </c>
      <c r="G89" t="s">
        <v>1043</v>
      </c>
      <c r="H89">
        <v>3</v>
      </c>
      <c r="I89">
        <v>96.95</v>
      </c>
      <c r="J89">
        <v>290.85000000000002</v>
      </c>
      <c r="K89">
        <v>58.17</v>
      </c>
      <c r="L89">
        <v>116.34</v>
      </c>
      <c r="M89" t="s">
        <v>1050</v>
      </c>
      <c r="N89" t="s">
        <v>1059</v>
      </c>
    </row>
    <row r="90" spans="1:14" x14ac:dyDescent="0.3">
      <c r="A90" t="s">
        <v>102</v>
      </c>
      <c r="B90" s="1">
        <v>45008</v>
      </c>
      <c r="C90" t="s">
        <v>1017</v>
      </c>
      <c r="D90" t="s">
        <v>1026</v>
      </c>
      <c r="E90">
        <v>2023</v>
      </c>
      <c r="F90" t="s">
        <v>1035</v>
      </c>
      <c r="G90" t="s">
        <v>1042</v>
      </c>
      <c r="H90">
        <v>5</v>
      </c>
      <c r="I90">
        <v>124.26</v>
      </c>
      <c r="J90">
        <v>621.29999999999995</v>
      </c>
      <c r="K90">
        <v>74.56</v>
      </c>
      <c r="L90">
        <v>248.5</v>
      </c>
      <c r="M90" t="s">
        <v>1054</v>
      </c>
      <c r="N90" t="s">
        <v>1057</v>
      </c>
    </row>
    <row r="91" spans="1:14" x14ac:dyDescent="0.3">
      <c r="A91" t="s">
        <v>103</v>
      </c>
      <c r="B91" s="1">
        <v>44969</v>
      </c>
      <c r="C91" t="s">
        <v>1018</v>
      </c>
      <c r="D91" t="s">
        <v>1032</v>
      </c>
      <c r="E91">
        <v>2023</v>
      </c>
      <c r="F91" t="s">
        <v>1034</v>
      </c>
      <c r="G91" t="s">
        <v>1040</v>
      </c>
      <c r="H91">
        <v>3</v>
      </c>
      <c r="I91">
        <v>185.31</v>
      </c>
      <c r="J91">
        <v>555.92999999999995</v>
      </c>
      <c r="K91">
        <v>111.19</v>
      </c>
      <c r="L91">
        <v>222.36</v>
      </c>
      <c r="M91" t="s">
        <v>1054</v>
      </c>
      <c r="N91" t="s">
        <v>1056</v>
      </c>
    </row>
    <row r="92" spans="1:14" x14ac:dyDescent="0.3">
      <c r="A92" t="s">
        <v>104</v>
      </c>
      <c r="B92" s="1">
        <v>45025</v>
      </c>
      <c r="C92" t="s">
        <v>1018</v>
      </c>
      <c r="D92" t="s">
        <v>1031</v>
      </c>
      <c r="E92">
        <v>2023</v>
      </c>
      <c r="F92" t="s">
        <v>1036</v>
      </c>
      <c r="G92" t="s">
        <v>1047</v>
      </c>
      <c r="H92">
        <v>1</v>
      </c>
      <c r="I92">
        <v>165.07</v>
      </c>
      <c r="J92">
        <v>165.07</v>
      </c>
      <c r="K92">
        <v>99.04</v>
      </c>
      <c r="L92">
        <v>66.03</v>
      </c>
      <c r="M92" t="s">
        <v>1052</v>
      </c>
      <c r="N92" t="s">
        <v>1058</v>
      </c>
    </row>
    <row r="93" spans="1:14" x14ac:dyDescent="0.3">
      <c r="A93" t="s">
        <v>105</v>
      </c>
      <c r="B93" s="1">
        <v>45489</v>
      </c>
      <c r="C93" t="s">
        <v>1020</v>
      </c>
      <c r="D93" t="s">
        <v>1021</v>
      </c>
      <c r="E93">
        <v>2024</v>
      </c>
      <c r="F93" t="s">
        <v>1036</v>
      </c>
      <c r="G93" t="s">
        <v>1047</v>
      </c>
      <c r="H93">
        <v>3</v>
      </c>
      <c r="I93">
        <v>168.65</v>
      </c>
      <c r="J93">
        <v>505.95</v>
      </c>
      <c r="K93">
        <v>101.19</v>
      </c>
      <c r="L93">
        <v>202.38</v>
      </c>
      <c r="M93" t="s">
        <v>1053</v>
      </c>
      <c r="N93" t="s">
        <v>1057</v>
      </c>
    </row>
    <row r="94" spans="1:14" x14ac:dyDescent="0.3">
      <c r="A94" t="s">
        <v>106</v>
      </c>
      <c r="B94" s="1">
        <v>45636</v>
      </c>
      <c r="C94" t="s">
        <v>1020</v>
      </c>
      <c r="D94" t="s">
        <v>1029</v>
      </c>
      <c r="E94">
        <v>2024</v>
      </c>
      <c r="F94" t="s">
        <v>1033</v>
      </c>
      <c r="G94" t="s">
        <v>1037</v>
      </c>
      <c r="H94">
        <v>5</v>
      </c>
      <c r="I94">
        <v>168.67</v>
      </c>
      <c r="J94">
        <v>843.35</v>
      </c>
      <c r="K94">
        <v>101.2</v>
      </c>
      <c r="L94">
        <v>337.35</v>
      </c>
      <c r="M94" t="s">
        <v>1053</v>
      </c>
      <c r="N94" t="s">
        <v>1059</v>
      </c>
    </row>
    <row r="95" spans="1:14" x14ac:dyDescent="0.3">
      <c r="A95" t="s">
        <v>107</v>
      </c>
      <c r="B95" s="1">
        <v>45305</v>
      </c>
      <c r="C95" t="s">
        <v>1018</v>
      </c>
      <c r="D95" t="s">
        <v>1022</v>
      </c>
      <c r="E95">
        <v>2024</v>
      </c>
      <c r="F95" t="s">
        <v>1035</v>
      </c>
      <c r="G95" t="s">
        <v>1043</v>
      </c>
      <c r="H95">
        <v>4</v>
      </c>
      <c r="I95">
        <v>127.43</v>
      </c>
      <c r="J95">
        <v>509.72</v>
      </c>
      <c r="K95">
        <v>76.459999999999994</v>
      </c>
      <c r="L95">
        <v>203.88</v>
      </c>
      <c r="M95" t="s">
        <v>1051</v>
      </c>
      <c r="N95" t="s">
        <v>1059</v>
      </c>
    </row>
    <row r="96" spans="1:14" x14ac:dyDescent="0.3">
      <c r="A96" t="s">
        <v>108</v>
      </c>
      <c r="B96" s="1">
        <v>44983</v>
      </c>
      <c r="C96" t="s">
        <v>1018</v>
      </c>
      <c r="D96" t="s">
        <v>1032</v>
      </c>
      <c r="E96">
        <v>2023</v>
      </c>
      <c r="F96" t="s">
        <v>1036</v>
      </c>
      <c r="G96" t="s">
        <v>1045</v>
      </c>
      <c r="H96">
        <v>3</v>
      </c>
      <c r="I96">
        <v>221.11</v>
      </c>
      <c r="J96">
        <v>663.33</v>
      </c>
      <c r="K96">
        <v>132.66999999999999</v>
      </c>
      <c r="L96">
        <v>265.32</v>
      </c>
      <c r="M96" t="s">
        <v>1050</v>
      </c>
      <c r="N96" t="s">
        <v>1055</v>
      </c>
    </row>
    <row r="97" spans="1:14" x14ac:dyDescent="0.3">
      <c r="A97" t="s">
        <v>109</v>
      </c>
      <c r="B97" s="1">
        <v>45268</v>
      </c>
      <c r="C97" t="s">
        <v>1014</v>
      </c>
      <c r="D97" t="s">
        <v>1029</v>
      </c>
      <c r="E97">
        <v>2023</v>
      </c>
      <c r="F97" t="s">
        <v>1033</v>
      </c>
      <c r="G97" t="s">
        <v>1037</v>
      </c>
      <c r="H97">
        <v>3</v>
      </c>
      <c r="I97">
        <v>127.89</v>
      </c>
      <c r="J97">
        <v>383.67</v>
      </c>
      <c r="K97">
        <v>76.73</v>
      </c>
      <c r="L97">
        <v>153.47999999999999</v>
      </c>
      <c r="M97" t="s">
        <v>1051</v>
      </c>
      <c r="N97" t="s">
        <v>1059</v>
      </c>
    </row>
    <row r="98" spans="1:14" x14ac:dyDescent="0.3">
      <c r="A98" t="s">
        <v>110</v>
      </c>
      <c r="B98" s="1">
        <v>45819</v>
      </c>
      <c r="C98" t="s">
        <v>1016</v>
      </c>
      <c r="D98" t="s">
        <v>1027</v>
      </c>
      <c r="E98">
        <v>2025</v>
      </c>
      <c r="F98" t="s">
        <v>1033</v>
      </c>
      <c r="G98" t="s">
        <v>1037</v>
      </c>
      <c r="H98">
        <v>4</v>
      </c>
      <c r="I98">
        <v>175.24</v>
      </c>
      <c r="J98">
        <v>700.96</v>
      </c>
      <c r="K98">
        <v>105.14</v>
      </c>
      <c r="L98">
        <v>280.39999999999998</v>
      </c>
      <c r="M98" t="s">
        <v>1050</v>
      </c>
      <c r="N98" t="s">
        <v>1058</v>
      </c>
    </row>
    <row r="99" spans="1:14" x14ac:dyDescent="0.3">
      <c r="A99" t="s">
        <v>111</v>
      </c>
      <c r="B99" s="1">
        <v>45401</v>
      </c>
      <c r="C99" t="s">
        <v>1014</v>
      </c>
      <c r="D99" t="s">
        <v>1031</v>
      </c>
      <c r="E99">
        <v>2024</v>
      </c>
      <c r="F99" t="s">
        <v>1033</v>
      </c>
      <c r="G99" t="s">
        <v>1046</v>
      </c>
      <c r="H99">
        <v>2</v>
      </c>
      <c r="I99">
        <v>167.02</v>
      </c>
      <c r="J99">
        <v>334.04</v>
      </c>
      <c r="K99">
        <v>100.21</v>
      </c>
      <c r="L99">
        <v>133.62</v>
      </c>
      <c r="M99" t="s">
        <v>1050</v>
      </c>
      <c r="N99" t="s">
        <v>1055</v>
      </c>
    </row>
    <row r="100" spans="1:14" x14ac:dyDescent="0.3">
      <c r="A100" t="s">
        <v>112</v>
      </c>
      <c r="B100" s="1">
        <v>45797</v>
      </c>
      <c r="C100" t="s">
        <v>1020</v>
      </c>
      <c r="D100" t="s">
        <v>1028</v>
      </c>
      <c r="E100">
        <v>2025</v>
      </c>
      <c r="F100" t="s">
        <v>1034</v>
      </c>
      <c r="G100" t="s">
        <v>1041</v>
      </c>
      <c r="H100">
        <v>3</v>
      </c>
      <c r="I100">
        <v>147.29</v>
      </c>
      <c r="J100">
        <v>441.87</v>
      </c>
      <c r="K100">
        <v>88.37</v>
      </c>
      <c r="L100">
        <v>176.76</v>
      </c>
      <c r="M100" t="s">
        <v>1052</v>
      </c>
      <c r="N100" t="s">
        <v>1059</v>
      </c>
    </row>
    <row r="101" spans="1:14" x14ac:dyDescent="0.3">
      <c r="A101" t="s">
        <v>113</v>
      </c>
      <c r="B101" s="1">
        <v>45698</v>
      </c>
      <c r="C101" t="s">
        <v>1015</v>
      </c>
      <c r="D101" t="s">
        <v>1032</v>
      </c>
      <c r="E101">
        <v>2025</v>
      </c>
      <c r="F101" t="s">
        <v>1033</v>
      </c>
      <c r="G101" t="s">
        <v>1049</v>
      </c>
      <c r="H101">
        <v>1</v>
      </c>
      <c r="I101">
        <v>116.73</v>
      </c>
      <c r="J101">
        <v>116.73</v>
      </c>
      <c r="K101">
        <v>70.040000000000006</v>
      </c>
      <c r="L101">
        <v>46.69</v>
      </c>
      <c r="M101" t="s">
        <v>1051</v>
      </c>
      <c r="N101" t="s">
        <v>1056</v>
      </c>
    </row>
    <row r="102" spans="1:14" x14ac:dyDescent="0.3">
      <c r="A102" t="s">
        <v>114</v>
      </c>
      <c r="B102" s="1">
        <v>44937</v>
      </c>
      <c r="C102" t="s">
        <v>1016</v>
      </c>
      <c r="D102" t="s">
        <v>1022</v>
      </c>
      <c r="E102">
        <v>2023</v>
      </c>
      <c r="F102" t="s">
        <v>1036</v>
      </c>
      <c r="G102" t="s">
        <v>1045</v>
      </c>
      <c r="H102">
        <v>2</v>
      </c>
      <c r="I102">
        <v>175.79</v>
      </c>
      <c r="J102">
        <v>351.58</v>
      </c>
      <c r="K102">
        <v>105.47</v>
      </c>
      <c r="L102">
        <v>140.63999999999999</v>
      </c>
      <c r="M102" t="s">
        <v>1050</v>
      </c>
      <c r="N102" t="s">
        <v>1057</v>
      </c>
    </row>
    <row r="103" spans="1:14" x14ac:dyDescent="0.3">
      <c r="A103" t="s">
        <v>115</v>
      </c>
      <c r="B103" s="1">
        <v>45572</v>
      </c>
      <c r="C103" t="s">
        <v>1015</v>
      </c>
      <c r="D103" t="s">
        <v>1024</v>
      </c>
      <c r="E103">
        <v>2024</v>
      </c>
      <c r="F103" t="s">
        <v>1034</v>
      </c>
      <c r="G103" t="s">
        <v>1038</v>
      </c>
      <c r="H103">
        <v>4</v>
      </c>
      <c r="I103">
        <v>134</v>
      </c>
      <c r="J103">
        <v>536</v>
      </c>
      <c r="K103">
        <v>80.400000000000006</v>
      </c>
      <c r="L103">
        <v>214.4</v>
      </c>
      <c r="M103" t="s">
        <v>1053</v>
      </c>
      <c r="N103" t="s">
        <v>1058</v>
      </c>
    </row>
    <row r="104" spans="1:14" x14ac:dyDescent="0.3">
      <c r="A104" t="s">
        <v>116</v>
      </c>
      <c r="B104" s="1">
        <v>45537</v>
      </c>
      <c r="C104" t="s">
        <v>1015</v>
      </c>
      <c r="D104" t="s">
        <v>1023</v>
      </c>
      <c r="E104">
        <v>2024</v>
      </c>
      <c r="F104" t="s">
        <v>1035</v>
      </c>
      <c r="G104" t="s">
        <v>1043</v>
      </c>
      <c r="H104">
        <v>1</v>
      </c>
      <c r="I104">
        <v>116.16</v>
      </c>
      <c r="J104">
        <v>116.16</v>
      </c>
      <c r="K104">
        <v>69.7</v>
      </c>
      <c r="L104">
        <v>46.46</v>
      </c>
      <c r="M104" t="s">
        <v>1053</v>
      </c>
      <c r="N104" t="s">
        <v>1058</v>
      </c>
    </row>
    <row r="105" spans="1:14" x14ac:dyDescent="0.3">
      <c r="A105" t="s">
        <v>117</v>
      </c>
      <c r="B105" s="1">
        <v>45408</v>
      </c>
      <c r="C105" t="s">
        <v>1014</v>
      </c>
      <c r="D105" t="s">
        <v>1031</v>
      </c>
      <c r="E105">
        <v>2024</v>
      </c>
      <c r="F105" t="s">
        <v>1036</v>
      </c>
      <c r="G105" t="s">
        <v>1047</v>
      </c>
      <c r="H105">
        <v>1</v>
      </c>
      <c r="I105">
        <v>174.19</v>
      </c>
      <c r="J105">
        <v>174.19</v>
      </c>
      <c r="K105">
        <v>104.51</v>
      </c>
      <c r="L105">
        <v>69.680000000000007</v>
      </c>
      <c r="M105" t="s">
        <v>1053</v>
      </c>
      <c r="N105" t="s">
        <v>1058</v>
      </c>
    </row>
    <row r="106" spans="1:14" x14ac:dyDescent="0.3">
      <c r="A106" t="s">
        <v>118</v>
      </c>
      <c r="B106" s="1">
        <v>45166</v>
      </c>
      <c r="C106" t="s">
        <v>1015</v>
      </c>
      <c r="D106" t="s">
        <v>1025</v>
      </c>
      <c r="E106">
        <v>2023</v>
      </c>
      <c r="F106" t="s">
        <v>1034</v>
      </c>
      <c r="G106" t="s">
        <v>1038</v>
      </c>
      <c r="H106">
        <v>4</v>
      </c>
      <c r="I106">
        <v>164.66</v>
      </c>
      <c r="J106">
        <v>658.64</v>
      </c>
      <c r="K106">
        <v>98.8</v>
      </c>
      <c r="L106">
        <v>263.44</v>
      </c>
      <c r="M106" t="s">
        <v>1054</v>
      </c>
      <c r="N106" t="s">
        <v>1056</v>
      </c>
    </row>
    <row r="107" spans="1:14" x14ac:dyDescent="0.3">
      <c r="A107" t="s">
        <v>119</v>
      </c>
      <c r="B107" s="1">
        <v>45501</v>
      </c>
      <c r="C107" t="s">
        <v>1018</v>
      </c>
      <c r="D107" t="s">
        <v>1021</v>
      </c>
      <c r="E107">
        <v>2024</v>
      </c>
      <c r="F107" t="s">
        <v>1033</v>
      </c>
      <c r="G107" t="s">
        <v>1037</v>
      </c>
      <c r="H107">
        <v>3</v>
      </c>
      <c r="I107">
        <v>115.1</v>
      </c>
      <c r="J107">
        <v>345.3</v>
      </c>
      <c r="K107">
        <v>69.06</v>
      </c>
      <c r="L107">
        <v>138.12</v>
      </c>
      <c r="M107" t="s">
        <v>1050</v>
      </c>
      <c r="N107" t="s">
        <v>1059</v>
      </c>
    </row>
    <row r="108" spans="1:14" x14ac:dyDescent="0.3">
      <c r="A108" t="s">
        <v>120</v>
      </c>
      <c r="B108" s="1">
        <v>45026</v>
      </c>
      <c r="C108" t="s">
        <v>1015</v>
      </c>
      <c r="D108" t="s">
        <v>1031</v>
      </c>
      <c r="E108">
        <v>2023</v>
      </c>
      <c r="F108" t="s">
        <v>1035</v>
      </c>
      <c r="G108" t="s">
        <v>1039</v>
      </c>
      <c r="H108">
        <v>1</v>
      </c>
      <c r="I108">
        <v>104.44</v>
      </c>
      <c r="J108">
        <v>104.44</v>
      </c>
      <c r="K108">
        <v>62.66</v>
      </c>
      <c r="L108">
        <v>41.78</v>
      </c>
      <c r="M108" t="s">
        <v>1050</v>
      </c>
      <c r="N108" t="s">
        <v>1057</v>
      </c>
    </row>
    <row r="109" spans="1:14" x14ac:dyDescent="0.3">
      <c r="A109" t="s">
        <v>121</v>
      </c>
      <c r="B109" s="1">
        <v>45316</v>
      </c>
      <c r="C109" t="s">
        <v>1017</v>
      </c>
      <c r="D109" t="s">
        <v>1022</v>
      </c>
      <c r="E109">
        <v>2024</v>
      </c>
      <c r="F109" t="s">
        <v>1036</v>
      </c>
      <c r="G109" t="s">
        <v>1045</v>
      </c>
      <c r="H109">
        <v>3</v>
      </c>
      <c r="I109">
        <v>235.63</v>
      </c>
      <c r="J109">
        <v>706.89</v>
      </c>
      <c r="K109">
        <v>141.38</v>
      </c>
      <c r="L109">
        <v>282.75</v>
      </c>
      <c r="M109" t="s">
        <v>1054</v>
      </c>
      <c r="N109" t="s">
        <v>1057</v>
      </c>
    </row>
    <row r="110" spans="1:14" x14ac:dyDescent="0.3">
      <c r="A110" t="s">
        <v>122</v>
      </c>
      <c r="B110" s="1">
        <v>45333</v>
      </c>
      <c r="C110" t="s">
        <v>1018</v>
      </c>
      <c r="D110" t="s">
        <v>1032</v>
      </c>
      <c r="E110">
        <v>2024</v>
      </c>
      <c r="F110" t="s">
        <v>1035</v>
      </c>
      <c r="G110" t="s">
        <v>1043</v>
      </c>
      <c r="H110">
        <v>1</v>
      </c>
      <c r="I110">
        <v>124.94</v>
      </c>
      <c r="J110">
        <v>124.94</v>
      </c>
      <c r="K110">
        <v>74.959999999999994</v>
      </c>
      <c r="L110">
        <v>49.98</v>
      </c>
      <c r="M110" t="s">
        <v>1053</v>
      </c>
      <c r="N110" t="s">
        <v>1056</v>
      </c>
    </row>
    <row r="111" spans="1:14" x14ac:dyDescent="0.3">
      <c r="A111" t="s">
        <v>123</v>
      </c>
      <c r="B111" s="1">
        <v>45781</v>
      </c>
      <c r="C111" t="s">
        <v>1018</v>
      </c>
      <c r="D111" t="s">
        <v>1028</v>
      </c>
      <c r="E111">
        <v>2025</v>
      </c>
      <c r="F111" t="s">
        <v>1033</v>
      </c>
      <c r="G111" t="s">
        <v>1046</v>
      </c>
      <c r="H111">
        <v>3</v>
      </c>
      <c r="I111">
        <v>174.85</v>
      </c>
      <c r="J111">
        <v>524.54999999999995</v>
      </c>
      <c r="K111">
        <v>104.91</v>
      </c>
      <c r="L111">
        <v>209.82</v>
      </c>
      <c r="M111" t="s">
        <v>1051</v>
      </c>
      <c r="N111" t="s">
        <v>1055</v>
      </c>
    </row>
    <row r="112" spans="1:14" x14ac:dyDescent="0.3">
      <c r="A112" t="s">
        <v>124</v>
      </c>
      <c r="B112" s="1">
        <v>45711</v>
      </c>
      <c r="C112" t="s">
        <v>1018</v>
      </c>
      <c r="D112" t="s">
        <v>1032</v>
      </c>
      <c r="E112">
        <v>2025</v>
      </c>
      <c r="F112" t="s">
        <v>1033</v>
      </c>
      <c r="G112" t="s">
        <v>1037</v>
      </c>
      <c r="H112">
        <v>4</v>
      </c>
      <c r="I112">
        <v>171.88</v>
      </c>
      <c r="J112">
        <v>687.52</v>
      </c>
      <c r="K112">
        <v>103.13</v>
      </c>
      <c r="L112">
        <v>275</v>
      </c>
      <c r="M112" t="s">
        <v>1052</v>
      </c>
      <c r="N112" t="s">
        <v>1059</v>
      </c>
    </row>
    <row r="113" spans="1:14" x14ac:dyDescent="0.3">
      <c r="A113" t="s">
        <v>125</v>
      </c>
      <c r="B113" s="1">
        <v>45162</v>
      </c>
      <c r="C113" t="s">
        <v>1017</v>
      </c>
      <c r="D113" t="s">
        <v>1025</v>
      </c>
      <c r="E113">
        <v>2023</v>
      </c>
      <c r="F113" t="s">
        <v>1034</v>
      </c>
      <c r="G113" t="s">
        <v>1044</v>
      </c>
      <c r="H113">
        <v>4</v>
      </c>
      <c r="I113">
        <v>166.45</v>
      </c>
      <c r="J113">
        <v>665.8</v>
      </c>
      <c r="K113">
        <v>99.87</v>
      </c>
      <c r="L113">
        <v>266.32</v>
      </c>
      <c r="M113" t="s">
        <v>1053</v>
      </c>
      <c r="N113" t="s">
        <v>1058</v>
      </c>
    </row>
    <row r="114" spans="1:14" x14ac:dyDescent="0.3">
      <c r="A114" t="s">
        <v>126</v>
      </c>
      <c r="B114" s="1">
        <v>45375</v>
      </c>
      <c r="C114" t="s">
        <v>1018</v>
      </c>
      <c r="D114" t="s">
        <v>1026</v>
      </c>
      <c r="E114">
        <v>2024</v>
      </c>
      <c r="F114" t="s">
        <v>1033</v>
      </c>
      <c r="G114" t="s">
        <v>1049</v>
      </c>
      <c r="H114">
        <v>1</v>
      </c>
      <c r="I114">
        <v>153.08000000000001</v>
      </c>
      <c r="J114">
        <v>153.08000000000001</v>
      </c>
      <c r="K114">
        <v>91.85</v>
      </c>
      <c r="L114">
        <v>61.23</v>
      </c>
      <c r="M114" t="s">
        <v>1050</v>
      </c>
      <c r="N114" t="s">
        <v>1055</v>
      </c>
    </row>
    <row r="115" spans="1:14" x14ac:dyDescent="0.3">
      <c r="A115" t="s">
        <v>127</v>
      </c>
      <c r="B115" s="1">
        <v>45087</v>
      </c>
      <c r="C115" t="s">
        <v>1019</v>
      </c>
      <c r="D115" t="s">
        <v>1027</v>
      </c>
      <c r="E115">
        <v>2023</v>
      </c>
      <c r="F115" t="s">
        <v>1036</v>
      </c>
      <c r="G115" t="s">
        <v>1045</v>
      </c>
      <c r="H115">
        <v>5</v>
      </c>
      <c r="I115">
        <v>178.39</v>
      </c>
      <c r="J115">
        <v>891.95</v>
      </c>
      <c r="K115">
        <v>107.03</v>
      </c>
      <c r="L115">
        <v>356.8</v>
      </c>
      <c r="M115" t="s">
        <v>1053</v>
      </c>
      <c r="N115" t="s">
        <v>1056</v>
      </c>
    </row>
    <row r="116" spans="1:14" x14ac:dyDescent="0.3">
      <c r="A116" t="s">
        <v>128</v>
      </c>
      <c r="B116" s="1">
        <v>45744</v>
      </c>
      <c r="C116" t="s">
        <v>1014</v>
      </c>
      <c r="D116" t="s">
        <v>1026</v>
      </c>
      <c r="E116">
        <v>2025</v>
      </c>
      <c r="F116" t="s">
        <v>1035</v>
      </c>
      <c r="G116" t="s">
        <v>1043</v>
      </c>
      <c r="H116">
        <v>2</v>
      </c>
      <c r="I116">
        <v>113.99</v>
      </c>
      <c r="J116">
        <v>227.98</v>
      </c>
      <c r="K116">
        <v>68.39</v>
      </c>
      <c r="L116">
        <v>91.2</v>
      </c>
      <c r="M116" t="s">
        <v>1051</v>
      </c>
      <c r="N116" t="s">
        <v>1059</v>
      </c>
    </row>
    <row r="117" spans="1:14" x14ac:dyDescent="0.3">
      <c r="A117" t="s">
        <v>129</v>
      </c>
      <c r="B117" s="1">
        <v>45706</v>
      </c>
      <c r="C117" t="s">
        <v>1020</v>
      </c>
      <c r="D117" t="s">
        <v>1032</v>
      </c>
      <c r="E117">
        <v>2025</v>
      </c>
      <c r="F117" t="s">
        <v>1035</v>
      </c>
      <c r="G117" t="s">
        <v>1043</v>
      </c>
      <c r="H117">
        <v>3</v>
      </c>
      <c r="I117">
        <v>125.64</v>
      </c>
      <c r="J117">
        <v>376.92</v>
      </c>
      <c r="K117">
        <v>75.38</v>
      </c>
      <c r="L117">
        <v>150.78</v>
      </c>
      <c r="M117" t="s">
        <v>1050</v>
      </c>
      <c r="N117" t="s">
        <v>1059</v>
      </c>
    </row>
    <row r="118" spans="1:14" x14ac:dyDescent="0.3">
      <c r="A118" t="s">
        <v>130</v>
      </c>
      <c r="B118" s="1">
        <v>45194</v>
      </c>
      <c r="C118" t="s">
        <v>1015</v>
      </c>
      <c r="D118" t="s">
        <v>1023</v>
      </c>
      <c r="E118">
        <v>2023</v>
      </c>
      <c r="F118" t="s">
        <v>1036</v>
      </c>
      <c r="G118" t="s">
        <v>1048</v>
      </c>
      <c r="H118">
        <v>1</v>
      </c>
      <c r="I118">
        <v>167.59</v>
      </c>
      <c r="J118">
        <v>167.59</v>
      </c>
      <c r="K118">
        <v>100.55</v>
      </c>
      <c r="L118">
        <v>67.040000000000006</v>
      </c>
      <c r="M118" t="s">
        <v>1051</v>
      </c>
      <c r="N118" t="s">
        <v>1059</v>
      </c>
    </row>
    <row r="119" spans="1:14" x14ac:dyDescent="0.3">
      <c r="A119" t="s">
        <v>131</v>
      </c>
      <c r="B119" s="1">
        <v>45499</v>
      </c>
      <c r="C119" t="s">
        <v>1014</v>
      </c>
      <c r="D119" t="s">
        <v>1021</v>
      </c>
      <c r="E119">
        <v>2024</v>
      </c>
      <c r="F119" t="s">
        <v>1034</v>
      </c>
      <c r="G119" t="s">
        <v>1044</v>
      </c>
      <c r="H119">
        <v>4</v>
      </c>
      <c r="I119">
        <v>138.97999999999999</v>
      </c>
      <c r="J119">
        <v>555.91999999999996</v>
      </c>
      <c r="K119">
        <v>83.39</v>
      </c>
      <c r="L119">
        <v>222.36</v>
      </c>
      <c r="M119" t="s">
        <v>1053</v>
      </c>
      <c r="N119" t="s">
        <v>1055</v>
      </c>
    </row>
    <row r="120" spans="1:14" x14ac:dyDescent="0.3">
      <c r="A120" t="s">
        <v>132</v>
      </c>
      <c r="B120" s="1">
        <v>45472</v>
      </c>
      <c r="C120" t="s">
        <v>1019</v>
      </c>
      <c r="D120" t="s">
        <v>1027</v>
      </c>
      <c r="E120">
        <v>2024</v>
      </c>
      <c r="F120" t="s">
        <v>1036</v>
      </c>
      <c r="G120" t="s">
        <v>1047</v>
      </c>
      <c r="H120">
        <v>5</v>
      </c>
      <c r="I120">
        <v>167.88</v>
      </c>
      <c r="J120">
        <v>839.4</v>
      </c>
      <c r="K120">
        <v>100.73</v>
      </c>
      <c r="L120">
        <v>335.75</v>
      </c>
      <c r="M120" t="s">
        <v>1053</v>
      </c>
      <c r="N120" t="s">
        <v>1055</v>
      </c>
    </row>
    <row r="121" spans="1:14" x14ac:dyDescent="0.3">
      <c r="A121" t="s">
        <v>133</v>
      </c>
      <c r="B121" s="1">
        <v>45063</v>
      </c>
      <c r="C121" t="s">
        <v>1016</v>
      </c>
      <c r="D121" t="s">
        <v>1028</v>
      </c>
      <c r="E121">
        <v>2023</v>
      </c>
      <c r="F121" t="s">
        <v>1035</v>
      </c>
      <c r="G121" t="s">
        <v>1042</v>
      </c>
      <c r="H121">
        <v>3</v>
      </c>
      <c r="I121">
        <v>126.03</v>
      </c>
      <c r="J121">
        <v>378.09</v>
      </c>
      <c r="K121">
        <v>75.62</v>
      </c>
      <c r="L121">
        <v>151.22999999999999</v>
      </c>
      <c r="M121" t="s">
        <v>1051</v>
      </c>
      <c r="N121" t="s">
        <v>1056</v>
      </c>
    </row>
    <row r="122" spans="1:14" x14ac:dyDescent="0.3">
      <c r="A122" t="s">
        <v>134</v>
      </c>
      <c r="B122" s="1">
        <v>45610</v>
      </c>
      <c r="C122" t="s">
        <v>1017</v>
      </c>
      <c r="D122" t="s">
        <v>1030</v>
      </c>
      <c r="E122">
        <v>2024</v>
      </c>
      <c r="F122" t="s">
        <v>1034</v>
      </c>
      <c r="G122" t="s">
        <v>1038</v>
      </c>
      <c r="H122">
        <v>1</v>
      </c>
      <c r="I122">
        <v>163.4</v>
      </c>
      <c r="J122">
        <v>163.4</v>
      </c>
      <c r="K122">
        <v>98.04</v>
      </c>
      <c r="L122">
        <v>65.36</v>
      </c>
      <c r="M122" t="s">
        <v>1053</v>
      </c>
      <c r="N122" t="s">
        <v>1058</v>
      </c>
    </row>
    <row r="123" spans="1:14" x14ac:dyDescent="0.3">
      <c r="A123" t="s">
        <v>135</v>
      </c>
      <c r="B123" s="1">
        <v>45410</v>
      </c>
      <c r="C123" t="s">
        <v>1018</v>
      </c>
      <c r="D123" t="s">
        <v>1031</v>
      </c>
      <c r="E123">
        <v>2024</v>
      </c>
      <c r="F123" t="s">
        <v>1033</v>
      </c>
      <c r="G123" t="s">
        <v>1049</v>
      </c>
      <c r="H123">
        <v>3</v>
      </c>
      <c r="I123">
        <v>129.41999999999999</v>
      </c>
      <c r="J123">
        <v>388.26</v>
      </c>
      <c r="K123">
        <v>77.650000000000006</v>
      </c>
      <c r="L123">
        <v>155.31</v>
      </c>
      <c r="M123" t="s">
        <v>1053</v>
      </c>
      <c r="N123" t="s">
        <v>1055</v>
      </c>
    </row>
    <row r="124" spans="1:14" x14ac:dyDescent="0.3">
      <c r="A124" t="s">
        <v>136</v>
      </c>
      <c r="B124" s="1">
        <v>45624</v>
      </c>
      <c r="C124" t="s">
        <v>1017</v>
      </c>
      <c r="D124" t="s">
        <v>1030</v>
      </c>
      <c r="E124">
        <v>2024</v>
      </c>
      <c r="F124" t="s">
        <v>1033</v>
      </c>
      <c r="G124" t="s">
        <v>1049</v>
      </c>
      <c r="H124">
        <v>5</v>
      </c>
      <c r="I124">
        <v>138.94</v>
      </c>
      <c r="J124">
        <v>694.7</v>
      </c>
      <c r="K124">
        <v>83.36</v>
      </c>
      <c r="L124">
        <v>277.89999999999998</v>
      </c>
      <c r="M124" t="s">
        <v>1051</v>
      </c>
      <c r="N124" t="s">
        <v>1057</v>
      </c>
    </row>
    <row r="125" spans="1:14" x14ac:dyDescent="0.3">
      <c r="A125" t="s">
        <v>137</v>
      </c>
      <c r="B125" s="1">
        <v>45402</v>
      </c>
      <c r="C125" t="s">
        <v>1019</v>
      </c>
      <c r="D125" t="s">
        <v>1031</v>
      </c>
      <c r="E125">
        <v>2024</v>
      </c>
      <c r="F125" t="s">
        <v>1033</v>
      </c>
      <c r="G125" t="s">
        <v>1046</v>
      </c>
      <c r="H125">
        <v>3</v>
      </c>
      <c r="I125">
        <v>134.75</v>
      </c>
      <c r="J125">
        <v>404.25</v>
      </c>
      <c r="K125">
        <v>80.849999999999994</v>
      </c>
      <c r="L125">
        <v>161.69999999999999</v>
      </c>
      <c r="M125" t="s">
        <v>1054</v>
      </c>
      <c r="N125" t="s">
        <v>1055</v>
      </c>
    </row>
    <row r="126" spans="1:14" x14ac:dyDescent="0.3">
      <c r="A126" t="s">
        <v>138</v>
      </c>
      <c r="B126" s="1">
        <v>44927</v>
      </c>
      <c r="C126" t="s">
        <v>1018</v>
      </c>
      <c r="D126" t="s">
        <v>1022</v>
      </c>
      <c r="E126">
        <v>2023</v>
      </c>
      <c r="F126" t="s">
        <v>1035</v>
      </c>
      <c r="G126" t="s">
        <v>1039</v>
      </c>
      <c r="H126">
        <v>5</v>
      </c>
      <c r="I126">
        <v>115.18</v>
      </c>
      <c r="J126">
        <v>575.9</v>
      </c>
      <c r="K126">
        <v>69.11</v>
      </c>
      <c r="L126">
        <v>230.35</v>
      </c>
      <c r="M126" t="s">
        <v>1054</v>
      </c>
      <c r="N126" t="s">
        <v>1055</v>
      </c>
    </row>
    <row r="127" spans="1:14" x14ac:dyDescent="0.3">
      <c r="A127" t="s">
        <v>139</v>
      </c>
      <c r="B127" s="1">
        <v>45217</v>
      </c>
      <c r="C127" t="s">
        <v>1016</v>
      </c>
      <c r="D127" t="s">
        <v>1024</v>
      </c>
      <c r="E127">
        <v>2023</v>
      </c>
      <c r="F127" t="s">
        <v>1034</v>
      </c>
      <c r="G127" t="s">
        <v>1044</v>
      </c>
      <c r="H127">
        <v>4</v>
      </c>
      <c r="I127">
        <v>173.51</v>
      </c>
      <c r="J127">
        <v>694.04</v>
      </c>
      <c r="K127">
        <v>104.11</v>
      </c>
      <c r="L127">
        <v>277.60000000000002</v>
      </c>
      <c r="M127" t="s">
        <v>1054</v>
      </c>
      <c r="N127" t="s">
        <v>1059</v>
      </c>
    </row>
    <row r="128" spans="1:14" x14ac:dyDescent="0.3">
      <c r="A128" t="s">
        <v>140</v>
      </c>
      <c r="B128" s="1">
        <v>44944</v>
      </c>
      <c r="C128" t="s">
        <v>1016</v>
      </c>
      <c r="D128" t="s">
        <v>1022</v>
      </c>
      <c r="E128">
        <v>2023</v>
      </c>
      <c r="F128" t="s">
        <v>1034</v>
      </c>
      <c r="G128" t="s">
        <v>1044</v>
      </c>
      <c r="H128">
        <v>1</v>
      </c>
      <c r="I128">
        <v>135.62</v>
      </c>
      <c r="J128">
        <v>135.62</v>
      </c>
      <c r="K128">
        <v>81.37</v>
      </c>
      <c r="L128">
        <v>54.25</v>
      </c>
      <c r="M128" t="s">
        <v>1050</v>
      </c>
      <c r="N128" t="s">
        <v>1057</v>
      </c>
    </row>
    <row r="129" spans="1:14" x14ac:dyDescent="0.3">
      <c r="A129" t="s">
        <v>141</v>
      </c>
      <c r="B129" s="1">
        <v>45759</v>
      </c>
      <c r="C129" t="s">
        <v>1019</v>
      </c>
      <c r="D129" t="s">
        <v>1031</v>
      </c>
      <c r="E129">
        <v>2025</v>
      </c>
      <c r="F129" t="s">
        <v>1035</v>
      </c>
      <c r="G129" t="s">
        <v>1042</v>
      </c>
      <c r="H129">
        <v>5</v>
      </c>
      <c r="I129">
        <v>114.94</v>
      </c>
      <c r="J129">
        <v>574.70000000000005</v>
      </c>
      <c r="K129">
        <v>68.959999999999994</v>
      </c>
      <c r="L129">
        <v>229.9</v>
      </c>
      <c r="M129" t="s">
        <v>1053</v>
      </c>
      <c r="N129" t="s">
        <v>1058</v>
      </c>
    </row>
    <row r="130" spans="1:14" x14ac:dyDescent="0.3">
      <c r="A130" t="s">
        <v>142</v>
      </c>
      <c r="B130" s="1">
        <v>45714</v>
      </c>
      <c r="C130" t="s">
        <v>1016</v>
      </c>
      <c r="D130" t="s">
        <v>1032</v>
      </c>
      <c r="E130">
        <v>2025</v>
      </c>
      <c r="F130" t="s">
        <v>1035</v>
      </c>
      <c r="G130" t="s">
        <v>1039</v>
      </c>
      <c r="H130">
        <v>4</v>
      </c>
      <c r="I130">
        <v>81.7</v>
      </c>
      <c r="J130">
        <v>326.8</v>
      </c>
      <c r="K130">
        <v>49.02</v>
      </c>
      <c r="L130">
        <v>130.72</v>
      </c>
      <c r="M130" t="s">
        <v>1052</v>
      </c>
      <c r="N130" t="s">
        <v>1057</v>
      </c>
    </row>
    <row r="131" spans="1:14" x14ac:dyDescent="0.3">
      <c r="A131" t="s">
        <v>143</v>
      </c>
      <c r="B131" s="1">
        <v>45672</v>
      </c>
      <c r="C131" t="s">
        <v>1016</v>
      </c>
      <c r="D131" t="s">
        <v>1022</v>
      </c>
      <c r="E131">
        <v>2025</v>
      </c>
      <c r="F131" t="s">
        <v>1035</v>
      </c>
      <c r="G131" t="s">
        <v>1042</v>
      </c>
      <c r="H131">
        <v>1</v>
      </c>
      <c r="I131">
        <v>83.05</v>
      </c>
      <c r="J131">
        <v>83.05</v>
      </c>
      <c r="K131">
        <v>49.83</v>
      </c>
      <c r="L131">
        <v>33.22</v>
      </c>
      <c r="M131" t="s">
        <v>1054</v>
      </c>
      <c r="N131" t="s">
        <v>1058</v>
      </c>
    </row>
    <row r="132" spans="1:14" x14ac:dyDescent="0.3">
      <c r="A132" t="s">
        <v>144</v>
      </c>
      <c r="B132" s="1">
        <v>45202</v>
      </c>
      <c r="C132" t="s">
        <v>1020</v>
      </c>
      <c r="D132" t="s">
        <v>1024</v>
      </c>
      <c r="E132">
        <v>2023</v>
      </c>
      <c r="F132" t="s">
        <v>1034</v>
      </c>
      <c r="G132" t="s">
        <v>1038</v>
      </c>
      <c r="H132">
        <v>4</v>
      </c>
      <c r="I132">
        <v>195.24</v>
      </c>
      <c r="J132">
        <v>780.96</v>
      </c>
      <c r="K132">
        <v>117.14</v>
      </c>
      <c r="L132">
        <v>312.39999999999998</v>
      </c>
      <c r="M132" t="s">
        <v>1052</v>
      </c>
      <c r="N132" t="s">
        <v>1056</v>
      </c>
    </row>
    <row r="133" spans="1:14" x14ac:dyDescent="0.3">
      <c r="A133" t="s">
        <v>145</v>
      </c>
      <c r="B133" s="1">
        <v>44978</v>
      </c>
      <c r="C133" t="s">
        <v>1020</v>
      </c>
      <c r="D133" t="s">
        <v>1032</v>
      </c>
      <c r="E133">
        <v>2023</v>
      </c>
      <c r="F133" t="s">
        <v>1035</v>
      </c>
      <c r="G133" t="s">
        <v>1043</v>
      </c>
      <c r="H133">
        <v>5</v>
      </c>
      <c r="I133">
        <v>99.57</v>
      </c>
      <c r="J133">
        <v>497.85</v>
      </c>
      <c r="K133">
        <v>59.74</v>
      </c>
      <c r="L133">
        <v>199.15</v>
      </c>
      <c r="M133" t="s">
        <v>1051</v>
      </c>
      <c r="N133" t="s">
        <v>1059</v>
      </c>
    </row>
    <row r="134" spans="1:14" x14ac:dyDescent="0.3">
      <c r="A134" t="s">
        <v>146</v>
      </c>
      <c r="B134" s="1">
        <v>45713</v>
      </c>
      <c r="C134" t="s">
        <v>1020</v>
      </c>
      <c r="D134" t="s">
        <v>1032</v>
      </c>
      <c r="E134">
        <v>2025</v>
      </c>
      <c r="F134" t="s">
        <v>1033</v>
      </c>
      <c r="G134" t="s">
        <v>1037</v>
      </c>
      <c r="H134">
        <v>3</v>
      </c>
      <c r="I134">
        <v>159.82</v>
      </c>
      <c r="J134">
        <v>479.46</v>
      </c>
      <c r="K134">
        <v>95.89</v>
      </c>
      <c r="L134">
        <v>191.79</v>
      </c>
      <c r="M134" t="s">
        <v>1053</v>
      </c>
      <c r="N134" t="s">
        <v>1056</v>
      </c>
    </row>
    <row r="135" spans="1:14" x14ac:dyDescent="0.3">
      <c r="A135" t="s">
        <v>147</v>
      </c>
      <c r="B135" s="1">
        <v>45775</v>
      </c>
      <c r="C135" t="s">
        <v>1015</v>
      </c>
      <c r="D135" t="s">
        <v>1031</v>
      </c>
      <c r="E135">
        <v>2025</v>
      </c>
      <c r="F135" t="s">
        <v>1035</v>
      </c>
      <c r="G135" t="s">
        <v>1042</v>
      </c>
      <c r="H135">
        <v>5</v>
      </c>
      <c r="I135">
        <v>144.97999999999999</v>
      </c>
      <c r="J135">
        <v>724.9</v>
      </c>
      <c r="K135">
        <v>86.99</v>
      </c>
      <c r="L135">
        <v>289.95</v>
      </c>
      <c r="M135" t="s">
        <v>1052</v>
      </c>
      <c r="N135" t="s">
        <v>1055</v>
      </c>
    </row>
    <row r="136" spans="1:14" x14ac:dyDescent="0.3">
      <c r="A136" t="s">
        <v>148</v>
      </c>
      <c r="B136" s="1">
        <v>45003</v>
      </c>
      <c r="C136" t="s">
        <v>1019</v>
      </c>
      <c r="D136" t="s">
        <v>1026</v>
      </c>
      <c r="E136">
        <v>2023</v>
      </c>
      <c r="F136" t="s">
        <v>1033</v>
      </c>
      <c r="G136" t="s">
        <v>1046</v>
      </c>
      <c r="H136">
        <v>1</v>
      </c>
      <c r="I136">
        <v>144.22</v>
      </c>
      <c r="J136">
        <v>144.22</v>
      </c>
      <c r="K136">
        <v>86.53</v>
      </c>
      <c r="L136">
        <v>57.69</v>
      </c>
      <c r="M136" t="s">
        <v>1054</v>
      </c>
      <c r="N136" t="s">
        <v>1055</v>
      </c>
    </row>
    <row r="137" spans="1:14" x14ac:dyDescent="0.3">
      <c r="A137" t="s">
        <v>149</v>
      </c>
      <c r="B137" s="1">
        <v>45362</v>
      </c>
      <c r="C137" t="s">
        <v>1015</v>
      </c>
      <c r="D137" t="s">
        <v>1026</v>
      </c>
      <c r="E137">
        <v>2024</v>
      </c>
      <c r="F137" t="s">
        <v>1033</v>
      </c>
      <c r="G137" t="s">
        <v>1037</v>
      </c>
      <c r="H137">
        <v>3</v>
      </c>
      <c r="I137">
        <v>178.43</v>
      </c>
      <c r="J137">
        <v>535.29</v>
      </c>
      <c r="K137">
        <v>107.06</v>
      </c>
      <c r="L137">
        <v>214.11</v>
      </c>
      <c r="M137" t="s">
        <v>1054</v>
      </c>
      <c r="N137" t="s">
        <v>1059</v>
      </c>
    </row>
    <row r="138" spans="1:14" x14ac:dyDescent="0.3">
      <c r="A138" t="s">
        <v>150</v>
      </c>
      <c r="B138" s="1">
        <v>44989</v>
      </c>
      <c r="C138" t="s">
        <v>1019</v>
      </c>
      <c r="D138" t="s">
        <v>1026</v>
      </c>
      <c r="E138">
        <v>2023</v>
      </c>
      <c r="F138" t="s">
        <v>1036</v>
      </c>
      <c r="G138" t="s">
        <v>1045</v>
      </c>
      <c r="H138">
        <v>4</v>
      </c>
      <c r="I138">
        <v>179.44</v>
      </c>
      <c r="J138">
        <v>717.76</v>
      </c>
      <c r="K138">
        <v>107.66</v>
      </c>
      <c r="L138">
        <v>287.12</v>
      </c>
      <c r="M138" t="s">
        <v>1053</v>
      </c>
      <c r="N138" t="s">
        <v>1056</v>
      </c>
    </row>
    <row r="139" spans="1:14" x14ac:dyDescent="0.3">
      <c r="A139" t="s">
        <v>151</v>
      </c>
      <c r="B139" s="1">
        <v>45608</v>
      </c>
      <c r="C139" t="s">
        <v>1020</v>
      </c>
      <c r="D139" t="s">
        <v>1030</v>
      </c>
      <c r="E139">
        <v>2024</v>
      </c>
      <c r="F139" t="s">
        <v>1036</v>
      </c>
      <c r="G139" t="s">
        <v>1047</v>
      </c>
      <c r="H139">
        <v>5</v>
      </c>
      <c r="I139">
        <v>169.09</v>
      </c>
      <c r="J139">
        <v>845.45</v>
      </c>
      <c r="K139">
        <v>101.45</v>
      </c>
      <c r="L139">
        <v>338.2</v>
      </c>
      <c r="M139" t="s">
        <v>1051</v>
      </c>
      <c r="N139" t="s">
        <v>1057</v>
      </c>
    </row>
    <row r="140" spans="1:14" x14ac:dyDescent="0.3">
      <c r="A140" t="s">
        <v>152</v>
      </c>
      <c r="B140" s="1">
        <v>45613</v>
      </c>
      <c r="C140" t="s">
        <v>1018</v>
      </c>
      <c r="D140" t="s">
        <v>1030</v>
      </c>
      <c r="E140">
        <v>2024</v>
      </c>
      <c r="F140" t="s">
        <v>1036</v>
      </c>
      <c r="G140" t="s">
        <v>1048</v>
      </c>
      <c r="H140">
        <v>1</v>
      </c>
      <c r="I140">
        <v>181.69</v>
      </c>
      <c r="J140">
        <v>181.69</v>
      </c>
      <c r="K140">
        <v>109.01</v>
      </c>
      <c r="L140">
        <v>72.680000000000007</v>
      </c>
      <c r="M140" t="s">
        <v>1053</v>
      </c>
      <c r="N140" t="s">
        <v>1056</v>
      </c>
    </row>
    <row r="141" spans="1:14" x14ac:dyDescent="0.3">
      <c r="A141" t="s">
        <v>153</v>
      </c>
      <c r="B141" s="1">
        <v>45042</v>
      </c>
      <c r="C141" t="s">
        <v>1016</v>
      </c>
      <c r="D141" t="s">
        <v>1031</v>
      </c>
      <c r="E141">
        <v>2023</v>
      </c>
      <c r="F141" t="s">
        <v>1035</v>
      </c>
      <c r="G141" t="s">
        <v>1043</v>
      </c>
      <c r="H141">
        <v>2</v>
      </c>
      <c r="I141">
        <v>118.98</v>
      </c>
      <c r="J141">
        <v>237.96</v>
      </c>
      <c r="K141">
        <v>71.39</v>
      </c>
      <c r="L141">
        <v>95.18</v>
      </c>
      <c r="M141" t="s">
        <v>1054</v>
      </c>
      <c r="N141" t="s">
        <v>1058</v>
      </c>
    </row>
    <row r="142" spans="1:14" x14ac:dyDescent="0.3">
      <c r="A142" t="s">
        <v>154</v>
      </c>
      <c r="B142" s="1">
        <v>45352</v>
      </c>
      <c r="C142" t="s">
        <v>1014</v>
      </c>
      <c r="D142" t="s">
        <v>1026</v>
      </c>
      <c r="E142">
        <v>2024</v>
      </c>
      <c r="F142" t="s">
        <v>1036</v>
      </c>
      <c r="G142" t="s">
        <v>1045</v>
      </c>
      <c r="H142">
        <v>2</v>
      </c>
      <c r="I142">
        <v>243</v>
      </c>
      <c r="J142">
        <v>486</v>
      </c>
      <c r="K142">
        <v>145.80000000000001</v>
      </c>
      <c r="L142">
        <v>194.4</v>
      </c>
      <c r="M142" t="s">
        <v>1050</v>
      </c>
      <c r="N142" t="s">
        <v>1055</v>
      </c>
    </row>
    <row r="143" spans="1:14" x14ac:dyDescent="0.3">
      <c r="A143" t="s">
        <v>155</v>
      </c>
      <c r="B143" s="1">
        <v>45419</v>
      </c>
      <c r="C143" t="s">
        <v>1020</v>
      </c>
      <c r="D143" t="s">
        <v>1028</v>
      </c>
      <c r="E143">
        <v>2024</v>
      </c>
      <c r="F143" t="s">
        <v>1034</v>
      </c>
      <c r="G143" t="s">
        <v>1041</v>
      </c>
      <c r="H143">
        <v>2</v>
      </c>
      <c r="I143">
        <v>169.2</v>
      </c>
      <c r="J143">
        <v>338.4</v>
      </c>
      <c r="K143">
        <v>101.52</v>
      </c>
      <c r="L143">
        <v>135.36000000000001</v>
      </c>
      <c r="M143" t="s">
        <v>1053</v>
      </c>
      <c r="N143" t="s">
        <v>1057</v>
      </c>
    </row>
    <row r="144" spans="1:14" x14ac:dyDescent="0.3">
      <c r="A144" t="s">
        <v>156</v>
      </c>
      <c r="B144" s="1">
        <v>45164</v>
      </c>
      <c r="C144" t="s">
        <v>1019</v>
      </c>
      <c r="D144" t="s">
        <v>1025</v>
      </c>
      <c r="E144">
        <v>2023</v>
      </c>
      <c r="F144" t="s">
        <v>1034</v>
      </c>
      <c r="G144" t="s">
        <v>1040</v>
      </c>
      <c r="H144">
        <v>2</v>
      </c>
      <c r="I144">
        <v>140.33000000000001</v>
      </c>
      <c r="J144">
        <v>280.66000000000003</v>
      </c>
      <c r="K144">
        <v>84.2</v>
      </c>
      <c r="L144">
        <v>112.26</v>
      </c>
      <c r="M144" t="s">
        <v>1051</v>
      </c>
      <c r="N144" t="s">
        <v>1055</v>
      </c>
    </row>
    <row r="145" spans="1:14" x14ac:dyDescent="0.3">
      <c r="A145" t="s">
        <v>157</v>
      </c>
      <c r="B145" s="1">
        <v>45708</v>
      </c>
      <c r="C145" t="s">
        <v>1017</v>
      </c>
      <c r="D145" t="s">
        <v>1032</v>
      </c>
      <c r="E145">
        <v>2025</v>
      </c>
      <c r="F145" t="s">
        <v>1036</v>
      </c>
      <c r="G145" t="s">
        <v>1047</v>
      </c>
      <c r="H145">
        <v>2</v>
      </c>
      <c r="I145">
        <v>237.74</v>
      </c>
      <c r="J145">
        <v>475.48</v>
      </c>
      <c r="K145">
        <v>142.63999999999999</v>
      </c>
      <c r="L145">
        <v>190.2</v>
      </c>
      <c r="M145" t="s">
        <v>1051</v>
      </c>
      <c r="N145" t="s">
        <v>1056</v>
      </c>
    </row>
    <row r="146" spans="1:14" x14ac:dyDescent="0.3">
      <c r="A146" t="s">
        <v>158</v>
      </c>
      <c r="B146" s="1">
        <v>45306</v>
      </c>
      <c r="C146" t="s">
        <v>1015</v>
      </c>
      <c r="D146" t="s">
        <v>1022</v>
      </c>
      <c r="E146">
        <v>2024</v>
      </c>
      <c r="F146" t="s">
        <v>1036</v>
      </c>
      <c r="G146" t="s">
        <v>1048</v>
      </c>
      <c r="H146">
        <v>1</v>
      </c>
      <c r="I146">
        <v>234.87</v>
      </c>
      <c r="J146">
        <v>234.87</v>
      </c>
      <c r="K146">
        <v>140.91999999999999</v>
      </c>
      <c r="L146">
        <v>93.95</v>
      </c>
      <c r="M146" t="s">
        <v>1054</v>
      </c>
      <c r="N146" t="s">
        <v>1059</v>
      </c>
    </row>
    <row r="147" spans="1:14" x14ac:dyDescent="0.3">
      <c r="A147" t="s">
        <v>159</v>
      </c>
      <c r="B147" s="1">
        <v>45116</v>
      </c>
      <c r="C147" t="s">
        <v>1018</v>
      </c>
      <c r="D147" t="s">
        <v>1021</v>
      </c>
      <c r="E147">
        <v>2023</v>
      </c>
      <c r="F147" t="s">
        <v>1036</v>
      </c>
      <c r="G147" t="s">
        <v>1045</v>
      </c>
      <c r="H147">
        <v>1</v>
      </c>
      <c r="I147">
        <v>220.25</v>
      </c>
      <c r="J147">
        <v>220.25</v>
      </c>
      <c r="K147">
        <v>132.15</v>
      </c>
      <c r="L147">
        <v>88.1</v>
      </c>
      <c r="M147" t="s">
        <v>1054</v>
      </c>
      <c r="N147" t="s">
        <v>1057</v>
      </c>
    </row>
    <row r="148" spans="1:14" x14ac:dyDescent="0.3">
      <c r="A148" t="s">
        <v>160</v>
      </c>
      <c r="B148" s="1">
        <v>45410</v>
      </c>
      <c r="C148" t="s">
        <v>1018</v>
      </c>
      <c r="D148" t="s">
        <v>1031</v>
      </c>
      <c r="E148">
        <v>2024</v>
      </c>
      <c r="F148" t="s">
        <v>1036</v>
      </c>
      <c r="G148" t="s">
        <v>1048</v>
      </c>
      <c r="H148">
        <v>5</v>
      </c>
      <c r="I148">
        <v>179.65</v>
      </c>
      <c r="J148">
        <v>898.25</v>
      </c>
      <c r="K148">
        <v>107.79</v>
      </c>
      <c r="L148">
        <v>359.3</v>
      </c>
      <c r="M148" t="s">
        <v>1050</v>
      </c>
      <c r="N148" t="s">
        <v>1059</v>
      </c>
    </row>
    <row r="149" spans="1:14" x14ac:dyDescent="0.3">
      <c r="A149" t="s">
        <v>161</v>
      </c>
      <c r="B149" s="1">
        <v>45581</v>
      </c>
      <c r="C149" t="s">
        <v>1016</v>
      </c>
      <c r="D149" t="s">
        <v>1024</v>
      </c>
      <c r="E149">
        <v>2024</v>
      </c>
      <c r="F149" t="s">
        <v>1033</v>
      </c>
      <c r="G149" t="s">
        <v>1049</v>
      </c>
      <c r="H149">
        <v>2</v>
      </c>
      <c r="I149">
        <v>164.81</v>
      </c>
      <c r="J149">
        <v>329.62</v>
      </c>
      <c r="K149">
        <v>98.89</v>
      </c>
      <c r="L149">
        <v>131.84</v>
      </c>
      <c r="M149" t="s">
        <v>1052</v>
      </c>
      <c r="N149" t="s">
        <v>1056</v>
      </c>
    </row>
    <row r="150" spans="1:14" x14ac:dyDescent="0.3">
      <c r="A150" t="s">
        <v>162</v>
      </c>
      <c r="B150" s="1">
        <v>45107</v>
      </c>
      <c r="C150" t="s">
        <v>1014</v>
      </c>
      <c r="D150" t="s">
        <v>1027</v>
      </c>
      <c r="E150">
        <v>2023</v>
      </c>
      <c r="F150" t="s">
        <v>1034</v>
      </c>
      <c r="G150" t="s">
        <v>1044</v>
      </c>
      <c r="H150">
        <v>1</v>
      </c>
      <c r="I150">
        <v>168.92</v>
      </c>
      <c r="J150">
        <v>168.92</v>
      </c>
      <c r="K150">
        <v>101.35</v>
      </c>
      <c r="L150">
        <v>67.569999999999993</v>
      </c>
      <c r="M150" t="s">
        <v>1052</v>
      </c>
      <c r="N150" t="s">
        <v>1058</v>
      </c>
    </row>
    <row r="151" spans="1:14" x14ac:dyDescent="0.3">
      <c r="A151" t="s">
        <v>163</v>
      </c>
      <c r="B151" s="1">
        <v>45206</v>
      </c>
      <c r="C151" t="s">
        <v>1019</v>
      </c>
      <c r="D151" t="s">
        <v>1024</v>
      </c>
      <c r="E151">
        <v>2023</v>
      </c>
      <c r="F151" t="s">
        <v>1034</v>
      </c>
      <c r="G151" t="s">
        <v>1044</v>
      </c>
      <c r="H151">
        <v>4</v>
      </c>
      <c r="I151">
        <v>160.91</v>
      </c>
      <c r="J151">
        <v>643.64</v>
      </c>
      <c r="K151">
        <v>96.55</v>
      </c>
      <c r="L151">
        <v>257.44</v>
      </c>
      <c r="M151" t="s">
        <v>1054</v>
      </c>
      <c r="N151" t="s">
        <v>1059</v>
      </c>
    </row>
    <row r="152" spans="1:14" x14ac:dyDescent="0.3">
      <c r="A152" t="s">
        <v>164</v>
      </c>
      <c r="B152" s="1">
        <v>45818</v>
      </c>
      <c r="C152" t="s">
        <v>1020</v>
      </c>
      <c r="D152" t="s">
        <v>1027</v>
      </c>
      <c r="E152">
        <v>2025</v>
      </c>
      <c r="F152" t="s">
        <v>1033</v>
      </c>
      <c r="G152" t="s">
        <v>1049</v>
      </c>
      <c r="H152">
        <v>1</v>
      </c>
      <c r="I152">
        <v>150.22999999999999</v>
      </c>
      <c r="J152">
        <v>150.22999999999999</v>
      </c>
      <c r="K152">
        <v>90.14</v>
      </c>
      <c r="L152">
        <v>60.09</v>
      </c>
      <c r="M152" t="s">
        <v>1050</v>
      </c>
      <c r="N152" t="s">
        <v>1059</v>
      </c>
    </row>
    <row r="153" spans="1:14" x14ac:dyDescent="0.3">
      <c r="A153" t="s">
        <v>165</v>
      </c>
      <c r="B153" s="1">
        <v>45509</v>
      </c>
      <c r="C153" t="s">
        <v>1015</v>
      </c>
      <c r="D153" t="s">
        <v>1025</v>
      </c>
      <c r="E153">
        <v>2024</v>
      </c>
      <c r="F153" t="s">
        <v>1034</v>
      </c>
      <c r="G153" t="s">
        <v>1044</v>
      </c>
      <c r="H153">
        <v>4</v>
      </c>
      <c r="I153">
        <v>172</v>
      </c>
      <c r="J153">
        <v>688</v>
      </c>
      <c r="K153">
        <v>103.2</v>
      </c>
      <c r="L153">
        <v>275.2</v>
      </c>
      <c r="M153" t="s">
        <v>1054</v>
      </c>
      <c r="N153" t="s">
        <v>1056</v>
      </c>
    </row>
    <row r="154" spans="1:14" x14ac:dyDescent="0.3">
      <c r="A154" t="s">
        <v>166</v>
      </c>
      <c r="B154" s="1">
        <v>45319</v>
      </c>
      <c r="C154" t="s">
        <v>1018</v>
      </c>
      <c r="D154" t="s">
        <v>1022</v>
      </c>
      <c r="E154">
        <v>2024</v>
      </c>
      <c r="F154" t="s">
        <v>1035</v>
      </c>
      <c r="G154" t="s">
        <v>1042</v>
      </c>
      <c r="H154">
        <v>4</v>
      </c>
      <c r="I154">
        <v>142.06</v>
      </c>
      <c r="J154">
        <v>568.24</v>
      </c>
      <c r="K154">
        <v>85.24</v>
      </c>
      <c r="L154">
        <v>227.28</v>
      </c>
      <c r="M154" t="s">
        <v>1052</v>
      </c>
      <c r="N154" t="s">
        <v>1057</v>
      </c>
    </row>
    <row r="155" spans="1:14" x14ac:dyDescent="0.3">
      <c r="A155" t="s">
        <v>167</v>
      </c>
      <c r="B155" s="1">
        <v>45390</v>
      </c>
      <c r="C155" t="s">
        <v>1015</v>
      </c>
      <c r="D155" t="s">
        <v>1031</v>
      </c>
      <c r="E155">
        <v>2024</v>
      </c>
      <c r="F155" t="s">
        <v>1036</v>
      </c>
      <c r="G155" t="s">
        <v>1047</v>
      </c>
      <c r="H155">
        <v>4</v>
      </c>
      <c r="I155">
        <v>207.89</v>
      </c>
      <c r="J155">
        <v>831.56</v>
      </c>
      <c r="K155">
        <v>124.73</v>
      </c>
      <c r="L155">
        <v>332.64</v>
      </c>
      <c r="M155" t="s">
        <v>1052</v>
      </c>
      <c r="N155" t="s">
        <v>1056</v>
      </c>
    </row>
    <row r="156" spans="1:14" x14ac:dyDescent="0.3">
      <c r="A156" t="s">
        <v>168</v>
      </c>
      <c r="B156" s="1">
        <v>45035</v>
      </c>
      <c r="C156" t="s">
        <v>1016</v>
      </c>
      <c r="D156" t="s">
        <v>1031</v>
      </c>
      <c r="E156">
        <v>2023</v>
      </c>
      <c r="F156" t="s">
        <v>1034</v>
      </c>
      <c r="G156" t="s">
        <v>1041</v>
      </c>
      <c r="H156">
        <v>3</v>
      </c>
      <c r="I156">
        <v>157.25</v>
      </c>
      <c r="J156">
        <v>471.75</v>
      </c>
      <c r="K156">
        <v>94.35</v>
      </c>
      <c r="L156">
        <v>188.7</v>
      </c>
      <c r="M156" t="s">
        <v>1050</v>
      </c>
      <c r="N156" t="s">
        <v>1059</v>
      </c>
    </row>
    <row r="157" spans="1:14" x14ac:dyDescent="0.3">
      <c r="A157" t="s">
        <v>169</v>
      </c>
      <c r="B157" s="1">
        <v>45128</v>
      </c>
      <c r="C157" t="s">
        <v>1014</v>
      </c>
      <c r="D157" t="s">
        <v>1021</v>
      </c>
      <c r="E157">
        <v>2023</v>
      </c>
      <c r="F157" t="s">
        <v>1035</v>
      </c>
      <c r="G157" t="s">
        <v>1039</v>
      </c>
      <c r="H157">
        <v>5</v>
      </c>
      <c r="I157">
        <v>138.72999999999999</v>
      </c>
      <c r="J157">
        <v>693.65</v>
      </c>
      <c r="K157">
        <v>83.24</v>
      </c>
      <c r="L157">
        <v>277.45</v>
      </c>
      <c r="M157" t="s">
        <v>1051</v>
      </c>
      <c r="N157" t="s">
        <v>1055</v>
      </c>
    </row>
    <row r="158" spans="1:14" x14ac:dyDescent="0.3">
      <c r="A158" t="s">
        <v>170</v>
      </c>
      <c r="B158" s="1">
        <v>45229</v>
      </c>
      <c r="C158" t="s">
        <v>1015</v>
      </c>
      <c r="D158" t="s">
        <v>1024</v>
      </c>
      <c r="E158">
        <v>2023</v>
      </c>
      <c r="F158" t="s">
        <v>1036</v>
      </c>
      <c r="G158" t="s">
        <v>1048</v>
      </c>
      <c r="H158">
        <v>2</v>
      </c>
      <c r="I158">
        <v>153.05000000000001</v>
      </c>
      <c r="J158">
        <v>306.10000000000002</v>
      </c>
      <c r="K158">
        <v>91.83</v>
      </c>
      <c r="L158">
        <v>122.44</v>
      </c>
      <c r="M158" t="s">
        <v>1053</v>
      </c>
      <c r="N158" t="s">
        <v>1055</v>
      </c>
    </row>
    <row r="159" spans="1:14" x14ac:dyDescent="0.3">
      <c r="A159" t="s">
        <v>171</v>
      </c>
      <c r="B159" s="1">
        <v>45454</v>
      </c>
      <c r="C159" t="s">
        <v>1020</v>
      </c>
      <c r="D159" t="s">
        <v>1027</v>
      </c>
      <c r="E159">
        <v>2024</v>
      </c>
      <c r="F159" t="s">
        <v>1035</v>
      </c>
      <c r="G159" t="s">
        <v>1043</v>
      </c>
      <c r="H159">
        <v>4</v>
      </c>
      <c r="I159">
        <v>82.72</v>
      </c>
      <c r="J159">
        <v>330.88</v>
      </c>
      <c r="K159">
        <v>49.63</v>
      </c>
      <c r="L159">
        <v>132.36000000000001</v>
      </c>
      <c r="M159" t="s">
        <v>1051</v>
      </c>
      <c r="N159" t="s">
        <v>1059</v>
      </c>
    </row>
    <row r="160" spans="1:14" x14ac:dyDescent="0.3">
      <c r="A160" t="s">
        <v>172</v>
      </c>
      <c r="B160" s="1">
        <v>45133</v>
      </c>
      <c r="C160" t="s">
        <v>1016</v>
      </c>
      <c r="D160" t="s">
        <v>1021</v>
      </c>
      <c r="E160">
        <v>2023</v>
      </c>
      <c r="F160" t="s">
        <v>1034</v>
      </c>
      <c r="G160" t="s">
        <v>1040</v>
      </c>
      <c r="H160">
        <v>3</v>
      </c>
      <c r="I160">
        <v>130.16</v>
      </c>
      <c r="J160">
        <v>390.48</v>
      </c>
      <c r="K160">
        <v>78.099999999999994</v>
      </c>
      <c r="L160">
        <v>156.18</v>
      </c>
      <c r="M160" t="s">
        <v>1050</v>
      </c>
      <c r="N160" t="s">
        <v>1057</v>
      </c>
    </row>
    <row r="161" spans="1:14" x14ac:dyDescent="0.3">
      <c r="A161" t="s">
        <v>173</v>
      </c>
      <c r="B161" s="1">
        <v>45124</v>
      </c>
      <c r="C161" t="s">
        <v>1015</v>
      </c>
      <c r="D161" t="s">
        <v>1021</v>
      </c>
      <c r="E161">
        <v>2023</v>
      </c>
      <c r="F161" t="s">
        <v>1036</v>
      </c>
      <c r="G161" t="s">
        <v>1048</v>
      </c>
      <c r="H161">
        <v>1</v>
      </c>
      <c r="I161">
        <v>232.79</v>
      </c>
      <c r="J161">
        <v>232.79</v>
      </c>
      <c r="K161">
        <v>139.66999999999999</v>
      </c>
      <c r="L161">
        <v>93.12</v>
      </c>
      <c r="M161" t="s">
        <v>1052</v>
      </c>
      <c r="N161" t="s">
        <v>1059</v>
      </c>
    </row>
    <row r="162" spans="1:14" x14ac:dyDescent="0.3">
      <c r="A162" t="s">
        <v>174</v>
      </c>
      <c r="B162" s="1">
        <v>44990</v>
      </c>
      <c r="C162" t="s">
        <v>1018</v>
      </c>
      <c r="D162" t="s">
        <v>1026</v>
      </c>
      <c r="E162">
        <v>2023</v>
      </c>
      <c r="F162" t="s">
        <v>1036</v>
      </c>
      <c r="G162" t="s">
        <v>1047</v>
      </c>
      <c r="H162">
        <v>4</v>
      </c>
      <c r="I162">
        <v>171.58</v>
      </c>
      <c r="J162">
        <v>686.32</v>
      </c>
      <c r="K162">
        <v>102.95</v>
      </c>
      <c r="L162">
        <v>274.52</v>
      </c>
      <c r="M162" t="s">
        <v>1050</v>
      </c>
      <c r="N162" t="s">
        <v>1055</v>
      </c>
    </row>
    <row r="163" spans="1:14" x14ac:dyDescent="0.3">
      <c r="A163" t="s">
        <v>175</v>
      </c>
      <c r="B163" s="1">
        <v>45492</v>
      </c>
      <c r="C163" t="s">
        <v>1014</v>
      </c>
      <c r="D163" t="s">
        <v>1021</v>
      </c>
      <c r="E163">
        <v>2024</v>
      </c>
      <c r="F163" t="s">
        <v>1034</v>
      </c>
      <c r="G163" t="s">
        <v>1040</v>
      </c>
      <c r="H163">
        <v>5</v>
      </c>
      <c r="I163">
        <v>156.58000000000001</v>
      </c>
      <c r="J163">
        <v>782.9</v>
      </c>
      <c r="K163">
        <v>93.95</v>
      </c>
      <c r="L163">
        <v>313.14999999999998</v>
      </c>
      <c r="M163" t="s">
        <v>1053</v>
      </c>
      <c r="N163" t="s">
        <v>1058</v>
      </c>
    </row>
    <row r="164" spans="1:14" x14ac:dyDescent="0.3">
      <c r="A164" t="s">
        <v>176</v>
      </c>
      <c r="B164" s="1">
        <v>45132</v>
      </c>
      <c r="C164" t="s">
        <v>1020</v>
      </c>
      <c r="D164" t="s">
        <v>1021</v>
      </c>
      <c r="E164">
        <v>2023</v>
      </c>
      <c r="F164" t="s">
        <v>1033</v>
      </c>
      <c r="G164" t="s">
        <v>1046</v>
      </c>
      <c r="H164">
        <v>5</v>
      </c>
      <c r="I164">
        <v>115.55</v>
      </c>
      <c r="J164">
        <v>577.75</v>
      </c>
      <c r="K164">
        <v>69.33</v>
      </c>
      <c r="L164">
        <v>231.1</v>
      </c>
      <c r="M164" t="s">
        <v>1054</v>
      </c>
      <c r="N164" t="s">
        <v>1059</v>
      </c>
    </row>
    <row r="165" spans="1:14" x14ac:dyDescent="0.3">
      <c r="A165" t="s">
        <v>177</v>
      </c>
      <c r="B165" s="1">
        <v>45738</v>
      </c>
      <c r="C165" t="s">
        <v>1019</v>
      </c>
      <c r="D165" t="s">
        <v>1026</v>
      </c>
      <c r="E165">
        <v>2025</v>
      </c>
      <c r="F165" t="s">
        <v>1033</v>
      </c>
      <c r="G165" t="s">
        <v>1049</v>
      </c>
      <c r="H165">
        <v>3</v>
      </c>
      <c r="I165">
        <v>150.99</v>
      </c>
      <c r="J165">
        <v>452.97</v>
      </c>
      <c r="K165">
        <v>90.59</v>
      </c>
      <c r="L165">
        <v>181.2</v>
      </c>
      <c r="M165" t="s">
        <v>1050</v>
      </c>
      <c r="N165" t="s">
        <v>1059</v>
      </c>
    </row>
    <row r="166" spans="1:14" x14ac:dyDescent="0.3">
      <c r="A166" t="s">
        <v>178</v>
      </c>
      <c r="B166" s="1">
        <v>45697</v>
      </c>
      <c r="C166" t="s">
        <v>1018</v>
      </c>
      <c r="D166" t="s">
        <v>1032</v>
      </c>
      <c r="E166">
        <v>2025</v>
      </c>
      <c r="F166" t="s">
        <v>1036</v>
      </c>
      <c r="G166" t="s">
        <v>1048</v>
      </c>
      <c r="H166">
        <v>4</v>
      </c>
      <c r="I166">
        <v>163.27000000000001</v>
      </c>
      <c r="J166">
        <v>653.08000000000004</v>
      </c>
      <c r="K166">
        <v>97.96</v>
      </c>
      <c r="L166">
        <v>261.24</v>
      </c>
      <c r="M166" t="s">
        <v>1053</v>
      </c>
      <c r="N166" t="s">
        <v>1058</v>
      </c>
    </row>
    <row r="167" spans="1:14" x14ac:dyDescent="0.3">
      <c r="A167" t="s">
        <v>179</v>
      </c>
      <c r="B167" s="1">
        <v>44990</v>
      </c>
      <c r="C167" t="s">
        <v>1018</v>
      </c>
      <c r="D167" t="s">
        <v>1026</v>
      </c>
      <c r="E167">
        <v>2023</v>
      </c>
      <c r="F167" t="s">
        <v>1033</v>
      </c>
      <c r="G167" t="s">
        <v>1049</v>
      </c>
      <c r="H167">
        <v>2</v>
      </c>
      <c r="I167">
        <v>141.30000000000001</v>
      </c>
      <c r="J167">
        <v>282.60000000000002</v>
      </c>
      <c r="K167">
        <v>84.78</v>
      </c>
      <c r="L167">
        <v>113.04</v>
      </c>
      <c r="M167" t="s">
        <v>1050</v>
      </c>
      <c r="N167" t="s">
        <v>1057</v>
      </c>
    </row>
    <row r="168" spans="1:14" x14ac:dyDescent="0.3">
      <c r="A168" t="s">
        <v>180</v>
      </c>
      <c r="B168" s="1">
        <v>45140</v>
      </c>
      <c r="C168" t="s">
        <v>1016</v>
      </c>
      <c r="D168" t="s">
        <v>1025</v>
      </c>
      <c r="E168">
        <v>2023</v>
      </c>
      <c r="F168" t="s">
        <v>1034</v>
      </c>
      <c r="G168" t="s">
        <v>1038</v>
      </c>
      <c r="H168">
        <v>3</v>
      </c>
      <c r="I168">
        <v>183.61</v>
      </c>
      <c r="J168">
        <v>550.83000000000004</v>
      </c>
      <c r="K168">
        <v>110.17</v>
      </c>
      <c r="L168">
        <v>220.32</v>
      </c>
      <c r="M168" t="s">
        <v>1053</v>
      </c>
      <c r="N168" t="s">
        <v>1056</v>
      </c>
    </row>
    <row r="169" spans="1:14" x14ac:dyDescent="0.3">
      <c r="A169" t="s">
        <v>181</v>
      </c>
      <c r="B169" s="1">
        <v>45526</v>
      </c>
      <c r="C169" t="s">
        <v>1017</v>
      </c>
      <c r="D169" t="s">
        <v>1025</v>
      </c>
      <c r="E169">
        <v>2024</v>
      </c>
      <c r="F169" t="s">
        <v>1034</v>
      </c>
      <c r="G169" t="s">
        <v>1038</v>
      </c>
      <c r="H169">
        <v>3</v>
      </c>
      <c r="I169">
        <v>155.12</v>
      </c>
      <c r="J169">
        <v>465.36</v>
      </c>
      <c r="K169">
        <v>93.07</v>
      </c>
      <c r="L169">
        <v>186.15</v>
      </c>
      <c r="M169" t="s">
        <v>1052</v>
      </c>
      <c r="N169" t="s">
        <v>1055</v>
      </c>
    </row>
    <row r="170" spans="1:14" x14ac:dyDescent="0.3">
      <c r="A170" t="s">
        <v>182</v>
      </c>
      <c r="B170" s="1">
        <v>45118</v>
      </c>
      <c r="C170" t="s">
        <v>1020</v>
      </c>
      <c r="D170" t="s">
        <v>1021</v>
      </c>
      <c r="E170">
        <v>2023</v>
      </c>
      <c r="F170" t="s">
        <v>1033</v>
      </c>
      <c r="G170" t="s">
        <v>1037</v>
      </c>
      <c r="H170">
        <v>2</v>
      </c>
      <c r="I170">
        <v>102.03</v>
      </c>
      <c r="J170">
        <v>204.06</v>
      </c>
      <c r="K170">
        <v>61.22</v>
      </c>
      <c r="L170">
        <v>81.62</v>
      </c>
      <c r="M170" t="s">
        <v>1051</v>
      </c>
      <c r="N170" t="s">
        <v>1055</v>
      </c>
    </row>
    <row r="171" spans="1:14" x14ac:dyDescent="0.3">
      <c r="A171" t="s">
        <v>183</v>
      </c>
      <c r="B171" s="1">
        <v>45045</v>
      </c>
      <c r="C171" t="s">
        <v>1019</v>
      </c>
      <c r="D171" t="s">
        <v>1031</v>
      </c>
      <c r="E171">
        <v>2023</v>
      </c>
      <c r="F171" t="s">
        <v>1033</v>
      </c>
      <c r="G171" t="s">
        <v>1049</v>
      </c>
      <c r="H171">
        <v>5</v>
      </c>
      <c r="I171">
        <v>106.47</v>
      </c>
      <c r="J171">
        <v>532.35</v>
      </c>
      <c r="K171">
        <v>63.88</v>
      </c>
      <c r="L171">
        <v>212.95</v>
      </c>
      <c r="M171" t="s">
        <v>1050</v>
      </c>
      <c r="N171" t="s">
        <v>1056</v>
      </c>
    </row>
    <row r="172" spans="1:14" x14ac:dyDescent="0.3">
      <c r="A172" t="s">
        <v>184</v>
      </c>
      <c r="B172" s="1">
        <v>45765</v>
      </c>
      <c r="C172" t="s">
        <v>1014</v>
      </c>
      <c r="D172" t="s">
        <v>1031</v>
      </c>
      <c r="E172">
        <v>2025</v>
      </c>
      <c r="F172" t="s">
        <v>1035</v>
      </c>
      <c r="G172" t="s">
        <v>1042</v>
      </c>
      <c r="H172">
        <v>1</v>
      </c>
      <c r="I172">
        <v>128.19</v>
      </c>
      <c r="J172">
        <v>128.19</v>
      </c>
      <c r="K172">
        <v>76.91</v>
      </c>
      <c r="L172">
        <v>51.28</v>
      </c>
      <c r="M172" t="s">
        <v>1051</v>
      </c>
      <c r="N172" t="s">
        <v>1056</v>
      </c>
    </row>
    <row r="173" spans="1:14" x14ac:dyDescent="0.3">
      <c r="A173" t="s">
        <v>185</v>
      </c>
      <c r="B173" s="1">
        <v>45438</v>
      </c>
      <c r="C173" t="s">
        <v>1018</v>
      </c>
      <c r="D173" t="s">
        <v>1028</v>
      </c>
      <c r="E173">
        <v>2024</v>
      </c>
      <c r="F173" t="s">
        <v>1033</v>
      </c>
      <c r="G173" t="s">
        <v>1049</v>
      </c>
      <c r="H173">
        <v>1</v>
      </c>
      <c r="I173">
        <v>113.86</v>
      </c>
      <c r="J173">
        <v>113.86</v>
      </c>
      <c r="K173">
        <v>68.319999999999993</v>
      </c>
      <c r="L173">
        <v>45.54</v>
      </c>
      <c r="M173" t="s">
        <v>1050</v>
      </c>
      <c r="N173" t="s">
        <v>1056</v>
      </c>
    </row>
    <row r="174" spans="1:14" x14ac:dyDescent="0.3">
      <c r="A174" t="s">
        <v>186</v>
      </c>
      <c r="B174" s="1">
        <v>45350</v>
      </c>
      <c r="C174" t="s">
        <v>1016</v>
      </c>
      <c r="D174" t="s">
        <v>1032</v>
      </c>
      <c r="E174">
        <v>2024</v>
      </c>
      <c r="F174" t="s">
        <v>1033</v>
      </c>
      <c r="G174" t="s">
        <v>1037</v>
      </c>
      <c r="H174">
        <v>1</v>
      </c>
      <c r="I174">
        <v>135.38999999999999</v>
      </c>
      <c r="J174">
        <v>135.38999999999999</v>
      </c>
      <c r="K174">
        <v>81.23</v>
      </c>
      <c r="L174">
        <v>54.16</v>
      </c>
      <c r="M174" t="s">
        <v>1050</v>
      </c>
      <c r="N174" t="s">
        <v>1056</v>
      </c>
    </row>
    <row r="175" spans="1:14" x14ac:dyDescent="0.3">
      <c r="A175" t="s">
        <v>187</v>
      </c>
      <c r="B175" s="1">
        <v>45630</v>
      </c>
      <c r="C175" t="s">
        <v>1016</v>
      </c>
      <c r="D175" t="s">
        <v>1029</v>
      </c>
      <c r="E175">
        <v>2024</v>
      </c>
      <c r="F175" t="s">
        <v>1035</v>
      </c>
      <c r="G175" t="s">
        <v>1042</v>
      </c>
      <c r="H175">
        <v>1</v>
      </c>
      <c r="I175">
        <v>126.21</v>
      </c>
      <c r="J175">
        <v>126.21</v>
      </c>
      <c r="K175">
        <v>75.73</v>
      </c>
      <c r="L175">
        <v>50.48</v>
      </c>
      <c r="M175" t="s">
        <v>1051</v>
      </c>
      <c r="N175" t="s">
        <v>1055</v>
      </c>
    </row>
    <row r="176" spans="1:14" x14ac:dyDescent="0.3">
      <c r="A176" t="s">
        <v>188</v>
      </c>
      <c r="B176" s="1">
        <v>45650</v>
      </c>
      <c r="C176" t="s">
        <v>1020</v>
      </c>
      <c r="D176" t="s">
        <v>1029</v>
      </c>
      <c r="E176">
        <v>2024</v>
      </c>
      <c r="F176" t="s">
        <v>1036</v>
      </c>
      <c r="G176" t="s">
        <v>1047</v>
      </c>
      <c r="H176">
        <v>5</v>
      </c>
      <c r="I176">
        <v>213.83</v>
      </c>
      <c r="J176">
        <v>1069.1500000000001</v>
      </c>
      <c r="K176">
        <v>128.30000000000001</v>
      </c>
      <c r="L176">
        <v>427.65</v>
      </c>
      <c r="M176" t="s">
        <v>1052</v>
      </c>
      <c r="N176" t="s">
        <v>1059</v>
      </c>
    </row>
    <row r="177" spans="1:14" x14ac:dyDescent="0.3">
      <c r="A177" t="s">
        <v>189</v>
      </c>
      <c r="B177" s="1">
        <v>45097</v>
      </c>
      <c r="C177" t="s">
        <v>1020</v>
      </c>
      <c r="D177" t="s">
        <v>1027</v>
      </c>
      <c r="E177">
        <v>2023</v>
      </c>
      <c r="F177" t="s">
        <v>1035</v>
      </c>
      <c r="G177" t="s">
        <v>1039</v>
      </c>
      <c r="H177">
        <v>5</v>
      </c>
      <c r="I177">
        <v>131.65</v>
      </c>
      <c r="J177">
        <v>658.25</v>
      </c>
      <c r="K177">
        <v>78.989999999999995</v>
      </c>
      <c r="L177">
        <v>263.3</v>
      </c>
      <c r="M177" t="s">
        <v>1054</v>
      </c>
      <c r="N177" t="s">
        <v>1059</v>
      </c>
    </row>
    <row r="178" spans="1:14" x14ac:dyDescent="0.3">
      <c r="A178" t="s">
        <v>190</v>
      </c>
      <c r="B178" s="1">
        <v>45013</v>
      </c>
      <c r="C178" t="s">
        <v>1020</v>
      </c>
      <c r="D178" t="s">
        <v>1026</v>
      </c>
      <c r="E178">
        <v>2023</v>
      </c>
      <c r="F178" t="s">
        <v>1034</v>
      </c>
      <c r="G178" t="s">
        <v>1044</v>
      </c>
      <c r="H178">
        <v>5</v>
      </c>
      <c r="I178">
        <v>168.94</v>
      </c>
      <c r="J178">
        <v>844.7</v>
      </c>
      <c r="K178">
        <v>101.36</v>
      </c>
      <c r="L178">
        <v>337.9</v>
      </c>
      <c r="M178" t="s">
        <v>1052</v>
      </c>
      <c r="N178" t="s">
        <v>1058</v>
      </c>
    </row>
    <row r="179" spans="1:14" x14ac:dyDescent="0.3">
      <c r="A179" t="s">
        <v>191</v>
      </c>
      <c r="B179" s="1">
        <v>45313</v>
      </c>
      <c r="C179" t="s">
        <v>1015</v>
      </c>
      <c r="D179" t="s">
        <v>1022</v>
      </c>
      <c r="E179">
        <v>2024</v>
      </c>
      <c r="F179" t="s">
        <v>1034</v>
      </c>
      <c r="G179" t="s">
        <v>1040</v>
      </c>
      <c r="H179">
        <v>3</v>
      </c>
      <c r="I179">
        <v>139.82</v>
      </c>
      <c r="J179">
        <v>419.46</v>
      </c>
      <c r="K179">
        <v>83.89</v>
      </c>
      <c r="L179">
        <v>167.79</v>
      </c>
      <c r="M179" t="s">
        <v>1054</v>
      </c>
      <c r="N179" t="s">
        <v>1059</v>
      </c>
    </row>
    <row r="180" spans="1:14" x14ac:dyDescent="0.3">
      <c r="A180" t="s">
        <v>192</v>
      </c>
      <c r="B180" s="1">
        <v>45306</v>
      </c>
      <c r="C180" t="s">
        <v>1015</v>
      </c>
      <c r="D180" t="s">
        <v>1022</v>
      </c>
      <c r="E180">
        <v>2024</v>
      </c>
      <c r="F180" t="s">
        <v>1033</v>
      </c>
      <c r="G180" t="s">
        <v>1046</v>
      </c>
      <c r="H180">
        <v>3</v>
      </c>
      <c r="I180">
        <v>160.63</v>
      </c>
      <c r="J180">
        <v>481.89</v>
      </c>
      <c r="K180">
        <v>96.38</v>
      </c>
      <c r="L180">
        <v>192.75</v>
      </c>
      <c r="M180" t="s">
        <v>1050</v>
      </c>
      <c r="N180" t="s">
        <v>1057</v>
      </c>
    </row>
    <row r="181" spans="1:14" x14ac:dyDescent="0.3">
      <c r="A181" t="s">
        <v>193</v>
      </c>
      <c r="B181" s="1">
        <v>45345</v>
      </c>
      <c r="C181" t="s">
        <v>1014</v>
      </c>
      <c r="D181" t="s">
        <v>1032</v>
      </c>
      <c r="E181">
        <v>2024</v>
      </c>
      <c r="F181" t="s">
        <v>1036</v>
      </c>
      <c r="G181" t="s">
        <v>1047</v>
      </c>
      <c r="H181">
        <v>1</v>
      </c>
      <c r="I181">
        <v>184.19</v>
      </c>
      <c r="J181">
        <v>184.19</v>
      </c>
      <c r="K181">
        <v>110.51</v>
      </c>
      <c r="L181">
        <v>73.680000000000007</v>
      </c>
      <c r="M181" t="s">
        <v>1053</v>
      </c>
      <c r="N181" t="s">
        <v>1057</v>
      </c>
    </row>
    <row r="182" spans="1:14" x14ac:dyDescent="0.3">
      <c r="A182" t="s">
        <v>194</v>
      </c>
      <c r="B182" s="1">
        <v>45580</v>
      </c>
      <c r="C182" t="s">
        <v>1020</v>
      </c>
      <c r="D182" t="s">
        <v>1024</v>
      </c>
      <c r="E182">
        <v>2024</v>
      </c>
      <c r="F182" t="s">
        <v>1033</v>
      </c>
      <c r="G182" t="s">
        <v>1049</v>
      </c>
      <c r="H182">
        <v>4</v>
      </c>
      <c r="I182">
        <v>103.68</v>
      </c>
      <c r="J182">
        <v>414.72</v>
      </c>
      <c r="K182">
        <v>62.21</v>
      </c>
      <c r="L182">
        <v>165.88</v>
      </c>
      <c r="M182" t="s">
        <v>1052</v>
      </c>
      <c r="N182" t="s">
        <v>1056</v>
      </c>
    </row>
    <row r="183" spans="1:14" x14ac:dyDescent="0.3">
      <c r="A183" t="s">
        <v>195</v>
      </c>
      <c r="B183" s="1">
        <v>45530</v>
      </c>
      <c r="C183" t="s">
        <v>1015</v>
      </c>
      <c r="D183" t="s">
        <v>1025</v>
      </c>
      <c r="E183">
        <v>2024</v>
      </c>
      <c r="F183" t="s">
        <v>1033</v>
      </c>
      <c r="G183" t="s">
        <v>1046</v>
      </c>
      <c r="H183">
        <v>1</v>
      </c>
      <c r="I183">
        <v>124.91</v>
      </c>
      <c r="J183">
        <v>124.91</v>
      </c>
      <c r="K183">
        <v>74.95</v>
      </c>
      <c r="L183">
        <v>49.96</v>
      </c>
      <c r="M183" t="s">
        <v>1054</v>
      </c>
      <c r="N183" t="s">
        <v>1058</v>
      </c>
    </row>
    <row r="184" spans="1:14" x14ac:dyDescent="0.3">
      <c r="A184" t="s">
        <v>196</v>
      </c>
      <c r="B184" s="1">
        <v>45808</v>
      </c>
      <c r="C184" t="s">
        <v>1019</v>
      </c>
      <c r="D184" t="s">
        <v>1028</v>
      </c>
      <c r="E184">
        <v>2025</v>
      </c>
      <c r="F184" t="s">
        <v>1033</v>
      </c>
      <c r="G184" t="s">
        <v>1046</v>
      </c>
      <c r="H184">
        <v>4</v>
      </c>
      <c r="I184">
        <v>114.03</v>
      </c>
      <c r="J184">
        <v>456.12</v>
      </c>
      <c r="K184">
        <v>68.42</v>
      </c>
      <c r="L184">
        <v>182.44</v>
      </c>
      <c r="M184" t="s">
        <v>1050</v>
      </c>
      <c r="N184" t="s">
        <v>1055</v>
      </c>
    </row>
    <row r="185" spans="1:14" x14ac:dyDescent="0.3">
      <c r="A185" t="s">
        <v>197</v>
      </c>
      <c r="B185" s="1">
        <v>45015</v>
      </c>
      <c r="C185" t="s">
        <v>1017</v>
      </c>
      <c r="D185" t="s">
        <v>1026</v>
      </c>
      <c r="E185">
        <v>2023</v>
      </c>
      <c r="F185" t="s">
        <v>1033</v>
      </c>
      <c r="G185" t="s">
        <v>1046</v>
      </c>
      <c r="H185">
        <v>2</v>
      </c>
      <c r="I185">
        <v>161.07</v>
      </c>
      <c r="J185">
        <v>322.14</v>
      </c>
      <c r="K185">
        <v>96.64</v>
      </c>
      <c r="L185">
        <v>128.86000000000001</v>
      </c>
      <c r="M185" t="s">
        <v>1050</v>
      </c>
      <c r="N185" t="s">
        <v>1059</v>
      </c>
    </row>
    <row r="186" spans="1:14" x14ac:dyDescent="0.3">
      <c r="A186" t="s">
        <v>198</v>
      </c>
      <c r="B186" s="1">
        <v>45287</v>
      </c>
      <c r="C186" t="s">
        <v>1016</v>
      </c>
      <c r="D186" t="s">
        <v>1029</v>
      </c>
      <c r="E186">
        <v>2023</v>
      </c>
      <c r="F186" t="s">
        <v>1036</v>
      </c>
      <c r="G186" t="s">
        <v>1045</v>
      </c>
      <c r="H186">
        <v>5</v>
      </c>
      <c r="I186">
        <v>197.35</v>
      </c>
      <c r="J186">
        <v>986.75</v>
      </c>
      <c r="K186">
        <v>118.41</v>
      </c>
      <c r="L186">
        <v>394.7</v>
      </c>
      <c r="M186" t="s">
        <v>1052</v>
      </c>
      <c r="N186" t="s">
        <v>1059</v>
      </c>
    </row>
    <row r="187" spans="1:14" x14ac:dyDescent="0.3">
      <c r="A187" t="s">
        <v>199</v>
      </c>
      <c r="B187" s="1">
        <v>45231</v>
      </c>
      <c r="C187" t="s">
        <v>1016</v>
      </c>
      <c r="D187" t="s">
        <v>1030</v>
      </c>
      <c r="E187">
        <v>2023</v>
      </c>
      <c r="F187" t="s">
        <v>1035</v>
      </c>
      <c r="G187" t="s">
        <v>1043</v>
      </c>
      <c r="H187">
        <v>1</v>
      </c>
      <c r="I187">
        <v>112.53</v>
      </c>
      <c r="J187">
        <v>112.53</v>
      </c>
      <c r="K187">
        <v>67.52</v>
      </c>
      <c r="L187">
        <v>45.01</v>
      </c>
      <c r="M187" t="s">
        <v>1051</v>
      </c>
      <c r="N187" t="s">
        <v>1055</v>
      </c>
    </row>
    <row r="188" spans="1:14" x14ac:dyDescent="0.3">
      <c r="A188" t="s">
        <v>200</v>
      </c>
      <c r="B188" s="1">
        <v>45699</v>
      </c>
      <c r="C188" t="s">
        <v>1020</v>
      </c>
      <c r="D188" t="s">
        <v>1032</v>
      </c>
      <c r="E188">
        <v>2025</v>
      </c>
      <c r="F188" t="s">
        <v>1033</v>
      </c>
      <c r="G188" t="s">
        <v>1037</v>
      </c>
      <c r="H188">
        <v>5</v>
      </c>
      <c r="I188">
        <v>131.88</v>
      </c>
      <c r="J188">
        <v>659.4</v>
      </c>
      <c r="K188">
        <v>79.13</v>
      </c>
      <c r="L188">
        <v>263.75</v>
      </c>
      <c r="M188" t="s">
        <v>1052</v>
      </c>
      <c r="N188" t="s">
        <v>1057</v>
      </c>
    </row>
    <row r="189" spans="1:14" x14ac:dyDescent="0.3">
      <c r="A189" t="s">
        <v>201</v>
      </c>
      <c r="B189" s="1">
        <v>45149</v>
      </c>
      <c r="C189" t="s">
        <v>1014</v>
      </c>
      <c r="D189" t="s">
        <v>1025</v>
      </c>
      <c r="E189">
        <v>2023</v>
      </c>
      <c r="F189" t="s">
        <v>1034</v>
      </c>
      <c r="G189" t="s">
        <v>1038</v>
      </c>
      <c r="H189">
        <v>2</v>
      </c>
      <c r="I189">
        <v>195.93</v>
      </c>
      <c r="J189">
        <v>391.86</v>
      </c>
      <c r="K189">
        <v>117.56</v>
      </c>
      <c r="L189">
        <v>156.74</v>
      </c>
      <c r="M189" t="s">
        <v>1051</v>
      </c>
      <c r="N189" t="s">
        <v>1056</v>
      </c>
    </row>
    <row r="190" spans="1:14" x14ac:dyDescent="0.3">
      <c r="A190" t="s">
        <v>202</v>
      </c>
      <c r="B190" s="1">
        <v>45097</v>
      </c>
      <c r="C190" t="s">
        <v>1020</v>
      </c>
      <c r="D190" t="s">
        <v>1027</v>
      </c>
      <c r="E190">
        <v>2023</v>
      </c>
      <c r="F190" t="s">
        <v>1036</v>
      </c>
      <c r="G190" t="s">
        <v>1047</v>
      </c>
      <c r="H190">
        <v>4</v>
      </c>
      <c r="I190">
        <v>154.53</v>
      </c>
      <c r="J190">
        <v>618.12</v>
      </c>
      <c r="K190">
        <v>92.72</v>
      </c>
      <c r="L190">
        <v>247.24</v>
      </c>
      <c r="M190" t="s">
        <v>1050</v>
      </c>
      <c r="N190" t="s">
        <v>1058</v>
      </c>
    </row>
    <row r="191" spans="1:14" x14ac:dyDescent="0.3">
      <c r="A191" t="s">
        <v>203</v>
      </c>
      <c r="B191" s="1">
        <v>45328</v>
      </c>
      <c r="C191" t="s">
        <v>1020</v>
      </c>
      <c r="D191" t="s">
        <v>1032</v>
      </c>
      <c r="E191">
        <v>2024</v>
      </c>
      <c r="F191" t="s">
        <v>1033</v>
      </c>
      <c r="G191" t="s">
        <v>1046</v>
      </c>
      <c r="H191">
        <v>2</v>
      </c>
      <c r="I191">
        <v>150.07</v>
      </c>
      <c r="J191">
        <v>300.14</v>
      </c>
      <c r="K191">
        <v>90.04</v>
      </c>
      <c r="L191">
        <v>120.06</v>
      </c>
      <c r="M191" t="s">
        <v>1054</v>
      </c>
      <c r="N191" t="s">
        <v>1057</v>
      </c>
    </row>
    <row r="192" spans="1:14" x14ac:dyDescent="0.3">
      <c r="A192" t="s">
        <v>204</v>
      </c>
      <c r="B192" s="1">
        <v>45305</v>
      </c>
      <c r="C192" t="s">
        <v>1018</v>
      </c>
      <c r="D192" t="s">
        <v>1022</v>
      </c>
      <c r="E192">
        <v>2024</v>
      </c>
      <c r="F192" t="s">
        <v>1034</v>
      </c>
      <c r="G192" t="s">
        <v>1044</v>
      </c>
      <c r="H192">
        <v>2</v>
      </c>
      <c r="I192">
        <v>160.08000000000001</v>
      </c>
      <c r="J192">
        <v>320.16000000000003</v>
      </c>
      <c r="K192">
        <v>96.05</v>
      </c>
      <c r="L192">
        <v>128.06</v>
      </c>
      <c r="M192" t="s">
        <v>1050</v>
      </c>
      <c r="N192" t="s">
        <v>1058</v>
      </c>
    </row>
    <row r="193" spans="1:14" x14ac:dyDescent="0.3">
      <c r="A193" t="s">
        <v>205</v>
      </c>
      <c r="B193" s="1">
        <v>45176</v>
      </c>
      <c r="C193" t="s">
        <v>1017</v>
      </c>
      <c r="D193" t="s">
        <v>1023</v>
      </c>
      <c r="E193">
        <v>2023</v>
      </c>
      <c r="F193" t="s">
        <v>1033</v>
      </c>
      <c r="G193" t="s">
        <v>1046</v>
      </c>
      <c r="H193">
        <v>5</v>
      </c>
      <c r="I193">
        <v>154.72</v>
      </c>
      <c r="J193">
        <v>773.6</v>
      </c>
      <c r="K193">
        <v>92.83</v>
      </c>
      <c r="L193">
        <v>309.45</v>
      </c>
      <c r="M193" t="s">
        <v>1051</v>
      </c>
      <c r="N193" t="s">
        <v>1056</v>
      </c>
    </row>
    <row r="194" spans="1:14" x14ac:dyDescent="0.3">
      <c r="A194" t="s">
        <v>206</v>
      </c>
      <c r="B194" s="1">
        <v>45150</v>
      </c>
      <c r="C194" t="s">
        <v>1019</v>
      </c>
      <c r="D194" t="s">
        <v>1025</v>
      </c>
      <c r="E194">
        <v>2023</v>
      </c>
      <c r="F194" t="s">
        <v>1036</v>
      </c>
      <c r="G194" t="s">
        <v>1048</v>
      </c>
      <c r="H194">
        <v>2</v>
      </c>
      <c r="I194">
        <v>152.65</v>
      </c>
      <c r="J194">
        <v>305.3</v>
      </c>
      <c r="K194">
        <v>91.59</v>
      </c>
      <c r="L194">
        <v>122.12</v>
      </c>
      <c r="M194" t="s">
        <v>1053</v>
      </c>
      <c r="N194" t="s">
        <v>1059</v>
      </c>
    </row>
    <row r="195" spans="1:14" x14ac:dyDescent="0.3">
      <c r="A195" t="s">
        <v>207</v>
      </c>
      <c r="B195" s="1">
        <v>45754</v>
      </c>
      <c r="C195" t="s">
        <v>1015</v>
      </c>
      <c r="D195" t="s">
        <v>1031</v>
      </c>
      <c r="E195">
        <v>2025</v>
      </c>
      <c r="F195" t="s">
        <v>1033</v>
      </c>
      <c r="G195" t="s">
        <v>1046</v>
      </c>
      <c r="H195">
        <v>3</v>
      </c>
      <c r="I195">
        <v>164.08</v>
      </c>
      <c r="J195">
        <v>492.24</v>
      </c>
      <c r="K195">
        <v>98.45</v>
      </c>
      <c r="L195">
        <v>196.89</v>
      </c>
      <c r="M195" t="s">
        <v>1052</v>
      </c>
      <c r="N195" t="s">
        <v>1056</v>
      </c>
    </row>
    <row r="196" spans="1:14" x14ac:dyDescent="0.3">
      <c r="A196" t="s">
        <v>208</v>
      </c>
      <c r="B196" s="1">
        <v>45324</v>
      </c>
      <c r="C196" t="s">
        <v>1014</v>
      </c>
      <c r="D196" t="s">
        <v>1032</v>
      </c>
      <c r="E196">
        <v>2024</v>
      </c>
      <c r="F196" t="s">
        <v>1033</v>
      </c>
      <c r="G196" t="s">
        <v>1037</v>
      </c>
      <c r="H196">
        <v>4</v>
      </c>
      <c r="I196">
        <v>131.05000000000001</v>
      </c>
      <c r="J196">
        <v>524.20000000000005</v>
      </c>
      <c r="K196">
        <v>78.63</v>
      </c>
      <c r="L196">
        <v>209.68</v>
      </c>
      <c r="M196" t="s">
        <v>1050</v>
      </c>
      <c r="N196" t="s">
        <v>1057</v>
      </c>
    </row>
    <row r="197" spans="1:14" x14ac:dyDescent="0.3">
      <c r="A197" t="s">
        <v>209</v>
      </c>
      <c r="B197" s="1">
        <v>45698</v>
      </c>
      <c r="C197" t="s">
        <v>1015</v>
      </c>
      <c r="D197" t="s">
        <v>1032</v>
      </c>
      <c r="E197">
        <v>2025</v>
      </c>
      <c r="F197" t="s">
        <v>1033</v>
      </c>
      <c r="G197" t="s">
        <v>1037</v>
      </c>
      <c r="H197">
        <v>4</v>
      </c>
      <c r="I197">
        <v>110.28</v>
      </c>
      <c r="J197">
        <v>441.12</v>
      </c>
      <c r="K197">
        <v>66.17</v>
      </c>
      <c r="L197">
        <v>176.44</v>
      </c>
      <c r="M197" t="s">
        <v>1052</v>
      </c>
      <c r="N197" t="s">
        <v>1059</v>
      </c>
    </row>
    <row r="198" spans="1:14" x14ac:dyDescent="0.3">
      <c r="A198" t="s">
        <v>210</v>
      </c>
      <c r="B198" s="1">
        <v>45420</v>
      </c>
      <c r="C198" t="s">
        <v>1016</v>
      </c>
      <c r="D198" t="s">
        <v>1028</v>
      </c>
      <c r="E198">
        <v>2024</v>
      </c>
      <c r="F198" t="s">
        <v>1034</v>
      </c>
      <c r="G198" t="s">
        <v>1038</v>
      </c>
      <c r="H198">
        <v>5</v>
      </c>
      <c r="I198">
        <v>163.65</v>
      </c>
      <c r="J198">
        <v>818.25</v>
      </c>
      <c r="K198">
        <v>98.19</v>
      </c>
      <c r="L198">
        <v>327.3</v>
      </c>
      <c r="M198" t="s">
        <v>1050</v>
      </c>
      <c r="N198" t="s">
        <v>1056</v>
      </c>
    </row>
    <row r="199" spans="1:14" x14ac:dyDescent="0.3">
      <c r="A199" t="s">
        <v>211</v>
      </c>
      <c r="B199" s="1">
        <v>44972</v>
      </c>
      <c r="C199" t="s">
        <v>1016</v>
      </c>
      <c r="D199" t="s">
        <v>1032</v>
      </c>
      <c r="E199">
        <v>2023</v>
      </c>
      <c r="F199" t="s">
        <v>1035</v>
      </c>
      <c r="G199" t="s">
        <v>1039</v>
      </c>
      <c r="H199">
        <v>5</v>
      </c>
      <c r="I199">
        <v>123.82</v>
      </c>
      <c r="J199">
        <v>619.1</v>
      </c>
      <c r="K199">
        <v>74.290000000000006</v>
      </c>
      <c r="L199">
        <v>247.65</v>
      </c>
      <c r="M199" t="s">
        <v>1051</v>
      </c>
      <c r="N199" t="s">
        <v>1059</v>
      </c>
    </row>
    <row r="200" spans="1:14" x14ac:dyDescent="0.3">
      <c r="A200" t="s">
        <v>212</v>
      </c>
      <c r="B200" s="1">
        <v>45822</v>
      </c>
      <c r="C200" t="s">
        <v>1019</v>
      </c>
      <c r="D200" t="s">
        <v>1027</v>
      </c>
      <c r="E200">
        <v>2025</v>
      </c>
      <c r="F200" t="s">
        <v>1036</v>
      </c>
      <c r="G200" t="s">
        <v>1048</v>
      </c>
      <c r="H200">
        <v>1</v>
      </c>
      <c r="I200">
        <v>246.12</v>
      </c>
      <c r="J200">
        <v>246.12</v>
      </c>
      <c r="K200">
        <v>147.66999999999999</v>
      </c>
      <c r="L200">
        <v>98.45</v>
      </c>
      <c r="M200" t="s">
        <v>1054</v>
      </c>
      <c r="N200" t="s">
        <v>1059</v>
      </c>
    </row>
    <row r="201" spans="1:14" x14ac:dyDescent="0.3">
      <c r="A201" t="s">
        <v>213</v>
      </c>
      <c r="B201" s="1">
        <v>45676</v>
      </c>
      <c r="C201" t="s">
        <v>1018</v>
      </c>
      <c r="D201" t="s">
        <v>1022</v>
      </c>
      <c r="E201">
        <v>2025</v>
      </c>
      <c r="F201" t="s">
        <v>1034</v>
      </c>
      <c r="G201" t="s">
        <v>1040</v>
      </c>
      <c r="H201">
        <v>2</v>
      </c>
      <c r="I201">
        <v>136.53</v>
      </c>
      <c r="J201">
        <v>273.06</v>
      </c>
      <c r="K201">
        <v>81.92</v>
      </c>
      <c r="L201">
        <v>109.22</v>
      </c>
      <c r="M201" t="s">
        <v>1054</v>
      </c>
      <c r="N201" t="s">
        <v>1058</v>
      </c>
    </row>
    <row r="202" spans="1:14" x14ac:dyDescent="0.3">
      <c r="A202" t="s">
        <v>214</v>
      </c>
      <c r="B202" s="1">
        <v>45795</v>
      </c>
      <c r="C202" t="s">
        <v>1018</v>
      </c>
      <c r="D202" t="s">
        <v>1028</v>
      </c>
      <c r="E202">
        <v>2025</v>
      </c>
      <c r="F202" t="s">
        <v>1033</v>
      </c>
      <c r="G202" t="s">
        <v>1046</v>
      </c>
      <c r="H202">
        <v>5</v>
      </c>
      <c r="I202">
        <v>105.55</v>
      </c>
      <c r="J202">
        <v>527.75</v>
      </c>
      <c r="K202">
        <v>63.33</v>
      </c>
      <c r="L202">
        <v>211.1</v>
      </c>
      <c r="M202" t="s">
        <v>1051</v>
      </c>
      <c r="N202" t="s">
        <v>1058</v>
      </c>
    </row>
    <row r="203" spans="1:14" x14ac:dyDescent="0.3">
      <c r="A203" t="s">
        <v>215</v>
      </c>
      <c r="B203" s="1">
        <v>45757</v>
      </c>
      <c r="C203" t="s">
        <v>1017</v>
      </c>
      <c r="D203" t="s">
        <v>1031</v>
      </c>
      <c r="E203">
        <v>2025</v>
      </c>
      <c r="F203" t="s">
        <v>1034</v>
      </c>
      <c r="G203" t="s">
        <v>1040</v>
      </c>
      <c r="H203">
        <v>2</v>
      </c>
      <c r="I203">
        <v>123.12</v>
      </c>
      <c r="J203">
        <v>246.24</v>
      </c>
      <c r="K203">
        <v>73.87</v>
      </c>
      <c r="L203">
        <v>98.5</v>
      </c>
      <c r="M203" t="s">
        <v>1053</v>
      </c>
      <c r="N203" t="s">
        <v>1057</v>
      </c>
    </row>
    <row r="204" spans="1:14" x14ac:dyDescent="0.3">
      <c r="A204" t="s">
        <v>216</v>
      </c>
      <c r="B204" s="1">
        <v>45687</v>
      </c>
      <c r="C204" t="s">
        <v>1017</v>
      </c>
      <c r="D204" t="s">
        <v>1022</v>
      </c>
      <c r="E204">
        <v>2025</v>
      </c>
      <c r="F204" t="s">
        <v>1033</v>
      </c>
      <c r="G204" t="s">
        <v>1046</v>
      </c>
      <c r="H204">
        <v>2</v>
      </c>
      <c r="I204">
        <v>154.63999999999999</v>
      </c>
      <c r="J204">
        <v>309.27999999999997</v>
      </c>
      <c r="K204">
        <v>92.78</v>
      </c>
      <c r="L204">
        <v>123.72</v>
      </c>
      <c r="M204" t="s">
        <v>1052</v>
      </c>
      <c r="N204" t="s">
        <v>1056</v>
      </c>
    </row>
    <row r="205" spans="1:14" x14ac:dyDescent="0.3">
      <c r="A205" t="s">
        <v>217</v>
      </c>
      <c r="B205" s="1">
        <v>45076</v>
      </c>
      <c r="C205" t="s">
        <v>1020</v>
      </c>
      <c r="D205" t="s">
        <v>1028</v>
      </c>
      <c r="E205">
        <v>2023</v>
      </c>
      <c r="F205" t="s">
        <v>1034</v>
      </c>
      <c r="G205" t="s">
        <v>1040</v>
      </c>
      <c r="H205">
        <v>1</v>
      </c>
      <c r="I205">
        <v>172.46</v>
      </c>
      <c r="J205">
        <v>172.46</v>
      </c>
      <c r="K205">
        <v>103.48</v>
      </c>
      <c r="L205">
        <v>68.98</v>
      </c>
      <c r="M205" t="s">
        <v>1052</v>
      </c>
      <c r="N205" t="s">
        <v>1055</v>
      </c>
    </row>
    <row r="206" spans="1:14" x14ac:dyDescent="0.3">
      <c r="A206" t="s">
        <v>218</v>
      </c>
      <c r="B206" s="1">
        <v>45362</v>
      </c>
      <c r="C206" t="s">
        <v>1015</v>
      </c>
      <c r="D206" t="s">
        <v>1026</v>
      </c>
      <c r="E206">
        <v>2024</v>
      </c>
      <c r="F206" t="s">
        <v>1033</v>
      </c>
      <c r="G206" t="s">
        <v>1046</v>
      </c>
      <c r="H206">
        <v>5</v>
      </c>
      <c r="I206">
        <v>167.59</v>
      </c>
      <c r="J206">
        <v>837.95</v>
      </c>
      <c r="K206">
        <v>100.55</v>
      </c>
      <c r="L206">
        <v>335.2</v>
      </c>
      <c r="M206" t="s">
        <v>1053</v>
      </c>
      <c r="N206" t="s">
        <v>1056</v>
      </c>
    </row>
    <row r="207" spans="1:14" x14ac:dyDescent="0.3">
      <c r="A207" t="s">
        <v>219</v>
      </c>
      <c r="B207" s="1">
        <v>45118</v>
      </c>
      <c r="C207" t="s">
        <v>1020</v>
      </c>
      <c r="D207" t="s">
        <v>1021</v>
      </c>
      <c r="E207">
        <v>2023</v>
      </c>
      <c r="F207" t="s">
        <v>1033</v>
      </c>
      <c r="G207" t="s">
        <v>1049</v>
      </c>
      <c r="H207">
        <v>2</v>
      </c>
      <c r="I207">
        <v>127.25</v>
      </c>
      <c r="J207">
        <v>254.5</v>
      </c>
      <c r="K207">
        <v>76.349999999999994</v>
      </c>
      <c r="L207">
        <v>101.8</v>
      </c>
      <c r="M207" t="s">
        <v>1051</v>
      </c>
      <c r="N207" t="s">
        <v>1059</v>
      </c>
    </row>
    <row r="208" spans="1:14" x14ac:dyDescent="0.3">
      <c r="A208" t="s">
        <v>220</v>
      </c>
      <c r="B208" s="1">
        <v>45286</v>
      </c>
      <c r="C208" t="s">
        <v>1020</v>
      </c>
      <c r="D208" t="s">
        <v>1029</v>
      </c>
      <c r="E208">
        <v>2023</v>
      </c>
      <c r="F208" t="s">
        <v>1034</v>
      </c>
      <c r="G208" t="s">
        <v>1040</v>
      </c>
      <c r="H208">
        <v>3</v>
      </c>
      <c r="I208">
        <v>142.55000000000001</v>
      </c>
      <c r="J208">
        <v>427.65</v>
      </c>
      <c r="K208">
        <v>85.53</v>
      </c>
      <c r="L208">
        <v>171.06</v>
      </c>
      <c r="M208" t="s">
        <v>1050</v>
      </c>
      <c r="N208" t="s">
        <v>1057</v>
      </c>
    </row>
    <row r="209" spans="1:14" x14ac:dyDescent="0.3">
      <c r="A209" t="s">
        <v>221</v>
      </c>
      <c r="B209" s="1">
        <v>44979</v>
      </c>
      <c r="C209" t="s">
        <v>1016</v>
      </c>
      <c r="D209" t="s">
        <v>1032</v>
      </c>
      <c r="E209">
        <v>2023</v>
      </c>
      <c r="F209" t="s">
        <v>1036</v>
      </c>
      <c r="G209" t="s">
        <v>1047</v>
      </c>
      <c r="H209">
        <v>4</v>
      </c>
      <c r="I209">
        <v>219.29</v>
      </c>
      <c r="J209">
        <v>877.16</v>
      </c>
      <c r="K209">
        <v>131.57</v>
      </c>
      <c r="L209">
        <v>350.88</v>
      </c>
      <c r="M209" t="s">
        <v>1052</v>
      </c>
      <c r="N209" t="s">
        <v>1057</v>
      </c>
    </row>
    <row r="210" spans="1:14" x14ac:dyDescent="0.3">
      <c r="A210" t="s">
        <v>222</v>
      </c>
      <c r="B210" s="1">
        <v>45266</v>
      </c>
      <c r="C210" t="s">
        <v>1016</v>
      </c>
      <c r="D210" t="s">
        <v>1029</v>
      </c>
      <c r="E210">
        <v>2023</v>
      </c>
      <c r="F210" t="s">
        <v>1033</v>
      </c>
      <c r="G210" t="s">
        <v>1046</v>
      </c>
      <c r="H210">
        <v>2</v>
      </c>
      <c r="I210">
        <v>150.32</v>
      </c>
      <c r="J210">
        <v>300.64</v>
      </c>
      <c r="K210">
        <v>90.19</v>
      </c>
      <c r="L210">
        <v>120.26</v>
      </c>
      <c r="M210" t="s">
        <v>1050</v>
      </c>
      <c r="N210" t="s">
        <v>1055</v>
      </c>
    </row>
    <row r="211" spans="1:14" x14ac:dyDescent="0.3">
      <c r="A211" t="s">
        <v>223</v>
      </c>
      <c r="B211" s="1">
        <v>45809</v>
      </c>
      <c r="C211" t="s">
        <v>1018</v>
      </c>
      <c r="D211" t="s">
        <v>1027</v>
      </c>
      <c r="E211">
        <v>2025</v>
      </c>
      <c r="F211" t="s">
        <v>1035</v>
      </c>
      <c r="G211" t="s">
        <v>1042</v>
      </c>
      <c r="H211">
        <v>5</v>
      </c>
      <c r="I211">
        <v>82.74</v>
      </c>
      <c r="J211">
        <v>413.7</v>
      </c>
      <c r="K211">
        <v>49.64</v>
      </c>
      <c r="L211">
        <v>165.5</v>
      </c>
      <c r="M211" t="s">
        <v>1052</v>
      </c>
      <c r="N211" t="s">
        <v>1059</v>
      </c>
    </row>
    <row r="212" spans="1:14" x14ac:dyDescent="0.3">
      <c r="A212" t="s">
        <v>224</v>
      </c>
      <c r="B212" s="1">
        <v>45164</v>
      </c>
      <c r="C212" t="s">
        <v>1019</v>
      </c>
      <c r="D212" t="s">
        <v>1025</v>
      </c>
      <c r="E212">
        <v>2023</v>
      </c>
      <c r="F212" t="s">
        <v>1036</v>
      </c>
      <c r="G212" t="s">
        <v>1048</v>
      </c>
      <c r="H212">
        <v>1</v>
      </c>
      <c r="I212">
        <v>230.35</v>
      </c>
      <c r="J212">
        <v>230.35</v>
      </c>
      <c r="K212">
        <v>138.21</v>
      </c>
      <c r="L212">
        <v>92.14</v>
      </c>
      <c r="M212" t="s">
        <v>1051</v>
      </c>
      <c r="N212" t="s">
        <v>1059</v>
      </c>
    </row>
    <row r="213" spans="1:14" x14ac:dyDescent="0.3">
      <c r="A213" t="s">
        <v>225</v>
      </c>
      <c r="B213" s="1">
        <v>45629</v>
      </c>
      <c r="C213" t="s">
        <v>1020</v>
      </c>
      <c r="D213" t="s">
        <v>1029</v>
      </c>
      <c r="E213">
        <v>2024</v>
      </c>
      <c r="F213" t="s">
        <v>1035</v>
      </c>
      <c r="G213" t="s">
        <v>1039</v>
      </c>
      <c r="H213">
        <v>1</v>
      </c>
      <c r="I213">
        <v>118.36</v>
      </c>
      <c r="J213">
        <v>118.36</v>
      </c>
      <c r="K213">
        <v>71.02</v>
      </c>
      <c r="L213">
        <v>47.34</v>
      </c>
      <c r="M213" t="s">
        <v>1050</v>
      </c>
      <c r="N213" t="s">
        <v>1057</v>
      </c>
    </row>
    <row r="214" spans="1:14" x14ac:dyDescent="0.3">
      <c r="A214" t="s">
        <v>226</v>
      </c>
      <c r="B214" s="1">
        <v>45334</v>
      </c>
      <c r="C214" t="s">
        <v>1015</v>
      </c>
      <c r="D214" t="s">
        <v>1032</v>
      </c>
      <c r="E214">
        <v>2024</v>
      </c>
      <c r="F214" t="s">
        <v>1035</v>
      </c>
      <c r="G214" t="s">
        <v>1042</v>
      </c>
      <c r="H214">
        <v>5</v>
      </c>
      <c r="I214">
        <v>132.54</v>
      </c>
      <c r="J214">
        <v>662.7</v>
      </c>
      <c r="K214">
        <v>79.52</v>
      </c>
      <c r="L214">
        <v>265.10000000000002</v>
      </c>
      <c r="M214" t="s">
        <v>1052</v>
      </c>
      <c r="N214" t="s">
        <v>1057</v>
      </c>
    </row>
    <row r="215" spans="1:14" x14ac:dyDescent="0.3">
      <c r="A215" t="s">
        <v>227</v>
      </c>
      <c r="B215" s="1">
        <v>45306</v>
      </c>
      <c r="C215" t="s">
        <v>1015</v>
      </c>
      <c r="D215" t="s">
        <v>1022</v>
      </c>
      <c r="E215">
        <v>2024</v>
      </c>
      <c r="F215" t="s">
        <v>1034</v>
      </c>
      <c r="G215" t="s">
        <v>1044</v>
      </c>
      <c r="H215">
        <v>3</v>
      </c>
      <c r="I215">
        <v>199.24</v>
      </c>
      <c r="J215">
        <v>597.72</v>
      </c>
      <c r="K215">
        <v>119.54</v>
      </c>
      <c r="L215">
        <v>239.1</v>
      </c>
      <c r="M215" t="s">
        <v>1052</v>
      </c>
      <c r="N215" t="s">
        <v>1055</v>
      </c>
    </row>
    <row r="216" spans="1:14" x14ac:dyDescent="0.3">
      <c r="A216" t="s">
        <v>228</v>
      </c>
      <c r="B216" s="1">
        <v>45784</v>
      </c>
      <c r="C216" t="s">
        <v>1016</v>
      </c>
      <c r="D216" t="s">
        <v>1028</v>
      </c>
      <c r="E216">
        <v>2025</v>
      </c>
      <c r="F216" t="s">
        <v>1034</v>
      </c>
      <c r="G216" t="s">
        <v>1044</v>
      </c>
      <c r="H216">
        <v>4</v>
      </c>
      <c r="I216">
        <v>149.76</v>
      </c>
      <c r="J216">
        <v>599.04</v>
      </c>
      <c r="K216">
        <v>89.86</v>
      </c>
      <c r="L216">
        <v>239.6</v>
      </c>
      <c r="M216" t="s">
        <v>1051</v>
      </c>
      <c r="N216" t="s">
        <v>1055</v>
      </c>
    </row>
    <row r="217" spans="1:14" x14ac:dyDescent="0.3">
      <c r="A217" t="s">
        <v>229</v>
      </c>
      <c r="B217" s="1">
        <v>45818</v>
      </c>
      <c r="C217" t="s">
        <v>1020</v>
      </c>
      <c r="D217" t="s">
        <v>1027</v>
      </c>
      <c r="E217">
        <v>2025</v>
      </c>
      <c r="F217" t="s">
        <v>1035</v>
      </c>
      <c r="G217" t="s">
        <v>1042</v>
      </c>
      <c r="H217">
        <v>5</v>
      </c>
      <c r="I217">
        <v>96.7</v>
      </c>
      <c r="J217">
        <v>483.5</v>
      </c>
      <c r="K217">
        <v>58.02</v>
      </c>
      <c r="L217">
        <v>193.4</v>
      </c>
      <c r="M217" t="s">
        <v>1051</v>
      </c>
      <c r="N217" t="s">
        <v>1058</v>
      </c>
    </row>
    <row r="218" spans="1:14" x14ac:dyDescent="0.3">
      <c r="A218" t="s">
        <v>230</v>
      </c>
      <c r="B218" s="1">
        <v>45424</v>
      </c>
      <c r="C218" t="s">
        <v>1018</v>
      </c>
      <c r="D218" t="s">
        <v>1028</v>
      </c>
      <c r="E218">
        <v>2024</v>
      </c>
      <c r="F218" t="s">
        <v>1033</v>
      </c>
      <c r="G218" t="s">
        <v>1037</v>
      </c>
      <c r="H218">
        <v>5</v>
      </c>
      <c r="I218">
        <v>159.19</v>
      </c>
      <c r="J218">
        <v>795.95</v>
      </c>
      <c r="K218">
        <v>95.51</v>
      </c>
      <c r="L218">
        <v>318.39999999999998</v>
      </c>
      <c r="M218" t="s">
        <v>1054</v>
      </c>
      <c r="N218" t="s">
        <v>1057</v>
      </c>
    </row>
    <row r="219" spans="1:14" x14ac:dyDescent="0.3">
      <c r="A219" t="s">
        <v>231</v>
      </c>
      <c r="B219" s="1">
        <v>45570</v>
      </c>
      <c r="C219" t="s">
        <v>1019</v>
      </c>
      <c r="D219" t="s">
        <v>1024</v>
      </c>
      <c r="E219">
        <v>2024</v>
      </c>
      <c r="F219" t="s">
        <v>1034</v>
      </c>
      <c r="G219" t="s">
        <v>1040</v>
      </c>
      <c r="H219">
        <v>3</v>
      </c>
      <c r="I219">
        <v>128.25</v>
      </c>
      <c r="J219">
        <v>384.75</v>
      </c>
      <c r="K219">
        <v>76.95</v>
      </c>
      <c r="L219">
        <v>153.9</v>
      </c>
      <c r="M219" t="s">
        <v>1054</v>
      </c>
      <c r="N219" t="s">
        <v>1055</v>
      </c>
    </row>
    <row r="220" spans="1:14" x14ac:dyDescent="0.3">
      <c r="A220" t="s">
        <v>232</v>
      </c>
      <c r="B220" s="1">
        <v>45065</v>
      </c>
      <c r="C220" t="s">
        <v>1014</v>
      </c>
      <c r="D220" t="s">
        <v>1028</v>
      </c>
      <c r="E220">
        <v>2023</v>
      </c>
      <c r="F220" t="s">
        <v>1035</v>
      </c>
      <c r="G220" t="s">
        <v>1043</v>
      </c>
      <c r="H220">
        <v>1</v>
      </c>
      <c r="I220">
        <v>117.4</v>
      </c>
      <c r="J220">
        <v>117.4</v>
      </c>
      <c r="K220">
        <v>70.44</v>
      </c>
      <c r="L220">
        <v>46.96</v>
      </c>
      <c r="M220" t="s">
        <v>1054</v>
      </c>
      <c r="N220" t="s">
        <v>1059</v>
      </c>
    </row>
    <row r="221" spans="1:14" x14ac:dyDescent="0.3">
      <c r="A221" t="s">
        <v>233</v>
      </c>
      <c r="B221" s="1">
        <v>45192</v>
      </c>
      <c r="C221" t="s">
        <v>1019</v>
      </c>
      <c r="D221" t="s">
        <v>1023</v>
      </c>
      <c r="E221">
        <v>2023</v>
      </c>
      <c r="F221" t="s">
        <v>1033</v>
      </c>
      <c r="G221" t="s">
        <v>1037</v>
      </c>
      <c r="H221">
        <v>4</v>
      </c>
      <c r="I221">
        <v>166.12</v>
      </c>
      <c r="J221">
        <v>664.48</v>
      </c>
      <c r="K221">
        <v>99.67</v>
      </c>
      <c r="L221">
        <v>265.8</v>
      </c>
      <c r="M221" t="s">
        <v>1050</v>
      </c>
      <c r="N221" t="s">
        <v>1058</v>
      </c>
    </row>
    <row r="222" spans="1:14" x14ac:dyDescent="0.3">
      <c r="A222" t="s">
        <v>234</v>
      </c>
      <c r="B222" s="1">
        <v>45794</v>
      </c>
      <c r="C222" t="s">
        <v>1019</v>
      </c>
      <c r="D222" t="s">
        <v>1028</v>
      </c>
      <c r="E222">
        <v>2025</v>
      </c>
      <c r="F222" t="s">
        <v>1033</v>
      </c>
      <c r="G222" t="s">
        <v>1046</v>
      </c>
      <c r="H222">
        <v>5</v>
      </c>
      <c r="I222">
        <v>171.64</v>
      </c>
      <c r="J222">
        <v>858.2</v>
      </c>
      <c r="K222">
        <v>102.98</v>
      </c>
      <c r="L222">
        <v>343.3</v>
      </c>
      <c r="M222" t="s">
        <v>1053</v>
      </c>
      <c r="N222" t="s">
        <v>1057</v>
      </c>
    </row>
    <row r="223" spans="1:14" x14ac:dyDescent="0.3">
      <c r="A223" t="s">
        <v>235</v>
      </c>
      <c r="B223" s="1">
        <v>45445</v>
      </c>
      <c r="C223" t="s">
        <v>1018</v>
      </c>
      <c r="D223" t="s">
        <v>1027</v>
      </c>
      <c r="E223">
        <v>2024</v>
      </c>
      <c r="F223" t="s">
        <v>1035</v>
      </c>
      <c r="G223" t="s">
        <v>1042</v>
      </c>
      <c r="H223">
        <v>1</v>
      </c>
      <c r="I223">
        <v>83.74</v>
      </c>
      <c r="J223">
        <v>83.74</v>
      </c>
      <c r="K223">
        <v>50.24</v>
      </c>
      <c r="L223">
        <v>33.5</v>
      </c>
      <c r="M223" t="s">
        <v>1053</v>
      </c>
      <c r="N223" t="s">
        <v>1055</v>
      </c>
    </row>
    <row r="224" spans="1:14" x14ac:dyDescent="0.3">
      <c r="A224" t="s">
        <v>236</v>
      </c>
      <c r="B224" s="1">
        <v>45412</v>
      </c>
      <c r="C224" t="s">
        <v>1020</v>
      </c>
      <c r="D224" t="s">
        <v>1031</v>
      </c>
      <c r="E224">
        <v>2024</v>
      </c>
      <c r="F224" t="s">
        <v>1034</v>
      </c>
      <c r="G224" t="s">
        <v>1044</v>
      </c>
      <c r="H224">
        <v>5</v>
      </c>
      <c r="I224">
        <v>192.43</v>
      </c>
      <c r="J224">
        <v>962.15</v>
      </c>
      <c r="K224">
        <v>115.46</v>
      </c>
      <c r="L224">
        <v>384.85</v>
      </c>
      <c r="M224" t="s">
        <v>1050</v>
      </c>
      <c r="N224" t="s">
        <v>1057</v>
      </c>
    </row>
    <row r="225" spans="1:14" x14ac:dyDescent="0.3">
      <c r="A225" t="s">
        <v>237</v>
      </c>
      <c r="B225" s="1">
        <v>45597</v>
      </c>
      <c r="C225" t="s">
        <v>1014</v>
      </c>
      <c r="D225" t="s">
        <v>1030</v>
      </c>
      <c r="E225">
        <v>2024</v>
      </c>
      <c r="F225" t="s">
        <v>1036</v>
      </c>
      <c r="G225" t="s">
        <v>1047</v>
      </c>
      <c r="H225">
        <v>4</v>
      </c>
      <c r="I225">
        <v>185.49</v>
      </c>
      <c r="J225">
        <v>741.96</v>
      </c>
      <c r="K225">
        <v>111.29</v>
      </c>
      <c r="L225">
        <v>296.8</v>
      </c>
      <c r="M225" t="s">
        <v>1052</v>
      </c>
      <c r="N225" t="s">
        <v>1058</v>
      </c>
    </row>
    <row r="226" spans="1:14" x14ac:dyDescent="0.3">
      <c r="A226" t="s">
        <v>238</v>
      </c>
      <c r="B226" s="1">
        <v>44978</v>
      </c>
      <c r="C226" t="s">
        <v>1020</v>
      </c>
      <c r="D226" t="s">
        <v>1032</v>
      </c>
      <c r="E226">
        <v>2023</v>
      </c>
      <c r="F226" t="s">
        <v>1036</v>
      </c>
      <c r="G226" t="s">
        <v>1047</v>
      </c>
      <c r="H226">
        <v>4</v>
      </c>
      <c r="I226">
        <v>245.01</v>
      </c>
      <c r="J226">
        <v>980.04</v>
      </c>
      <c r="K226">
        <v>147.01</v>
      </c>
      <c r="L226">
        <v>392</v>
      </c>
      <c r="M226" t="s">
        <v>1052</v>
      </c>
      <c r="N226" t="s">
        <v>1056</v>
      </c>
    </row>
    <row r="227" spans="1:14" x14ac:dyDescent="0.3">
      <c r="A227" t="s">
        <v>239</v>
      </c>
      <c r="B227" s="1">
        <v>45450</v>
      </c>
      <c r="C227" t="s">
        <v>1014</v>
      </c>
      <c r="D227" t="s">
        <v>1027</v>
      </c>
      <c r="E227">
        <v>2024</v>
      </c>
      <c r="F227" t="s">
        <v>1035</v>
      </c>
      <c r="G227" t="s">
        <v>1043</v>
      </c>
      <c r="H227">
        <v>4</v>
      </c>
      <c r="I227">
        <v>120.14</v>
      </c>
      <c r="J227">
        <v>480.56</v>
      </c>
      <c r="K227">
        <v>72.08</v>
      </c>
      <c r="L227">
        <v>192.24</v>
      </c>
      <c r="M227" t="s">
        <v>1050</v>
      </c>
      <c r="N227" t="s">
        <v>1057</v>
      </c>
    </row>
    <row r="228" spans="1:14" x14ac:dyDescent="0.3">
      <c r="A228" t="s">
        <v>240</v>
      </c>
      <c r="B228" s="1">
        <v>45377</v>
      </c>
      <c r="C228" t="s">
        <v>1020</v>
      </c>
      <c r="D228" t="s">
        <v>1026</v>
      </c>
      <c r="E228">
        <v>2024</v>
      </c>
      <c r="F228" t="s">
        <v>1036</v>
      </c>
      <c r="G228" t="s">
        <v>1045</v>
      </c>
      <c r="H228">
        <v>5</v>
      </c>
      <c r="I228">
        <v>159.16999999999999</v>
      </c>
      <c r="J228">
        <v>795.85</v>
      </c>
      <c r="K228">
        <v>95.5</v>
      </c>
      <c r="L228">
        <v>318.35000000000002</v>
      </c>
      <c r="M228" t="s">
        <v>1050</v>
      </c>
      <c r="N228" t="s">
        <v>1057</v>
      </c>
    </row>
    <row r="229" spans="1:14" x14ac:dyDescent="0.3">
      <c r="A229" t="s">
        <v>241</v>
      </c>
      <c r="B229" s="1">
        <v>45691</v>
      </c>
      <c r="C229" t="s">
        <v>1015</v>
      </c>
      <c r="D229" t="s">
        <v>1032</v>
      </c>
      <c r="E229">
        <v>2025</v>
      </c>
      <c r="F229" t="s">
        <v>1033</v>
      </c>
      <c r="G229" t="s">
        <v>1049</v>
      </c>
      <c r="H229">
        <v>4</v>
      </c>
      <c r="I229">
        <v>126.29</v>
      </c>
      <c r="J229">
        <v>505.16</v>
      </c>
      <c r="K229">
        <v>75.77</v>
      </c>
      <c r="L229">
        <v>202.08</v>
      </c>
      <c r="M229" t="s">
        <v>1053</v>
      </c>
      <c r="N229" t="s">
        <v>1057</v>
      </c>
    </row>
    <row r="230" spans="1:14" x14ac:dyDescent="0.3">
      <c r="A230" t="s">
        <v>242</v>
      </c>
      <c r="B230" s="1">
        <v>45068</v>
      </c>
      <c r="C230" t="s">
        <v>1015</v>
      </c>
      <c r="D230" t="s">
        <v>1028</v>
      </c>
      <c r="E230">
        <v>2023</v>
      </c>
      <c r="F230" t="s">
        <v>1035</v>
      </c>
      <c r="G230" t="s">
        <v>1039</v>
      </c>
      <c r="H230">
        <v>3</v>
      </c>
      <c r="I230">
        <v>94.89</v>
      </c>
      <c r="J230">
        <v>284.67</v>
      </c>
      <c r="K230">
        <v>56.93</v>
      </c>
      <c r="L230">
        <v>113.88</v>
      </c>
      <c r="M230" t="s">
        <v>1053</v>
      </c>
      <c r="N230" t="s">
        <v>1057</v>
      </c>
    </row>
    <row r="231" spans="1:14" x14ac:dyDescent="0.3">
      <c r="A231" t="s">
        <v>243</v>
      </c>
      <c r="B231" s="1">
        <v>45787</v>
      </c>
      <c r="C231" t="s">
        <v>1019</v>
      </c>
      <c r="D231" t="s">
        <v>1028</v>
      </c>
      <c r="E231">
        <v>2025</v>
      </c>
      <c r="F231" t="s">
        <v>1034</v>
      </c>
      <c r="G231" t="s">
        <v>1041</v>
      </c>
      <c r="H231">
        <v>5</v>
      </c>
      <c r="I231">
        <v>183.33</v>
      </c>
      <c r="J231">
        <v>916.65</v>
      </c>
      <c r="K231">
        <v>110</v>
      </c>
      <c r="L231">
        <v>366.65</v>
      </c>
      <c r="M231" t="s">
        <v>1052</v>
      </c>
      <c r="N231" t="s">
        <v>1055</v>
      </c>
    </row>
    <row r="232" spans="1:14" x14ac:dyDescent="0.3">
      <c r="A232" t="s">
        <v>244</v>
      </c>
      <c r="B232" s="1">
        <v>44998</v>
      </c>
      <c r="C232" t="s">
        <v>1015</v>
      </c>
      <c r="D232" t="s">
        <v>1026</v>
      </c>
      <c r="E232">
        <v>2023</v>
      </c>
      <c r="F232" t="s">
        <v>1035</v>
      </c>
      <c r="G232" t="s">
        <v>1043</v>
      </c>
      <c r="H232">
        <v>1</v>
      </c>
      <c r="I232">
        <v>87.94</v>
      </c>
      <c r="J232">
        <v>87.94</v>
      </c>
      <c r="K232">
        <v>52.76</v>
      </c>
      <c r="L232">
        <v>35.18</v>
      </c>
      <c r="M232" t="s">
        <v>1053</v>
      </c>
      <c r="N232" t="s">
        <v>1056</v>
      </c>
    </row>
    <row r="233" spans="1:14" x14ac:dyDescent="0.3">
      <c r="A233" t="s">
        <v>245</v>
      </c>
      <c r="B233" s="1">
        <v>45093</v>
      </c>
      <c r="C233" t="s">
        <v>1014</v>
      </c>
      <c r="D233" t="s">
        <v>1027</v>
      </c>
      <c r="E233">
        <v>2023</v>
      </c>
      <c r="F233" t="s">
        <v>1035</v>
      </c>
      <c r="G233" t="s">
        <v>1043</v>
      </c>
      <c r="H233">
        <v>5</v>
      </c>
      <c r="I233">
        <v>114.61</v>
      </c>
      <c r="J233">
        <v>573.04999999999995</v>
      </c>
      <c r="K233">
        <v>68.77</v>
      </c>
      <c r="L233">
        <v>229.2</v>
      </c>
      <c r="M233" t="s">
        <v>1054</v>
      </c>
      <c r="N233" t="s">
        <v>1059</v>
      </c>
    </row>
    <row r="234" spans="1:14" x14ac:dyDescent="0.3">
      <c r="A234" t="s">
        <v>246</v>
      </c>
      <c r="B234" s="1">
        <v>45460</v>
      </c>
      <c r="C234" t="s">
        <v>1015</v>
      </c>
      <c r="D234" t="s">
        <v>1027</v>
      </c>
      <c r="E234">
        <v>2024</v>
      </c>
      <c r="F234" t="s">
        <v>1033</v>
      </c>
      <c r="G234" t="s">
        <v>1037</v>
      </c>
      <c r="H234">
        <v>2</v>
      </c>
      <c r="I234">
        <v>135.32</v>
      </c>
      <c r="J234">
        <v>270.64</v>
      </c>
      <c r="K234">
        <v>81.19</v>
      </c>
      <c r="L234">
        <v>108.26</v>
      </c>
      <c r="M234" t="s">
        <v>1054</v>
      </c>
      <c r="N234" t="s">
        <v>1057</v>
      </c>
    </row>
    <row r="235" spans="1:14" x14ac:dyDescent="0.3">
      <c r="A235" t="s">
        <v>247</v>
      </c>
      <c r="B235" s="1">
        <v>45531</v>
      </c>
      <c r="C235" t="s">
        <v>1020</v>
      </c>
      <c r="D235" t="s">
        <v>1025</v>
      </c>
      <c r="E235">
        <v>2024</v>
      </c>
      <c r="F235" t="s">
        <v>1034</v>
      </c>
      <c r="G235" t="s">
        <v>1044</v>
      </c>
      <c r="H235">
        <v>5</v>
      </c>
      <c r="I235">
        <v>148.07</v>
      </c>
      <c r="J235">
        <v>740.35</v>
      </c>
      <c r="K235">
        <v>88.84</v>
      </c>
      <c r="L235">
        <v>296.14999999999998</v>
      </c>
      <c r="M235" t="s">
        <v>1051</v>
      </c>
      <c r="N235" t="s">
        <v>1059</v>
      </c>
    </row>
    <row r="236" spans="1:14" x14ac:dyDescent="0.3">
      <c r="A236" t="s">
        <v>248</v>
      </c>
      <c r="B236" s="1">
        <v>45137</v>
      </c>
      <c r="C236" t="s">
        <v>1018</v>
      </c>
      <c r="D236" t="s">
        <v>1021</v>
      </c>
      <c r="E236">
        <v>2023</v>
      </c>
      <c r="F236" t="s">
        <v>1033</v>
      </c>
      <c r="G236" t="s">
        <v>1049</v>
      </c>
      <c r="H236">
        <v>2</v>
      </c>
      <c r="I236">
        <v>177.49</v>
      </c>
      <c r="J236">
        <v>354.98</v>
      </c>
      <c r="K236">
        <v>106.49</v>
      </c>
      <c r="L236">
        <v>142</v>
      </c>
      <c r="M236" t="s">
        <v>1054</v>
      </c>
      <c r="N236" t="s">
        <v>1055</v>
      </c>
    </row>
    <row r="237" spans="1:14" x14ac:dyDescent="0.3">
      <c r="A237" t="s">
        <v>249</v>
      </c>
      <c r="B237" s="1">
        <v>45034</v>
      </c>
      <c r="C237" t="s">
        <v>1020</v>
      </c>
      <c r="D237" t="s">
        <v>1031</v>
      </c>
      <c r="E237">
        <v>2023</v>
      </c>
      <c r="F237" t="s">
        <v>1034</v>
      </c>
      <c r="G237" t="s">
        <v>1040</v>
      </c>
      <c r="H237">
        <v>1</v>
      </c>
      <c r="I237">
        <v>180.92</v>
      </c>
      <c r="J237">
        <v>180.92</v>
      </c>
      <c r="K237">
        <v>108.55</v>
      </c>
      <c r="L237">
        <v>72.37</v>
      </c>
      <c r="M237" t="s">
        <v>1051</v>
      </c>
      <c r="N237" t="s">
        <v>1056</v>
      </c>
    </row>
    <row r="238" spans="1:14" x14ac:dyDescent="0.3">
      <c r="A238" t="s">
        <v>250</v>
      </c>
      <c r="B238" s="1">
        <v>45724</v>
      </c>
      <c r="C238" t="s">
        <v>1019</v>
      </c>
      <c r="D238" t="s">
        <v>1026</v>
      </c>
      <c r="E238">
        <v>2025</v>
      </c>
      <c r="F238" t="s">
        <v>1035</v>
      </c>
      <c r="G238" t="s">
        <v>1039</v>
      </c>
      <c r="H238">
        <v>4</v>
      </c>
      <c r="I238">
        <v>140.68</v>
      </c>
      <c r="J238">
        <v>562.72</v>
      </c>
      <c r="K238">
        <v>84.41</v>
      </c>
      <c r="L238">
        <v>225.08</v>
      </c>
      <c r="M238" t="s">
        <v>1053</v>
      </c>
      <c r="N238" t="s">
        <v>1058</v>
      </c>
    </row>
    <row r="239" spans="1:14" x14ac:dyDescent="0.3">
      <c r="A239" t="s">
        <v>251</v>
      </c>
      <c r="B239" s="1">
        <v>45147</v>
      </c>
      <c r="C239" t="s">
        <v>1016</v>
      </c>
      <c r="D239" t="s">
        <v>1025</v>
      </c>
      <c r="E239">
        <v>2023</v>
      </c>
      <c r="F239" t="s">
        <v>1033</v>
      </c>
      <c r="G239" t="s">
        <v>1037</v>
      </c>
      <c r="H239">
        <v>5</v>
      </c>
      <c r="I239">
        <v>117.81</v>
      </c>
      <c r="J239">
        <v>589.04999999999995</v>
      </c>
      <c r="K239">
        <v>70.69</v>
      </c>
      <c r="L239">
        <v>235.6</v>
      </c>
      <c r="M239" t="s">
        <v>1053</v>
      </c>
      <c r="N239" t="s">
        <v>1058</v>
      </c>
    </row>
    <row r="240" spans="1:14" x14ac:dyDescent="0.3">
      <c r="A240" t="s">
        <v>252</v>
      </c>
      <c r="B240" s="1">
        <v>45459</v>
      </c>
      <c r="C240" t="s">
        <v>1018</v>
      </c>
      <c r="D240" t="s">
        <v>1027</v>
      </c>
      <c r="E240">
        <v>2024</v>
      </c>
      <c r="F240" t="s">
        <v>1034</v>
      </c>
      <c r="G240" t="s">
        <v>1041</v>
      </c>
      <c r="H240">
        <v>1</v>
      </c>
      <c r="I240">
        <v>185.75</v>
      </c>
      <c r="J240">
        <v>185.75</v>
      </c>
      <c r="K240">
        <v>111.45</v>
      </c>
      <c r="L240">
        <v>74.3</v>
      </c>
      <c r="M240" t="s">
        <v>1050</v>
      </c>
      <c r="N240" t="s">
        <v>1058</v>
      </c>
    </row>
    <row r="241" spans="1:14" x14ac:dyDescent="0.3">
      <c r="A241" t="s">
        <v>253</v>
      </c>
      <c r="B241" s="1">
        <v>45481</v>
      </c>
      <c r="C241" t="s">
        <v>1015</v>
      </c>
      <c r="D241" t="s">
        <v>1021</v>
      </c>
      <c r="E241">
        <v>2024</v>
      </c>
      <c r="F241" t="s">
        <v>1033</v>
      </c>
      <c r="G241" t="s">
        <v>1037</v>
      </c>
      <c r="H241">
        <v>2</v>
      </c>
      <c r="I241">
        <v>111.73</v>
      </c>
      <c r="J241">
        <v>223.46</v>
      </c>
      <c r="K241">
        <v>67.040000000000006</v>
      </c>
      <c r="L241">
        <v>89.38</v>
      </c>
      <c r="M241" t="s">
        <v>1050</v>
      </c>
      <c r="N241" t="s">
        <v>1058</v>
      </c>
    </row>
    <row r="242" spans="1:14" x14ac:dyDescent="0.3">
      <c r="A242" t="s">
        <v>254</v>
      </c>
      <c r="B242" s="1">
        <v>45302</v>
      </c>
      <c r="C242" t="s">
        <v>1017</v>
      </c>
      <c r="D242" t="s">
        <v>1022</v>
      </c>
      <c r="E242">
        <v>2024</v>
      </c>
      <c r="F242" t="s">
        <v>1036</v>
      </c>
      <c r="G242" t="s">
        <v>1047</v>
      </c>
      <c r="H242">
        <v>5</v>
      </c>
      <c r="I242">
        <v>158.47999999999999</v>
      </c>
      <c r="J242">
        <v>792.4</v>
      </c>
      <c r="K242">
        <v>95.09</v>
      </c>
      <c r="L242">
        <v>316.95</v>
      </c>
      <c r="M242" t="s">
        <v>1054</v>
      </c>
      <c r="N242" t="s">
        <v>1058</v>
      </c>
    </row>
    <row r="243" spans="1:14" x14ac:dyDescent="0.3">
      <c r="A243" t="s">
        <v>255</v>
      </c>
      <c r="B243" s="1">
        <v>45449</v>
      </c>
      <c r="C243" t="s">
        <v>1017</v>
      </c>
      <c r="D243" t="s">
        <v>1027</v>
      </c>
      <c r="E243">
        <v>2024</v>
      </c>
      <c r="F243" t="s">
        <v>1036</v>
      </c>
      <c r="G243" t="s">
        <v>1047</v>
      </c>
      <c r="H243">
        <v>3</v>
      </c>
      <c r="I243">
        <v>208.13</v>
      </c>
      <c r="J243">
        <v>624.39</v>
      </c>
      <c r="K243">
        <v>124.88</v>
      </c>
      <c r="L243">
        <v>249.75</v>
      </c>
      <c r="M243" t="s">
        <v>1050</v>
      </c>
      <c r="N243" t="s">
        <v>1056</v>
      </c>
    </row>
    <row r="244" spans="1:14" x14ac:dyDescent="0.3">
      <c r="A244" t="s">
        <v>256</v>
      </c>
      <c r="B244" s="1">
        <v>45395</v>
      </c>
      <c r="C244" t="s">
        <v>1019</v>
      </c>
      <c r="D244" t="s">
        <v>1031</v>
      </c>
      <c r="E244">
        <v>2024</v>
      </c>
      <c r="F244" t="s">
        <v>1033</v>
      </c>
      <c r="G244" t="s">
        <v>1037</v>
      </c>
      <c r="H244">
        <v>5</v>
      </c>
      <c r="I244">
        <v>129.65</v>
      </c>
      <c r="J244">
        <v>648.25</v>
      </c>
      <c r="K244">
        <v>77.790000000000006</v>
      </c>
      <c r="L244">
        <v>259.3</v>
      </c>
      <c r="M244" t="s">
        <v>1053</v>
      </c>
      <c r="N244" t="s">
        <v>1057</v>
      </c>
    </row>
    <row r="245" spans="1:14" x14ac:dyDescent="0.3">
      <c r="A245" t="s">
        <v>257</v>
      </c>
      <c r="B245" s="1">
        <v>45764</v>
      </c>
      <c r="C245" t="s">
        <v>1017</v>
      </c>
      <c r="D245" t="s">
        <v>1031</v>
      </c>
      <c r="E245">
        <v>2025</v>
      </c>
      <c r="F245" t="s">
        <v>1036</v>
      </c>
      <c r="G245" t="s">
        <v>1048</v>
      </c>
      <c r="H245">
        <v>4</v>
      </c>
      <c r="I245">
        <v>173.67</v>
      </c>
      <c r="J245">
        <v>694.68</v>
      </c>
      <c r="K245">
        <v>104.2</v>
      </c>
      <c r="L245">
        <v>277.88</v>
      </c>
      <c r="M245" t="s">
        <v>1051</v>
      </c>
      <c r="N245" t="s">
        <v>1058</v>
      </c>
    </row>
    <row r="246" spans="1:14" x14ac:dyDescent="0.3">
      <c r="A246" t="s">
        <v>258</v>
      </c>
      <c r="B246" s="1">
        <v>45110</v>
      </c>
      <c r="C246" t="s">
        <v>1015</v>
      </c>
      <c r="D246" t="s">
        <v>1021</v>
      </c>
      <c r="E246">
        <v>2023</v>
      </c>
      <c r="F246" t="s">
        <v>1033</v>
      </c>
      <c r="G246" t="s">
        <v>1046</v>
      </c>
      <c r="H246">
        <v>1</v>
      </c>
      <c r="I246">
        <v>147.35</v>
      </c>
      <c r="J246">
        <v>147.35</v>
      </c>
      <c r="K246">
        <v>88.41</v>
      </c>
      <c r="L246">
        <v>58.94</v>
      </c>
      <c r="M246" t="s">
        <v>1052</v>
      </c>
      <c r="N246" t="s">
        <v>1057</v>
      </c>
    </row>
    <row r="247" spans="1:14" x14ac:dyDescent="0.3">
      <c r="A247" t="s">
        <v>259</v>
      </c>
      <c r="B247" s="1">
        <v>45568</v>
      </c>
      <c r="C247" t="s">
        <v>1017</v>
      </c>
      <c r="D247" t="s">
        <v>1024</v>
      </c>
      <c r="E247">
        <v>2024</v>
      </c>
      <c r="F247" t="s">
        <v>1034</v>
      </c>
      <c r="G247" t="s">
        <v>1040</v>
      </c>
      <c r="H247">
        <v>4</v>
      </c>
      <c r="I247">
        <v>150.1</v>
      </c>
      <c r="J247">
        <v>600.4</v>
      </c>
      <c r="K247">
        <v>90.06</v>
      </c>
      <c r="L247">
        <v>240.16</v>
      </c>
      <c r="M247" t="s">
        <v>1050</v>
      </c>
      <c r="N247" t="s">
        <v>1059</v>
      </c>
    </row>
    <row r="248" spans="1:14" x14ac:dyDescent="0.3">
      <c r="A248" t="s">
        <v>260</v>
      </c>
      <c r="B248" s="1">
        <v>45140</v>
      </c>
      <c r="C248" t="s">
        <v>1016</v>
      </c>
      <c r="D248" t="s">
        <v>1025</v>
      </c>
      <c r="E248">
        <v>2023</v>
      </c>
      <c r="F248" t="s">
        <v>1036</v>
      </c>
      <c r="G248" t="s">
        <v>1045</v>
      </c>
      <c r="H248">
        <v>3</v>
      </c>
      <c r="I248">
        <v>227.71</v>
      </c>
      <c r="J248">
        <v>683.13</v>
      </c>
      <c r="K248">
        <v>136.63</v>
      </c>
      <c r="L248">
        <v>273.24</v>
      </c>
      <c r="M248" t="s">
        <v>1052</v>
      </c>
      <c r="N248" t="s">
        <v>1057</v>
      </c>
    </row>
    <row r="249" spans="1:14" x14ac:dyDescent="0.3">
      <c r="A249" t="s">
        <v>261</v>
      </c>
      <c r="B249" s="1">
        <v>45281</v>
      </c>
      <c r="C249" t="s">
        <v>1017</v>
      </c>
      <c r="D249" t="s">
        <v>1029</v>
      </c>
      <c r="E249">
        <v>2023</v>
      </c>
      <c r="F249" t="s">
        <v>1035</v>
      </c>
      <c r="G249" t="s">
        <v>1043</v>
      </c>
      <c r="H249">
        <v>3</v>
      </c>
      <c r="I249">
        <v>97.41</v>
      </c>
      <c r="J249">
        <v>292.23</v>
      </c>
      <c r="K249">
        <v>58.45</v>
      </c>
      <c r="L249">
        <v>116.88</v>
      </c>
      <c r="M249" t="s">
        <v>1052</v>
      </c>
      <c r="N249" t="s">
        <v>1059</v>
      </c>
    </row>
    <row r="250" spans="1:14" x14ac:dyDescent="0.3">
      <c r="A250" t="s">
        <v>262</v>
      </c>
      <c r="B250" s="1">
        <v>45528</v>
      </c>
      <c r="C250" t="s">
        <v>1019</v>
      </c>
      <c r="D250" t="s">
        <v>1025</v>
      </c>
      <c r="E250">
        <v>2024</v>
      </c>
      <c r="F250" t="s">
        <v>1035</v>
      </c>
      <c r="G250" t="s">
        <v>1043</v>
      </c>
      <c r="H250">
        <v>3</v>
      </c>
      <c r="I250">
        <v>87.78</v>
      </c>
      <c r="J250">
        <v>263.33999999999997</v>
      </c>
      <c r="K250">
        <v>52.67</v>
      </c>
      <c r="L250">
        <v>105.33</v>
      </c>
      <c r="M250" t="s">
        <v>1053</v>
      </c>
      <c r="N250" t="s">
        <v>1057</v>
      </c>
    </row>
    <row r="251" spans="1:14" x14ac:dyDescent="0.3">
      <c r="A251" t="s">
        <v>263</v>
      </c>
      <c r="B251" s="1">
        <v>45195</v>
      </c>
      <c r="C251" t="s">
        <v>1020</v>
      </c>
      <c r="D251" t="s">
        <v>1023</v>
      </c>
      <c r="E251">
        <v>2023</v>
      </c>
      <c r="F251" t="s">
        <v>1033</v>
      </c>
      <c r="G251" t="s">
        <v>1046</v>
      </c>
      <c r="H251">
        <v>3</v>
      </c>
      <c r="I251">
        <v>120.29</v>
      </c>
      <c r="J251">
        <v>360.87</v>
      </c>
      <c r="K251">
        <v>72.17</v>
      </c>
      <c r="L251">
        <v>144.36000000000001</v>
      </c>
      <c r="M251" t="s">
        <v>1051</v>
      </c>
      <c r="N251" t="s">
        <v>1059</v>
      </c>
    </row>
    <row r="252" spans="1:14" x14ac:dyDescent="0.3">
      <c r="A252" t="s">
        <v>264</v>
      </c>
      <c r="B252" s="1">
        <v>45210</v>
      </c>
      <c r="C252" t="s">
        <v>1016</v>
      </c>
      <c r="D252" t="s">
        <v>1024</v>
      </c>
      <c r="E252">
        <v>2023</v>
      </c>
      <c r="F252" t="s">
        <v>1033</v>
      </c>
      <c r="G252" t="s">
        <v>1037</v>
      </c>
      <c r="H252">
        <v>2</v>
      </c>
      <c r="I252">
        <v>137.49</v>
      </c>
      <c r="J252">
        <v>274.98</v>
      </c>
      <c r="K252">
        <v>82.49</v>
      </c>
      <c r="L252">
        <v>110</v>
      </c>
      <c r="M252" t="s">
        <v>1054</v>
      </c>
      <c r="N252" t="s">
        <v>1057</v>
      </c>
    </row>
    <row r="253" spans="1:14" x14ac:dyDescent="0.3">
      <c r="A253" t="s">
        <v>265</v>
      </c>
      <c r="B253" s="1">
        <v>45600</v>
      </c>
      <c r="C253" t="s">
        <v>1015</v>
      </c>
      <c r="D253" t="s">
        <v>1030</v>
      </c>
      <c r="E253">
        <v>2024</v>
      </c>
      <c r="F253" t="s">
        <v>1034</v>
      </c>
      <c r="G253" t="s">
        <v>1044</v>
      </c>
      <c r="H253">
        <v>2</v>
      </c>
      <c r="I253">
        <v>179.28</v>
      </c>
      <c r="J253">
        <v>358.56</v>
      </c>
      <c r="K253">
        <v>107.57</v>
      </c>
      <c r="L253">
        <v>143.41999999999999</v>
      </c>
      <c r="M253" t="s">
        <v>1053</v>
      </c>
      <c r="N253" t="s">
        <v>1057</v>
      </c>
    </row>
    <row r="254" spans="1:14" x14ac:dyDescent="0.3">
      <c r="A254" t="s">
        <v>266</v>
      </c>
      <c r="B254" s="1">
        <v>44991</v>
      </c>
      <c r="C254" t="s">
        <v>1015</v>
      </c>
      <c r="D254" t="s">
        <v>1026</v>
      </c>
      <c r="E254">
        <v>2023</v>
      </c>
      <c r="F254" t="s">
        <v>1036</v>
      </c>
      <c r="G254" t="s">
        <v>1048</v>
      </c>
      <c r="H254">
        <v>5</v>
      </c>
      <c r="I254">
        <v>232.28</v>
      </c>
      <c r="J254">
        <v>1161.4000000000001</v>
      </c>
      <c r="K254">
        <v>139.37</v>
      </c>
      <c r="L254">
        <v>464.55</v>
      </c>
      <c r="M254" t="s">
        <v>1054</v>
      </c>
      <c r="N254" t="s">
        <v>1056</v>
      </c>
    </row>
    <row r="255" spans="1:14" x14ac:dyDescent="0.3">
      <c r="A255" t="s">
        <v>267</v>
      </c>
      <c r="B255" s="1">
        <v>45337</v>
      </c>
      <c r="C255" t="s">
        <v>1017</v>
      </c>
      <c r="D255" t="s">
        <v>1032</v>
      </c>
      <c r="E255">
        <v>2024</v>
      </c>
      <c r="F255" t="s">
        <v>1036</v>
      </c>
      <c r="G255" t="s">
        <v>1048</v>
      </c>
      <c r="H255">
        <v>1</v>
      </c>
      <c r="I255">
        <v>218.1</v>
      </c>
      <c r="J255">
        <v>218.1</v>
      </c>
      <c r="K255">
        <v>130.86000000000001</v>
      </c>
      <c r="L255">
        <v>87.24</v>
      </c>
      <c r="M255" t="s">
        <v>1051</v>
      </c>
      <c r="N255" t="s">
        <v>1059</v>
      </c>
    </row>
    <row r="256" spans="1:14" x14ac:dyDescent="0.3">
      <c r="A256" t="s">
        <v>268</v>
      </c>
      <c r="B256" s="1">
        <v>45821</v>
      </c>
      <c r="C256" t="s">
        <v>1014</v>
      </c>
      <c r="D256" t="s">
        <v>1027</v>
      </c>
      <c r="E256">
        <v>2025</v>
      </c>
      <c r="F256" t="s">
        <v>1034</v>
      </c>
      <c r="G256" t="s">
        <v>1041</v>
      </c>
      <c r="H256">
        <v>4</v>
      </c>
      <c r="I256">
        <v>196.97</v>
      </c>
      <c r="J256">
        <v>787.88</v>
      </c>
      <c r="K256">
        <v>118.18</v>
      </c>
      <c r="L256">
        <v>315.16000000000003</v>
      </c>
      <c r="M256" t="s">
        <v>1054</v>
      </c>
      <c r="N256" t="s">
        <v>1057</v>
      </c>
    </row>
    <row r="257" spans="1:14" x14ac:dyDescent="0.3">
      <c r="A257" t="s">
        <v>269</v>
      </c>
      <c r="B257" s="1">
        <v>45819</v>
      </c>
      <c r="C257" t="s">
        <v>1016</v>
      </c>
      <c r="D257" t="s">
        <v>1027</v>
      </c>
      <c r="E257">
        <v>2025</v>
      </c>
      <c r="F257" t="s">
        <v>1036</v>
      </c>
      <c r="G257" t="s">
        <v>1047</v>
      </c>
      <c r="H257">
        <v>4</v>
      </c>
      <c r="I257">
        <v>178.57</v>
      </c>
      <c r="J257">
        <v>714.28</v>
      </c>
      <c r="K257">
        <v>107.14</v>
      </c>
      <c r="L257">
        <v>285.72000000000003</v>
      </c>
      <c r="M257" t="s">
        <v>1051</v>
      </c>
      <c r="N257" t="s">
        <v>1056</v>
      </c>
    </row>
    <row r="258" spans="1:14" x14ac:dyDescent="0.3">
      <c r="A258" t="s">
        <v>270</v>
      </c>
      <c r="B258" s="1">
        <v>44992</v>
      </c>
      <c r="C258" t="s">
        <v>1020</v>
      </c>
      <c r="D258" t="s">
        <v>1026</v>
      </c>
      <c r="E258">
        <v>2023</v>
      </c>
      <c r="F258" t="s">
        <v>1035</v>
      </c>
      <c r="G258" t="s">
        <v>1039</v>
      </c>
      <c r="H258">
        <v>1</v>
      </c>
      <c r="I258">
        <v>95.65</v>
      </c>
      <c r="J258">
        <v>95.65</v>
      </c>
      <c r="K258">
        <v>57.39</v>
      </c>
      <c r="L258">
        <v>38.26</v>
      </c>
      <c r="M258" t="s">
        <v>1052</v>
      </c>
      <c r="N258" t="s">
        <v>1056</v>
      </c>
    </row>
    <row r="259" spans="1:14" x14ac:dyDescent="0.3">
      <c r="A259" t="s">
        <v>271</v>
      </c>
      <c r="B259" s="1">
        <v>45117</v>
      </c>
      <c r="C259" t="s">
        <v>1015</v>
      </c>
      <c r="D259" t="s">
        <v>1021</v>
      </c>
      <c r="E259">
        <v>2023</v>
      </c>
      <c r="F259" t="s">
        <v>1033</v>
      </c>
      <c r="G259" t="s">
        <v>1049</v>
      </c>
      <c r="H259">
        <v>2</v>
      </c>
      <c r="I259">
        <v>100.97</v>
      </c>
      <c r="J259">
        <v>201.94</v>
      </c>
      <c r="K259">
        <v>60.58</v>
      </c>
      <c r="L259">
        <v>80.78</v>
      </c>
      <c r="M259" t="s">
        <v>1051</v>
      </c>
      <c r="N259" t="s">
        <v>1059</v>
      </c>
    </row>
    <row r="260" spans="1:14" x14ac:dyDescent="0.3">
      <c r="A260" t="s">
        <v>272</v>
      </c>
      <c r="B260" s="1">
        <v>45164</v>
      </c>
      <c r="C260" t="s">
        <v>1019</v>
      </c>
      <c r="D260" t="s">
        <v>1025</v>
      </c>
      <c r="E260">
        <v>2023</v>
      </c>
      <c r="F260" t="s">
        <v>1036</v>
      </c>
      <c r="G260" t="s">
        <v>1047</v>
      </c>
      <c r="H260">
        <v>5</v>
      </c>
      <c r="I260">
        <v>154.32</v>
      </c>
      <c r="J260">
        <v>771.6</v>
      </c>
      <c r="K260">
        <v>92.59</v>
      </c>
      <c r="L260">
        <v>308.64999999999998</v>
      </c>
      <c r="M260" t="s">
        <v>1054</v>
      </c>
      <c r="N260" t="s">
        <v>1057</v>
      </c>
    </row>
    <row r="261" spans="1:14" x14ac:dyDescent="0.3">
      <c r="A261" t="s">
        <v>273</v>
      </c>
      <c r="B261" s="1">
        <v>45763</v>
      </c>
      <c r="C261" t="s">
        <v>1016</v>
      </c>
      <c r="D261" t="s">
        <v>1031</v>
      </c>
      <c r="E261">
        <v>2025</v>
      </c>
      <c r="F261" t="s">
        <v>1036</v>
      </c>
      <c r="G261" t="s">
        <v>1045</v>
      </c>
      <c r="H261">
        <v>5</v>
      </c>
      <c r="I261">
        <v>154.34</v>
      </c>
      <c r="J261">
        <v>771.7</v>
      </c>
      <c r="K261">
        <v>92.6</v>
      </c>
      <c r="L261">
        <v>308.7</v>
      </c>
      <c r="M261" t="s">
        <v>1052</v>
      </c>
      <c r="N261" t="s">
        <v>1056</v>
      </c>
    </row>
    <row r="262" spans="1:14" x14ac:dyDescent="0.3">
      <c r="A262" t="s">
        <v>274</v>
      </c>
      <c r="B262" s="1">
        <v>45716</v>
      </c>
      <c r="C262" t="s">
        <v>1014</v>
      </c>
      <c r="D262" t="s">
        <v>1032</v>
      </c>
      <c r="E262">
        <v>2025</v>
      </c>
      <c r="F262" t="s">
        <v>1034</v>
      </c>
      <c r="G262" t="s">
        <v>1041</v>
      </c>
      <c r="H262">
        <v>5</v>
      </c>
      <c r="I262">
        <v>199.44</v>
      </c>
      <c r="J262">
        <v>997.2</v>
      </c>
      <c r="K262">
        <v>119.66</v>
      </c>
      <c r="L262">
        <v>398.9</v>
      </c>
      <c r="M262" t="s">
        <v>1052</v>
      </c>
      <c r="N262" t="s">
        <v>1058</v>
      </c>
    </row>
    <row r="263" spans="1:14" x14ac:dyDescent="0.3">
      <c r="A263" t="s">
        <v>275</v>
      </c>
      <c r="B263" s="1">
        <v>45714</v>
      </c>
      <c r="C263" t="s">
        <v>1016</v>
      </c>
      <c r="D263" t="s">
        <v>1032</v>
      </c>
      <c r="E263">
        <v>2025</v>
      </c>
      <c r="F263" t="s">
        <v>1036</v>
      </c>
      <c r="G263" t="s">
        <v>1048</v>
      </c>
      <c r="H263">
        <v>5</v>
      </c>
      <c r="I263">
        <v>175.3</v>
      </c>
      <c r="J263">
        <v>876.5</v>
      </c>
      <c r="K263">
        <v>105.18</v>
      </c>
      <c r="L263">
        <v>350.6</v>
      </c>
      <c r="M263" t="s">
        <v>1052</v>
      </c>
      <c r="N263" t="s">
        <v>1058</v>
      </c>
    </row>
    <row r="264" spans="1:14" x14ac:dyDescent="0.3">
      <c r="A264" t="s">
        <v>276</v>
      </c>
      <c r="B264" s="1">
        <v>45258</v>
      </c>
      <c r="C264" t="s">
        <v>1020</v>
      </c>
      <c r="D264" t="s">
        <v>1030</v>
      </c>
      <c r="E264">
        <v>2023</v>
      </c>
      <c r="F264" t="s">
        <v>1033</v>
      </c>
      <c r="G264" t="s">
        <v>1049</v>
      </c>
      <c r="H264">
        <v>3</v>
      </c>
      <c r="I264">
        <v>177.54</v>
      </c>
      <c r="J264">
        <v>532.62</v>
      </c>
      <c r="K264">
        <v>106.52</v>
      </c>
      <c r="L264">
        <v>213.06</v>
      </c>
      <c r="M264" t="s">
        <v>1054</v>
      </c>
      <c r="N264" t="s">
        <v>1058</v>
      </c>
    </row>
    <row r="265" spans="1:14" x14ac:dyDescent="0.3">
      <c r="A265" t="s">
        <v>277</v>
      </c>
      <c r="B265" s="1">
        <v>45068</v>
      </c>
      <c r="C265" t="s">
        <v>1015</v>
      </c>
      <c r="D265" t="s">
        <v>1028</v>
      </c>
      <c r="E265">
        <v>2023</v>
      </c>
      <c r="F265" t="s">
        <v>1033</v>
      </c>
      <c r="G265" t="s">
        <v>1046</v>
      </c>
      <c r="H265">
        <v>2</v>
      </c>
      <c r="I265">
        <v>113.3</v>
      </c>
      <c r="J265">
        <v>226.6</v>
      </c>
      <c r="K265">
        <v>67.98</v>
      </c>
      <c r="L265">
        <v>90.64</v>
      </c>
      <c r="M265" t="s">
        <v>1050</v>
      </c>
      <c r="N265" t="s">
        <v>1057</v>
      </c>
    </row>
    <row r="266" spans="1:14" x14ac:dyDescent="0.3">
      <c r="A266" t="s">
        <v>278</v>
      </c>
      <c r="B266" s="1">
        <v>45674</v>
      </c>
      <c r="C266" t="s">
        <v>1014</v>
      </c>
      <c r="D266" t="s">
        <v>1022</v>
      </c>
      <c r="E266">
        <v>2025</v>
      </c>
      <c r="F266" t="s">
        <v>1036</v>
      </c>
      <c r="G266" t="s">
        <v>1045</v>
      </c>
      <c r="H266">
        <v>1</v>
      </c>
      <c r="I266">
        <v>219.57</v>
      </c>
      <c r="J266">
        <v>219.57</v>
      </c>
      <c r="K266">
        <v>131.74</v>
      </c>
      <c r="L266">
        <v>87.83</v>
      </c>
      <c r="M266" t="s">
        <v>1053</v>
      </c>
      <c r="N266" t="s">
        <v>1058</v>
      </c>
    </row>
    <row r="267" spans="1:14" x14ac:dyDescent="0.3">
      <c r="A267" t="s">
        <v>279</v>
      </c>
      <c r="B267" s="1">
        <v>45557</v>
      </c>
      <c r="C267" t="s">
        <v>1018</v>
      </c>
      <c r="D267" t="s">
        <v>1023</v>
      </c>
      <c r="E267">
        <v>2024</v>
      </c>
      <c r="F267" t="s">
        <v>1034</v>
      </c>
      <c r="G267" t="s">
        <v>1041</v>
      </c>
      <c r="H267">
        <v>1</v>
      </c>
      <c r="I267">
        <v>170.2</v>
      </c>
      <c r="J267">
        <v>170.2</v>
      </c>
      <c r="K267">
        <v>102.12</v>
      </c>
      <c r="L267">
        <v>68.08</v>
      </c>
      <c r="M267" t="s">
        <v>1053</v>
      </c>
      <c r="N267" t="s">
        <v>1055</v>
      </c>
    </row>
    <row r="268" spans="1:14" x14ac:dyDescent="0.3">
      <c r="A268" t="s">
        <v>280</v>
      </c>
      <c r="B268" s="1">
        <v>45475</v>
      </c>
      <c r="C268" t="s">
        <v>1020</v>
      </c>
      <c r="D268" t="s">
        <v>1021</v>
      </c>
      <c r="E268">
        <v>2024</v>
      </c>
      <c r="F268" t="s">
        <v>1035</v>
      </c>
      <c r="G268" t="s">
        <v>1043</v>
      </c>
      <c r="H268">
        <v>3</v>
      </c>
      <c r="I268">
        <v>143.08000000000001</v>
      </c>
      <c r="J268">
        <v>429.24</v>
      </c>
      <c r="K268">
        <v>85.85</v>
      </c>
      <c r="L268">
        <v>171.69</v>
      </c>
      <c r="M268" t="s">
        <v>1052</v>
      </c>
      <c r="N268" t="s">
        <v>1059</v>
      </c>
    </row>
    <row r="269" spans="1:14" x14ac:dyDescent="0.3">
      <c r="A269" t="s">
        <v>281</v>
      </c>
      <c r="B269" s="1">
        <v>45811</v>
      </c>
      <c r="C269" t="s">
        <v>1020</v>
      </c>
      <c r="D269" t="s">
        <v>1027</v>
      </c>
      <c r="E269">
        <v>2025</v>
      </c>
      <c r="F269" t="s">
        <v>1036</v>
      </c>
      <c r="G269" t="s">
        <v>1045</v>
      </c>
      <c r="H269">
        <v>1</v>
      </c>
      <c r="I269">
        <v>241.53</v>
      </c>
      <c r="J269">
        <v>241.53</v>
      </c>
      <c r="K269">
        <v>144.91999999999999</v>
      </c>
      <c r="L269">
        <v>96.61</v>
      </c>
      <c r="M269" t="s">
        <v>1051</v>
      </c>
      <c r="N269" t="s">
        <v>1055</v>
      </c>
    </row>
    <row r="270" spans="1:14" x14ac:dyDescent="0.3">
      <c r="A270" t="s">
        <v>282</v>
      </c>
      <c r="B270" s="1">
        <v>45512</v>
      </c>
      <c r="C270" t="s">
        <v>1017</v>
      </c>
      <c r="D270" t="s">
        <v>1025</v>
      </c>
      <c r="E270">
        <v>2024</v>
      </c>
      <c r="F270" t="s">
        <v>1036</v>
      </c>
      <c r="G270" t="s">
        <v>1048</v>
      </c>
      <c r="H270">
        <v>2</v>
      </c>
      <c r="I270">
        <v>245.04</v>
      </c>
      <c r="J270">
        <v>490.08</v>
      </c>
      <c r="K270">
        <v>147.02000000000001</v>
      </c>
      <c r="L270">
        <v>196.04</v>
      </c>
      <c r="M270" t="s">
        <v>1050</v>
      </c>
      <c r="N270" t="s">
        <v>1055</v>
      </c>
    </row>
    <row r="271" spans="1:14" x14ac:dyDescent="0.3">
      <c r="A271" t="s">
        <v>283</v>
      </c>
      <c r="B271" s="1">
        <v>44934</v>
      </c>
      <c r="C271" t="s">
        <v>1018</v>
      </c>
      <c r="D271" t="s">
        <v>1022</v>
      </c>
      <c r="E271">
        <v>2023</v>
      </c>
      <c r="F271" t="s">
        <v>1035</v>
      </c>
      <c r="G271" t="s">
        <v>1043</v>
      </c>
      <c r="H271">
        <v>4</v>
      </c>
      <c r="I271">
        <v>87.47</v>
      </c>
      <c r="J271">
        <v>349.88</v>
      </c>
      <c r="K271">
        <v>52.48</v>
      </c>
      <c r="L271">
        <v>139.96</v>
      </c>
      <c r="M271" t="s">
        <v>1053</v>
      </c>
      <c r="N271" t="s">
        <v>1058</v>
      </c>
    </row>
    <row r="272" spans="1:14" x14ac:dyDescent="0.3">
      <c r="A272" t="s">
        <v>284</v>
      </c>
      <c r="B272" s="1">
        <v>45659</v>
      </c>
      <c r="C272" t="s">
        <v>1017</v>
      </c>
      <c r="D272" t="s">
        <v>1022</v>
      </c>
      <c r="E272">
        <v>2025</v>
      </c>
      <c r="F272" t="s">
        <v>1033</v>
      </c>
      <c r="G272" t="s">
        <v>1049</v>
      </c>
      <c r="H272">
        <v>5</v>
      </c>
      <c r="I272">
        <v>122.19</v>
      </c>
      <c r="J272">
        <v>610.95000000000005</v>
      </c>
      <c r="K272">
        <v>73.31</v>
      </c>
      <c r="L272">
        <v>244.4</v>
      </c>
      <c r="M272" t="s">
        <v>1053</v>
      </c>
      <c r="N272" t="s">
        <v>1059</v>
      </c>
    </row>
    <row r="273" spans="1:14" x14ac:dyDescent="0.3">
      <c r="A273" t="s">
        <v>285</v>
      </c>
      <c r="B273" s="1">
        <v>45195</v>
      </c>
      <c r="C273" t="s">
        <v>1020</v>
      </c>
      <c r="D273" t="s">
        <v>1023</v>
      </c>
      <c r="E273">
        <v>2023</v>
      </c>
      <c r="F273" t="s">
        <v>1036</v>
      </c>
      <c r="G273" t="s">
        <v>1047</v>
      </c>
      <c r="H273">
        <v>4</v>
      </c>
      <c r="I273">
        <v>214.68</v>
      </c>
      <c r="J273">
        <v>858.72</v>
      </c>
      <c r="K273">
        <v>128.81</v>
      </c>
      <c r="L273">
        <v>343.48</v>
      </c>
      <c r="M273" t="s">
        <v>1052</v>
      </c>
      <c r="N273" t="s">
        <v>1056</v>
      </c>
    </row>
    <row r="274" spans="1:14" x14ac:dyDescent="0.3">
      <c r="A274" t="s">
        <v>286</v>
      </c>
      <c r="B274" s="1">
        <v>45521</v>
      </c>
      <c r="C274" t="s">
        <v>1019</v>
      </c>
      <c r="D274" t="s">
        <v>1025</v>
      </c>
      <c r="E274">
        <v>2024</v>
      </c>
      <c r="F274" t="s">
        <v>1034</v>
      </c>
      <c r="G274" t="s">
        <v>1040</v>
      </c>
      <c r="H274">
        <v>2</v>
      </c>
      <c r="I274">
        <v>138.35</v>
      </c>
      <c r="J274">
        <v>276.7</v>
      </c>
      <c r="K274">
        <v>83.01</v>
      </c>
      <c r="L274">
        <v>110.68</v>
      </c>
      <c r="M274" t="s">
        <v>1051</v>
      </c>
      <c r="N274" t="s">
        <v>1055</v>
      </c>
    </row>
    <row r="275" spans="1:14" x14ac:dyDescent="0.3">
      <c r="A275" t="s">
        <v>287</v>
      </c>
      <c r="B275" s="1">
        <v>45768</v>
      </c>
      <c r="C275" t="s">
        <v>1015</v>
      </c>
      <c r="D275" t="s">
        <v>1031</v>
      </c>
      <c r="E275">
        <v>2025</v>
      </c>
      <c r="F275" t="s">
        <v>1036</v>
      </c>
      <c r="G275" t="s">
        <v>1045</v>
      </c>
      <c r="H275">
        <v>4</v>
      </c>
      <c r="I275">
        <v>157.77000000000001</v>
      </c>
      <c r="J275">
        <v>631.08000000000004</v>
      </c>
      <c r="K275">
        <v>94.66</v>
      </c>
      <c r="L275">
        <v>252.44</v>
      </c>
      <c r="M275" t="s">
        <v>1050</v>
      </c>
      <c r="N275" t="s">
        <v>1056</v>
      </c>
    </row>
    <row r="276" spans="1:14" x14ac:dyDescent="0.3">
      <c r="A276" t="s">
        <v>288</v>
      </c>
      <c r="B276" s="1">
        <v>45047</v>
      </c>
      <c r="C276" t="s">
        <v>1015</v>
      </c>
      <c r="D276" t="s">
        <v>1028</v>
      </c>
      <c r="E276">
        <v>2023</v>
      </c>
      <c r="F276" t="s">
        <v>1033</v>
      </c>
      <c r="G276" t="s">
        <v>1049</v>
      </c>
      <c r="H276">
        <v>1</v>
      </c>
      <c r="I276">
        <v>120.8</v>
      </c>
      <c r="J276">
        <v>120.8</v>
      </c>
      <c r="K276">
        <v>72.48</v>
      </c>
      <c r="L276">
        <v>48.32</v>
      </c>
      <c r="M276" t="s">
        <v>1051</v>
      </c>
      <c r="N276" t="s">
        <v>1056</v>
      </c>
    </row>
    <row r="277" spans="1:14" x14ac:dyDescent="0.3">
      <c r="A277" t="s">
        <v>289</v>
      </c>
      <c r="B277" s="1">
        <v>45030</v>
      </c>
      <c r="C277" t="s">
        <v>1014</v>
      </c>
      <c r="D277" t="s">
        <v>1031</v>
      </c>
      <c r="E277">
        <v>2023</v>
      </c>
      <c r="F277" t="s">
        <v>1036</v>
      </c>
      <c r="G277" t="s">
        <v>1047</v>
      </c>
      <c r="H277">
        <v>3</v>
      </c>
      <c r="I277">
        <v>219.82</v>
      </c>
      <c r="J277">
        <v>659.46</v>
      </c>
      <c r="K277">
        <v>131.88999999999999</v>
      </c>
      <c r="L277">
        <v>263.79000000000002</v>
      </c>
      <c r="M277" t="s">
        <v>1054</v>
      </c>
      <c r="N277" t="s">
        <v>1057</v>
      </c>
    </row>
    <row r="278" spans="1:14" x14ac:dyDescent="0.3">
      <c r="A278" t="s">
        <v>290</v>
      </c>
      <c r="B278" s="1">
        <v>45022</v>
      </c>
      <c r="C278" t="s">
        <v>1017</v>
      </c>
      <c r="D278" t="s">
        <v>1031</v>
      </c>
      <c r="E278">
        <v>2023</v>
      </c>
      <c r="F278" t="s">
        <v>1034</v>
      </c>
      <c r="G278" t="s">
        <v>1041</v>
      </c>
      <c r="H278">
        <v>1</v>
      </c>
      <c r="I278">
        <v>142.38</v>
      </c>
      <c r="J278">
        <v>142.38</v>
      </c>
      <c r="K278">
        <v>85.43</v>
      </c>
      <c r="L278">
        <v>56.95</v>
      </c>
      <c r="M278" t="s">
        <v>1050</v>
      </c>
      <c r="N278" t="s">
        <v>1059</v>
      </c>
    </row>
    <row r="279" spans="1:14" x14ac:dyDescent="0.3">
      <c r="A279" t="s">
        <v>291</v>
      </c>
      <c r="B279" s="1">
        <v>45422</v>
      </c>
      <c r="C279" t="s">
        <v>1014</v>
      </c>
      <c r="D279" t="s">
        <v>1028</v>
      </c>
      <c r="E279">
        <v>2024</v>
      </c>
      <c r="F279" t="s">
        <v>1033</v>
      </c>
      <c r="G279" t="s">
        <v>1046</v>
      </c>
      <c r="H279">
        <v>5</v>
      </c>
      <c r="I279">
        <v>165.1</v>
      </c>
      <c r="J279">
        <v>825.5</v>
      </c>
      <c r="K279">
        <v>99.06</v>
      </c>
      <c r="L279">
        <v>330.2</v>
      </c>
      <c r="M279" t="s">
        <v>1054</v>
      </c>
      <c r="N279" t="s">
        <v>1059</v>
      </c>
    </row>
    <row r="280" spans="1:14" x14ac:dyDescent="0.3">
      <c r="A280" t="s">
        <v>292</v>
      </c>
      <c r="B280" s="1">
        <v>45171</v>
      </c>
      <c r="C280" t="s">
        <v>1019</v>
      </c>
      <c r="D280" t="s">
        <v>1023</v>
      </c>
      <c r="E280">
        <v>2023</v>
      </c>
      <c r="F280" t="s">
        <v>1036</v>
      </c>
      <c r="G280" t="s">
        <v>1048</v>
      </c>
      <c r="H280">
        <v>4</v>
      </c>
      <c r="I280">
        <v>177.1</v>
      </c>
      <c r="J280">
        <v>708.4</v>
      </c>
      <c r="K280">
        <v>106.26</v>
      </c>
      <c r="L280">
        <v>283.36</v>
      </c>
      <c r="M280" t="s">
        <v>1053</v>
      </c>
      <c r="N280" t="s">
        <v>1055</v>
      </c>
    </row>
    <row r="281" spans="1:14" x14ac:dyDescent="0.3">
      <c r="A281" t="s">
        <v>293</v>
      </c>
      <c r="B281" s="1">
        <v>45468</v>
      </c>
      <c r="C281" t="s">
        <v>1020</v>
      </c>
      <c r="D281" t="s">
        <v>1027</v>
      </c>
      <c r="E281">
        <v>2024</v>
      </c>
      <c r="F281" t="s">
        <v>1035</v>
      </c>
      <c r="G281" t="s">
        <v>1043</v>
      </c>
      <c r="H281">
        <v>5</v>
      </c>
      <c r="I281">
        <v>143.76</v>
      </c>
      <c r="J281">
        <v>718.8</v>
      </c>
      <c r="K281">
        <v>86.26</v>
      </c>
      <c r="L281">
        <v>287.5</v>
      </c>
      <c r="M281" t="s">
        <v>1053</v>
      </c>
      <c r="N281" t="s">
        <v>1057</v>
      </c>
    </row>
    <row r="282" spans="1:14" x14ac:dyDescent="0.3">
      <c r="A282" t="s">
        <v>294</v>
      </c>
      <c r="B282" s="1">
        <v>45569</v>
      </c>
      <c r="C282" t="s">
        <v>1014</v>
      </c>
      <c r="D282" t="s">
        <v>1024</v>
      </c>
      <c r="E282">
        <v>2024</v>
      </c>
      <c r="F282" t="s">
        <v>1033</v>
      </c>
      <c r="G282" t="s">
        <v>1049</v>
      </c>
      <c r="H282">
        <v>5</v>
      </c>
      <c r="I282">
        <v>175.24</v>
      </c>
      <c r="J282">
        <v>876.2</v>
      </c>
      <c r="K282">
        <v>105.14</v>
      </c>
      <c r="L282">
        <v>350.5</v>
      </c>
      <c r="M282" t="s">
        <v>1053</v>
      </c>
      <c r="N282" t="s">
        <v>1057</v>
      </c>
    </row>
    <row r="283" spans="1:14" x14ac:dyDescent="0.3">
      <c r="A283" t="s">
        <v>295</v>
      </c>
      <c r="B283" s="1">
        <v>45109</v>
      </c>
      <c r="C283" t="s">
        <v>1018</v>
      </c>
      <c r="D283" t="s">
        <v>1021</v>
      </c>
      <c r="E283">
        <v>2023</v>
      </c>
      <c r="F283" t="s">
        <v>1033</v>
      </c>
      <c r="G283" t="s">
        <v>1037</v>
      </c>
      <c r="H283">
        <v>3</v>
      </c>
      <c r="I283">
        <v>158.06</v>
      </c>
      <c r="J283">
        <v>474.18</v>
      </c>
      <c r="K283">
        <v>94.84</v>
      </c>
      <c r="L283">
        <v>189.66</v>
      </c>
      <c r="M283" t="s">
        <v>1052</v>
      </c>
      <c r="N283" t="s">
        <v>1057</v>
      </c>
    </row>
    <row r="284" spans="1:14" x14ac:dyDescent="0.3">
      <c r="A284" t="s">
        <v>296</v>
      </c>
      <c r="B284" s="1">
        <v>45495</v>
      </c>
      <c r="C284" t="s">
        <v>1015</v>
      </c>
      <c r="D284" t="s">
        <v>1021</v>
      </c>
      <c r="E284">
        <v>2024</v>
      </c>
      <c r="F284" t="s">
        <v>1036</v>
      </c>
      <c r="G284" t="s">
        <v>1047</v>
      </c>
      <c r="H284">
        <v>1</v>
      </c>
      <c r="I284">
        <v>191.82</v>
      </c>
      <c r="J284">
        <v>191.82</v>
      </c>
      <c r="K284">
        <v>115.09</v>
      </c>
      <c r="L284">
        <v>76.73</v>
      </c>
      <c r="M284" t="s">
        <v>1051</v>
      </c>
      <c r="N284" t="s">
        <v>1059</v>
      </c>
    </row>
    <row r="285" spans="1:14" x14ac:dyDescent="0.3">
      <c r="A285" t="s">
        <v>297</v>
      </c>
      <c r="B285" s="1">
        <v>45163</v>
      </c>
      <c r="C285" t="s">
        <v>1014</v>
      </c>
      <c r="D285" t="s">
        <v>1025</v>
      </c>
      <c r="E285">
        <v>2023</v>
      </c>
      <c r="F285" t="s">
        <v>1033</v>
      </c>
      <c r="G285" t="s">
        <v>1046</v>
      </c>
      <c r="H285">
        <v>2</v>
      </c>
      <c r="I285">
        <v>144.13</v>
      </c>
      <c r="J285">
        <v>288.26</v>
      </c>
      <c r="K285">
        <v>86.48</v>
      </c>
      <c r="L285">
        <v>115.3</v>
      </c>
      <c r="M285" t="s">
        <v>1053</v>
      </c>
      <c r="N285" t="s">
        <v>1059</v>
      </c>
    </row>
    <row r="286" spans="1:14" x14ac:dyDescent="0.3">
      <c r="A286" t="s">
        <v>298</v>
      </c>
      <c r="B286" s="1">
        <v>45364</v>
      </c>
      <c r="C286" t="s">
        <v>1016</v>
      </c>
      <c r="D286" t="s">
        <v>1026</v>
      </c>
      <c r="E286">
        <v>2024</v>
      </c>
      <c r="F286" t="s">
        <v>1033</v>
      </c>
      <c r="G286" t="s">
        <v>1046</v>
      </c>
      <c r="H286">
        <v>5</v>
      </c>
      <c r="I286">
        <v>102.11</v>
      </c>
      <c r="J286">
        <v>510.55</v>
      </c>
      <c r="K286">
        <v>61.27</v>
      </c>
      <c r="L286">
        <v>204.2</v>
      </c>
      <c r="M286" t="s">
        <v>1050</v>
      </c>
      <c r="N286" t="s">
        <v>1058</v>
      </c>
    </row>
    <row r="287" spans="1:14" x14ac:dyDescent="0.3">
      <c r="A287" t="s">
        <v>299</v>
      </c>
      <c r="B287" s="1">
        <v>45738</v>
      </c>
      <c r="C287" t="s">
        <v>1019</v>
      </c>
      <c r="D287" t="s">
        <v>1026</v>
      </c>
      <c r="E287">
        <v>2025</v>
      </c>
      <c r="F287" t="s">
        <v>1036</v>
      </c>
      <c r="G287" t="s">
        <v>1047</v>
      </c>
      <c r="H287">
        <v>1</v>
      </c>
      <c r="I287">
        <v>227.76</v>
      </c>
      <c r="J287">
        <v>227.76</v>
      </c>
      <c r="K287">
        <v>136.66</v>
      </c>
      <c r="L287">
        <v>91.1</v>
      </c>
      <c r="M287" t="s">
        <v>1050</v>
      </c>
      <c r="N287" t="s">
        <v>1059</v>
      </c>
    </row>
    <row r="288" spans="1:14" x14ac:dyDescent="0.3">
      <c r="A288" t="s">
        <v>300</v>
      </c>
      <c r="B288" s="1">
        <v>45685</v>
      </c>
      <c r="C288" t="s">
        <v>1020</v>
      </c>
      <c r="D288" t="s">
        <v>1022</v>
      </c>
      <c r="E288">
        <v>2025</v>
      </c>
      <c r="F288" t="s">
        <v>1034</v>
      </c>
      <c r="G288" t="s">
        <v>1038</v>
      </c>
      <c r="H288">
        <v>2</v>
      </c>
      <c r="I288">
        <v>198.98</v>
      </c>
      <c r="J288">
        <v>397.96</v>
      </c>
      <c r="K288">
        <v>119.39</v>
      </c>
      <c r="L288">
        <v>159.18</v>
      </c>
      <c r="M288" t="s">
        <v>1051</v>
      </c>
      <c r="N288" t="s">
        <v>1059</v>
      </c>
    </row>
    <row r="289" spans="1:14" x14ac:dyDescent="0.3">
      <c r="A289" t="s">
        <v>301</v>
      </c>
      <c r="B289" s="1">
        <v>45009</v>
      </c>
      <c r="C289" t="s">
        <v>1014</v>
      </c>
      <c r="D289" t="s">
        <v>1026</v>
      </c>
      <c r="E289">
        <v>2023</v>
      </c>
      <c r="F289" t="s">
        <v>1035</v>
      </c>
      <c r="G289" t="s">
        <v>1042</v>
      </c>
      <c r="H289">
        <v>1</v>
      </c>
      <c r="I289">
        <v>106.37</v>
      </c>
      <c r="J289">
        <v>106.37</v>
      </c>
      <c r="K289">
        <v>63.82</v>
      </c>
      <c r="L289">
        <v>42.55</v>
      </c>
      <c r="M289" t="s">
        <v>1051</v>
      </c>
      <c r="N289" t="s">
        <v>1057</v>
      </c>
    </row>
    <row r="290" spans="1:14" x14ac:dyDescent="0.3">
      <c r="A290" t="s">
        <v>302</v>
      </c>
      <c r="B290" s="1">
        <v>45306</v>
      </c>
      <c r="C290" t="s">
        <v>1015</v>
      </c>
      <c r="D290" t="s">
        <v>1022</v>
      </c>
      <c r="E290">
        <v>2024</v>
      </c>
      <c r="F290" t="s">
        <v>1036</v>
      </c>
      <c r="G290" t="s">
        <v>1048</v>
      </c>
      <c r="H290">
        <v>2</v>
      </c>
      <c r="I290">
        <v>188.09</v>
      </c>
      <c r="J290">
        <v>376.18</v>
      </c>
      <c r="K290">
        <v>112.85</v>
      </c>
      <c r="L290">
        <v>150.47999999999999</v>
      </c>
      <c r="M290" t="s">
        <v>1050</v>
      </c>
      <c r="N290" t="s">
        <v>1056</v>
      </c>
    </row>
    <row r="291" spans="1:14" x14ac:dyDescent="0.3">
      <c r="A291" t="s">
        <v>303</v>
      </c>
      <c r="B291" s="1">
        <v>45174</v>
      </c>
      <c r="C291" t="s">
        <v>1020</v>
      </c>
      <c r="D291" t="s">
        <v>1023</v>
      </c>
      <c r="E291">
        <v>2023</v>
      </c>
      <c r="F291" t="s">
        <v>1036</v>
      </c>
      <c r="G291" t="s">
        <v>1048</v>
      </c>
      <c r="H291">
        <v>3</v>
      </c>
      <c r="I291">
        <v>234.21</v>
      </c>
      <c r="J291">
        <v>702.63</v>
      </c>
      <c r="K291">
        <v>140.53</v>
      </c>
      <c r="L291">
        <v>281.04000000000002</v>
      </c>
      <c r="M291" t="s">
        <v>1053</v>
      </c>
      <c r="N291" t="s">
        <v>1055</v>
      </c>
    </row>
    <row r="292" spans="1:14" x14ac:dyDescent="0.3">
      <c r="A292" t="s">
        <v>304</v>
      </c>
      <c r="B292" s="1">
        <v>44930</v>
      </c>
      <c r="C292" t="s">
        <v>1016</v>
      </c>
      <c r="D292" t="s">
        <v>1022</v>
      </c>
      <c r="E292">
        <v>2023</v>
      </c>
      <c r="F292" t="s">
        <v>1034</v>
      </c>
      <c r="G292" t="s">
        <v>1041</v>
      </c>
      <c r="H292">
        <v>5</v>
      </c>
      <c r="I292">
        <v>125.08</v>
      </c>
      <c r="J292">
        <v>625.4</v>
      </c>
      <c r="K292">
        <v>75.05</v>
      </c>
      <c r="L292">
        <v>250.15</v>
      </c>
      <c r="M292" t="s">
        <v>1054</v>
      </c>
      <c r="N292" t="s">
        <v>1056</v>
      </c>
    </row>
    <row r="293" spans="1:14" x14ac:dyDescent="0.3">
      <c r="A293" t="s">
        <v>305</v>
      </c>
      <c r="B293" s="1">
        <v>45617</v>
      </c>
      <c r="C293" t="s">
        <v>1017</v>
      </c>
      <c r="D293" t="s">
        <v>1030</v>
      </c>
      <c r="E293">
        <v>2024</v>
      </c>
      <c r="F293" t="s">
        <v>1034</v>
      </c>
      <c r="G293" t="s">
        <v>1038</v>
      </c>
      <c r="H293">
        <v>1</v>
      </c>
      <c r="I293">
        <v>153.19</v>
      </c>
      <c r="J293">
        <v>153.19</v>
      </c>
      <c r="K293">
        <v>91.91</v>
      </c>
      <c r="L293">
        <v>61.28</v>
      </c>
      <c r="M293" t="s">
        <v>1054</v>
      </c>
      <c r="N293" t="s">
        <v>1055</v>
      </c>
    </row>
    <row r="294" spans="1:14" x14ac:dyDescent="0.3">
      <c r="A294" t="s">
        <v>306</v>
      </c>
      <c r="B294" s="1">
        <v>45497</v>
      </c>
      <c r="C294" t="s">
        <v>1016</v>
      </c>
      <c r="D294" t="s">
        <v>1021</v>
      </c>
      <c r="E294">
        <v>2024</v>
      </c>
      <c r="F294" t="s">
        <v>1036</v>
      </c>
      <c r="G294" t="s">
        <v>1048</v>
      </c>
      <c r="H294">
        <v>1</v>
      </c>
      <c r="I294">
        <v>151.37</v>
      </c>
      <c r="J294">
        <v>151.37</v>
      </c>
      <c r="K294">
        <v>90.82</v>
      </c>
      <c r="L294">
        <v>60.55</v>
      </c>
      <c r="M294" t="s">
        <v>1051</v>
      </c>
      <c r="N294" t="s">
        <v>1058</v>
      </c>
    </row>
    <row r="295" spans="1:14" x14ac:dyDescent="0.3">
      <c r="A295" t="s">
        <v>307</v>
      </c>
      <c r="B295" s="1">
        <v>45161</v>
      </c>
      <c r="C295" t="s">
        <v>1016</v>
      </c>
      <c r="D295" t="s">
        <v>1025</v>
      </c>
      <c r="E295">
        <v>2023</v>
      </c>
      <c r="F295" t="s">
        <v>1035</v>
      </c>
      <c r="G295" t="s">
        <v>1043</v>
      </c>
      <c r="H295">
        <v>4</v>
      </c>
      <c r="I295">
        <v>136.9</v>
      </c>
      <c r="J295">
        <v>547.6</v>
      </c>
      <c r="K295">
        <v>82.14</v>
      </c>
      <c r="L295">
        <v>219.04</v>
      </c>
      <c r="M295" t="s">
        <v>1052</v>
      </c>
      <c r="N295" t="s">
        <v>1059</v>
      </c>
    </row>
    <row r="296" spans="1:14" x14ac:dyDescent="0.3">
      <c r="A296" t="s">
        <v>308</v>
      </c>
      <c r="B296" s="1">
        <v>45591</v>
      </c>
      <c r="C296" t="s">
        <v>1019</v>
      </c>
      <c r="D296" t="s">
        <v>1024</v>
      </c>
      <c r="E296">
        <v>2024</v>
      </c>
      <c r="F296" t="s">
        <v>1036</v>
      </c>
      <c r="G296" t="s">
        <v>1047</v>
      </c>
      <c r="H296">
        <v>5</v>
      </c>
      <c r="I296">
        <v>249.66</v>
      </c>
      <c r="J296">
        <v>1248.3</v>
      </c>
      <c r="K296">
        <v>149.80000000000001</v>
      </c>
      <c r="L296">
        <v>499.3</v>
      </c>
      <c r="M296" t="s">
        <v>1053</v>
      </c>
      <c r="N296" t="s">
        <v>1055</v>
      </c>
    </row>
    <row r="297" spans="1:14" x14ac:dyDescent="0.3">
      <c r="A297" t="s">
        <v>309</v>
      </c>
      <c r="B297" s="1">
        <v>45421</v>
      </c>
      <c r="C297" t="s">
        <v>1017</v>
      </c>
      <c r="D297" t="s">
        <v>1028</v>
      </c>
      <c r="E297">
        <v>2024</v>
      </c>
      <c r="F297" t="s">
        <v>1035</v>
      </c>
      <c r="G297" t="s">
        <v>1042</v>
      </c>
      <c r="H297">
        <v>5</v>
      </c>
      <c r="I297">
        <v>120.96</v>
      </c>
      <c r="J297">
        <v>604.79999999999995</v>
      </c>
      <c r="K297">
        <v>72.58</v>
      </c>
      <c r="L297">
        <v>241.9</v>
      </c>
      <c r="M297" t="s">
        <v>1050</v>
      </c>
      <c r="N297" t="s">
        <v>1055</v>
      </c>
    </row>
    <row r="298" spans="1:14" x14ac:dyDescent="0.3">
      <c r="A298" t="s">
        <v>310</v>
      </c>
      <c r="B298" s="1">
        <v>45310</v>
      </c>
      <c r="C298" t="s">
        <v>1014</v>
      </c>
      <c r="D298" t="s">
        <v>1022</v>
      </c>
      <c r="E298">
        <v>2024</v>
      </c>
      <c r="F298" t="s">
        <v>1033</v>
      </c>
      <c r="G298" t="s">
        <v>1037</v>
      </c>
      <c r="H298">
        <v>5</v>
      </c>
      <c r="I298">
        <v>175.58</v>
      </c>
      <c r="J298">
        <v>877.9</v>
      </c>
      <c r="K298">
        <v>105.35</v>
      </c>
      <c r="L298">
        <v>351.15</v>
      </c>
      <c r="M298" t="s">
        <v>1054</v>
      </c>
      <c r="N298" t="s">
        <v>1055</v>
      </c>
    </row>
    <row r="299" spans="1:14" x14ac:dyDescent="0.3">
      <c r="A299" t="s">
        <v>311</v>
      </c>
      <c r="B299" s="1">
        <v>44935</v>
      </c>
      <c r="C299" t="s">
        <v>1015</v>
      </c>
      <c r="D299" t="s">
        <v>1022</v>
      </c>
      <c r="E299">
        <v>2023</v>
      </c>
      <c r="F299" t="s">
        <v>1036</v>
      </c>
      <c r="G299" t="s">
        <v>1045</v>
      </c>
      <c r="H299">
        <v>2</v>
      </c>
      <c r="I299">
        <v>187.79</v>
      </c>
      <c r="J299">
        <v>375.58</v>
      </c>
      <c r="K299">
        <v>112.67</v>
      </c>
      <c r="L299">
        <v>150.24</v>
      </c>
      <c r="M299" t="s">
        <v>1052</v>
      </c>
      <c r="N299" t="s">
        <v>1055</v>
      </c>
    </row>
    <row r="300" spans="1:14" x14ac:dyDescent="0.3">
      <c r="A300" t="s">
        <v>312</v>
      </c>
      <c r="B300" s="1">
        <v>44994</v>
      </c>
      <c r="C300" t="s">
        <v>1017</v>
      </c>
      <c r="D300" t="s">
        <v>1026</v>
      </c>
      <c r="E300">
        <v>2023</v>
      </c>
      <c r="F300" t="s">
        <v>1036</v>
      </c>
      <c r="G300" t="s">
        <v>1047</v>
      </c>
      <c r="H300">
        <v>5</v>
      </c>
      <c r="I300">
        <v>195.05</v>
      </c>
      <c r="J300">
        <v>975.25</v>
      </c>
      <c r="K300">
        <v>117.03</v>
      </c>
      <c r="L300">
        <v>390.1</v>
      </c>
      <c r="M300" t="s">
        <v>1054</v>
      </c>
      <c r="N300" t="s">
        <v>1059</v>
      </c>
    </row>
    <row r="301" spans="1:14" x14ac:dyDescent="0.3">
      <c r="A301" t="s">
        <v>313</v>
      </c>
      <c r="B301" s="1">
        <v>45718</v>
      </c>
      <c r="C301" t="s">
        <v>1018</v>
      </c>
      <c r="D301" t="s">
        <v>1026</v>
      </c>
      <c r="E301">
        <v>2025</v>
      </c>
      <c r="F301" t="s">
        <v>1033</v>
      </c>
      <c r="G301" t="s">
        <v>1037</v>
      </c>
      <c r="H301">
        <v>1</v>
      </c>
      <c r="I301">
        <v>176.32</v>
      </c>
      <c r="J301">
        <v>176.32</v>
      </c>
      <c r="K301">
        <v>105.79</v>
      </c>
      <c r="L301">
        <v>70.53</v>
      </c>
      <c r="M301" t="s">
        <v>1051</v>
      </c>
      <c r="N301" t="s">
        <v>1056</v>
      </c>
    </row>
    <row r="302" spans="1:14" x14ac:dyDescent="0.3">
      <c r="A302" t="s">
        <v>314</v>
      </c>
      <c r="B302" s="1">
        <v>45736</v>
      </c>
      <c r="C302" t="s">
        <v>1017</v>
      </c>
      <c r="D302" t="s">
        <v>1026</v>
      </c>
      <c r="E302">
        <v>2025</v>
      </c>
      <c r="F302" t="s">
        <v>1036</v>
      </c>
      <c r="G302" t="s">
        <v>1048</v>
      </c>
      <c r="H302">
        <v>5</v>
      </c>
      <c r="I302">
        <v>170.72</v>
      </c>
      <c r="J302">
        <v>853.6</v>
      </c>
      <c r="K302">
        <v>102.43</v>
      </c>
      <c r="L302">
        <v>341.45</v>
      </c>
      <c r="M302" t="s">
        <v>1051</v>
      </c>
      <c r="N302" t="s">
        <v>1055</v>
      </c>
    </row>
    <row r="303" spans="1:14" x14ac:dyDescent="0.3">
      <c r="A303" t="s">
        <v>315</v>
      </c>
      <c r="B303" s="1">
        <v>45415</v>
      </c>
      <c r="C303" t="s">
        <v>1014</v>
      </c>
      <c r="D303" t="s">
        <v>1028</v>
      </c>
      <c r="E303">
        <v>2024</v>
      </c>
      <c r="F303" t="s">
        <v>1033</v>
      </c>
      <c r="G303" t="s">
        <v>1037</v>
      </c>
      <c r="H303">
        <v>1</v>
      </c>
      <c r="I303">
        <v>153.74</v>
      </c>
      <c r="J303">
        <v>153.74</v>
      </c>
      <c r="K303">
        <v>92.24</v>
      </c>
      <c r="L303">
        <v>61.5</v>
      </c>
      <c r="M303" t="s">
        <v>1054</v>
      </c>
      <c r="N303" t="s">
        <v>1057</v>
      </c>
    </row>
    <row r="304" spans="1:14" x14ac:dyDescent="0.3">
      <c r="A304" t="s">
        <v>316</v>
      </c>
      <c r="B304" s="1">
        <v>45674</v>
      </c>
      <c r="C304" t="s">
        <v>1014</v>
      </c>
      <c r="D304" t="s">
        <v>1022</v>
      </c>
      <c r="E304">
        <v>2025</v>
      </c>
      <c r="F304" t="s">
        <v>1035</v>
      </c>
      <c r="G304" t="s">
        <v>1043</v>
      </c>
      <c r="H304">
        <v>2</v>
      </c>
      <c r="I304">
        <v>105.07</v>
      </c>
      <c r="J304">
        <v>210.14</v>
      </c>
      <c r="K304">
        <v>63.04</v>
      </c>
      <c r="L304">
        <v>84.06</v>
      </c>
      <c r="M304" t="s">
        <v>1051</v>
      </c>
      <c r="N304" t="s">
        <v>1055</v>
      </c>
    </row>
    <row r="305" spans="1:14" x14ac:dyDescent="0.3">
      <c r="A305" t="s">
        <v>317</v>
      </c>
      <c r="B305" s="1">
        <v>45448</v>
      </c>
      <c r="C305" t="s">
        <v>1016</v>
      </c>
      <c r="D305" t="s">
        <v>1027</v>
      </c>
      <c r="E305">
        <v>2024</v>
      </c>
      <c r="F305" t="s">
        <v>1035</v>
      </c>
      <c r="G305" t="s">
        <v>1042</v>
      </c>
      <c r="H305">
        <v>2</v>
      </c>
      <c r="I305">
        <v>114.87</v>
      </c>
      <c r="J305">
        <v>229.74</v>
      </c>
      <c r="K305">
        <v>68.92</v>
      </c>
      <c r="L305">
        <v>91.9</v>
      </c>
      <c r="M305" t="s">
        <v>1051</v>
      </c>
      <c r="N305" t="s">
        <v>1059</v>
      </c>
    </row>
    <row r="306" spans="1:14" x14ac:dyDescent="0.3">
      <c r="A306" t="s">
        <v>318</v>
      </c>
      <c r="B306" s="1">
        <v>45059</v>
      </c>
      <c r="C306" t="s">
        <v>1019</v>
      </c>
      <c r="D306" t="s">
        <v>1028</v>
      </c>
      <c r="E306">
        <v>2023</v>
      </c>
      <c r="F306" t="s">
        <v>1033</v>
      </c>
      <c r="G306" t="s">
        <v>1046</v>
      </c>
      <c r="H306">
        <v>3</v>
      </c>
      <c r="I306">
        <v>141.61000000000001</v>
      </c>
      <c r="J306">
        <v>424.83</v>
      </c>
      <c r="K306">
        <v>84.97</v>
      </c>
      <c r="L306">
        <v>169.92</v>
      </c>
      <c r="M306" t="s">
        <v>1052</v>
      </c>
      <c r="N306" t="s">
        <v>1057</v>
      </c>
    </row>
    <row r="307" spans="1:14" x14ac:dyDescent="0.3">
      <c r="A307" t="s">
        <v>319</v>
      </c>
      <c r="B307" s="1">
        <v>45041</v>
      </c>
      <c r="C307" t="s">
        <v>1020</v>
      </c>
      <c r="D307" t="s">
        <v>1031</v>
      </c>
      <c r="E307">
        <v>2023</v>
      </c>
      <c r="F307" t="s">
        <v>1033</v>
      </c>
      <c r="G307" t="s">
        <v>1046</v>
      </c>
      <c r="H307">
        <v>4</v>
      </c>
      <c r="I307">
        <v>165.31</v>
      </c>
      <c r="J307">
        <v>661.24</v>
      </c>
      <c r="K307">
        <v>99.19</v>
      </c>
      <c r="L307">
        <v>264.48</v>
      </c>
      <c r="M307" t="s">
        <v>1051</v>
      </c>
      <c r="N307" t="s">
        <v>1059</v>
      </c>
    </row>
    <row r="308" spans="1:14" x14ac:dyDescent="0.3">
      <c r="A308" t="s">
        <v>320</v>
      </c>
      <c r="B308" s="1">
        <v>45203</v>
      </c>
      <c r="C308" t="s">
        <v>1016</v>
      </c>
      <c r="D308" t="s">
        <v>1024</v>
      </c>
      <c r="E308">
        <v>2023</v>
      </c>
      <c r="F308" t="s">
        <v>1036</v>
      </c>
      <c r="G308" t="s">
        <v>1045</v>
      </c>
      <c r="H308">
        <v>4</v>
      </c>
      <c r="I308">
        <v>206.09</v>
      </c>
      <c r="J308">
        <v>824.36</v>
      </c>
      <c r="K308">
        <v>123.65</v>
      </c>
      <c r="L308">
        <v>329.76</v>
      </c>
      <c r="M308" t="s">
        <v>1050</v>
      </c>
      <c r="N308" t="s">
        <v>1058</v>
      </c>
    </row>
    <row r="309" spans="1:14" x14ac:dyDescent="0.3">
      <c r="A309" t="s">
        <v>321</v>
      </c>
      <c r="B309" s="1">
        <v>45732</v>
      </c>
      <c r="C309" t="s">
        <v>1018</v>
      </c>
      <c r="D309" t="s">
        <v>1026</v>
      </c>
      <c r="E309">
        <v>2025</v>
      </c>
      <c r="F309" t="s">
        <v>1035</v>
      </c>
      <c r="G309" t="s">
        <v>1043</v>
      </c>
      <c r="H309">
        <v>3</v>
      </c>
      <c r="I309">
        <v>108.24</v>
      </c>
      <c r="J309">
        <v>324.72000000000003</v>
      </c>
      <c r="K309">
        <v>64.94</v>
      </c>
      <c r="L309">
        <v>129.9</v>
      </c>
      <c r="M309" t="s">
        <v>1051</v>
      </c>
      <c r="N309" t="s">
        <v>1059</v>
      </c>
    </row>
    <row r="310" spans="1:14" x14ac:dyDescent="0.3">
      <c r="A310" t="s">
        <v>322</v>
      </c>
      <c r="B310" s="1">
        <v>45640</v>
      </c>
      <c r="C310" t="s">
        <v>1019</v>
      </c>
      <c r="D310" t="s">
        <v>1029</v>
      </c>
      <c r="E310">
        <v>2024</v>
      </c>
      <c r="F310" t="s">
        <v>1033</v>
      </c>
      <c r="G310" t="s">
        <v>1037</v>
      </c>
      <c r="H310">
        <v>5</v>
      </c>
      <c r="I310">
        <v>149.62</v>
      </c>
      <c r="J310">
        <v>748.1</v>
      </c>
      <c r="K310">
        <v>89.77</v>
      </c>
      <c r="L310">
        <v>299.25</v>
      </c>
      <c r="M310" t="s">
        <v>1050</v>
      </c>
      <c r="N310" t="s">
        <v>1057</v>
      </c>
    </row>
    <row r="311" spans="1:14" x14ac:dyDescent="0.3">
      <c r="A311" t="s">
        <v>323</v>
      </c>
      <c r="B311" s="1">
        <v>45698</v>
      </c>
      <c r="C311" t="s">
        <v>1015</v>
      </c>
      <c r="D311" t="s">
        <v>1032</v>
      </c>
      <c r="E311">
        <v>2025</v>
      </c>
      <c r="F311" t="s">
        <v>1033</v>
      </c>
      <c r="G311" t="s">
        <v>1046</v>
      </c>
      <c r="H311">
        <v>2</v>
      </c>
      <c r="I311">
        <v>164.4</v>
      </c>
      <c r="J311">
        <v>328.8</v>
      </c>
      <c r="K311">
        <v>98.64</v>
      </c>
      <c r="L311">
        <v>131.52000000000001</v>
      </c>
      <c r="M311" t="s">
        <v>1050</v>
      </c>
      <c r="N311" t="s">
        <v>1056</v>
      </c>
    </row>
    <row r="312" spans="1:14" x14ac:dyDescent="0.3">
      <c r="A312" t="s">
        <v>324</v>
      </c>
      <c r="B312" s="1">
        <v>45732</v>
      </c>
      <c r="C312" t="s">
        <v>1018</v>
      </c>
      <c r="D312" t="s">
        <v>1026</v>
      </c>
      <c r="E312">
        <v>2025</v>
      </c>
      <c r="F312" t="s">
        <v>1036</v>
      </c>
      <c r="G312" t="s">
        <v>1048</v>
      </c>
      <c r="H312">
        <v>4</v>
      </c>
      <c r="I312">
        <v>248.05</v>
      </c>
      <c r="J312">
        <v>992.2</v>
      </c>
      <c r="K312">
        <v>148.83000000000001</v>
      </c>
      <c r="L312">
        <v>396.88</v>
      </c>
      <c r="M312" t="s">
        <v>1051</v>
      </c>
      <c r="N312" t="s">
        <v>1057</v>
      </c>
    </row>
    <row r="313" spans="1:14" x14ac:dyDescent="0.3">
      <c r="A313" t="s">
        <v>325</v>
      </c>
      <c r="B313" s="1">
        <v>45115</v>
      </c>
      <c r="C313" t="s">
        <v>1019</v>
      </c>
      <c r="D313" t="s">
        <v>1021</v>
      </c>
      <c r="E313">
        <v>2023</v>
      </c>
      <c r="F313" t="s">
        <v>1033</v>
      </c>
      <c r="G313" t="s">
        <v>1037</v>
      </c>
      <c r="H313">
        <v>2</v>
      </c>
      <c r="I313">
        <v>147.19</v>
      </c>
      <c r="J313">
        <v>294.38</v>
      </c>
      <c r="K313">
        <v>88.31</v>
      </c>
      <c r="L313">
        <v>117.76</v>
      </c>
      <c r="M313" t="s">
        <v>1054</v>
      </c>
      <c r="N313" t="s">
        <v>1056</v>
      </c>
    </row>
    <row r="314" spans="1:14" x14ac:dyDescent="0.3">
      <c r="A314" t="s">
        <v>326</v>
      </c>
      <c r="B314" s="1">
        <v>45150</v>
      </c>
      <c r="C314" t="s">
        <v>1019</v>
      </c>
      <c r="D314" t="s">
        <v>1025</v>
      </c>
      <c r="E314">
        <v>2023</v>
      </c>
      <c r="F314" t="s">
        <v>1035</v>
      </c>
      <c r="G314" t="s">
        <v>1039</v>
      </c>
      <c r="H314">
        <v>3</v>
      </c>
      <c r="I314">
        <v>86.37</v>
      </c>
      <c r="J314">
        <v>259.11</v>
      </c>
      <c r="K314">
        <v>51.82</v>
      </c>
      <c r="L314">
        <v>103.65</v>
      </c>
      <c r="M314" t="s">
        <v>1051</v>
      </c>
      <c r="N314" t="s">
        <v>1057</v>
      </c>
    </row>
    <row r="315" spans="1:14" x14ac:dyDescent="0.3">
      <c r="A315" t="s">
        <v>327</v>
      </c>
      <c r="B315" s="1">
        <v>45019</v>
      </c>
      <c r="C315" t="s">
        <v>1015</v>
      </c>
      <c r="D315" t="s">
        <v>1031</v>
      </c>
      <c r="E315">
        <v>2023</v>
      </c>
      <c r="F315" t="s">
        <v>1035</v>
      </c>
      <c r="G315" t="s">
        <v>1039</v>
      </c>
      <c r="H315">
        <v>2</v>
      </c>
      <c r="I315">
        <v>104.38</v>
      </c>
      <c r="J315">
        <v>208.76</v>
      </c>
      <c r="K315">
        <v>62.63</v>
      </c>
      <c r="L315">
        <v>83.5</v>
      </c>
      <c r="M315" t="s">
        <v>1053</v>
      </c>
      <c r="N315" t="s">
        <v>1055</v>
      </c>
    </row>
    <row r="316" spans="1:14" x14ac:dyDescent="0.3">
      <c r="A316" t="s">
        <v>328</v>
      </c>
      <c r="B316" s="1">
        <v>45625</v>
      </c>
      <c r="C316" t="s">
        <v>1014</v>
      </c>
      <c r="D316" t="s">
        <v>1030</v>
      </c>
      <c r="E316">
        <v>2024</v>
      </c>
      <c r="F316" t="s">
        <v>1035</v>
      </c>
      <c r="G316" t="s">
        <v>1042</v>
      </c>
      <c r="H316">
        <v>1</v>
      </c>
      <c r="I316">
        <v>134.86000000000001</v>
      </c>
      <c r="J316">
        <v>134.86000000000001</v>
      </c>
      <c r="K316">
        <v>80.92</v>
      </c>
      <c r="L316">
        <v>53.94</v>
      </c>
      <c r="M316" t="s">
        <v>1050</v>
      </c>
      <c r="N316" t="s">
        <v>1059</v>
      </c>
    </row>
    <row r="317" spans="1:14" x14ac:dyDescent="0.3">
      <c r="A317" t="s">
        <v>329</v>
      </c>
      <c r="B317" s="1">
        <v>45719</v>
      </c>
      <c r="C317" t="s">
        <v>1015</v>
      </c>
      <c r="D317" t="s">
        <v>1026</v>
      </c>
      <c r="E317">
        <v>2025</v>
      </c>
      <c r="F317" t="s">
        <v>1034</v>
      </c>
      <c r="G317" t="s">
        <v>1041</v>
      </c>
      <c r="H317">
        <v>4</v>
      </c>
      <c r="I317">
        <v>143.84</v>
      </c>
      <c r="J317">
        <v>575.36</v>
      </c>
      <c r="K317">
        <v>86.3</v>
      </c>
      <c r="L317">
        <v>230.16</v>
      </c>
      <c r="M317" t="s">
        <v>1054</v>
      </c>
      <c r="N317" t="s">
        <v>1058</v>
      </c>
    </row>
    <row r="318" spans="1:14" x14ac:dyDescent="0.3">
      <c r="A318" t="s">
        <v>330</v>
      </c>
      <c r="B318" s="1">
        <v>45291</v>
      </c>
      <c r="C318" t="s">
        <v>1018</v>
      </c>
      <c r="D318" t="s">
        <v>1029</v>
      </c>
      <c r="E318">
        <v>2023</v>
      </c>
      <c r="F318" t="s">
        <v>1033</v>
      </c>
      <c r="G318" t="s">
        <v>1037</v>
      </c>
      <c r="H318">
        <v>2</v>
      </c>
      <c r="I318">
        <v>168.99</v>
      </c>
      <c r="J318">
        <v>337.98</v>
      </c>
      <c r="K318">
        <v>101.39</v>
      </c>
      <c r="L318">
        <v>135.19999999999999</v>
      </c>
      <c r="M318" t="s">
        <v>1052</v>
      </c>
      <c r="N318" t="s">
        <v>1056</v>
      </c>
    </row>
    <row r="319" spans="1:14" x14ac:dyDescent="0.3">
      <c r="A319" t="s">
        <v>331</v>
      </c>
      <c r="B319" s="1">
        <v>45483</v>
      </c>
      <c r="C319" t="s">
        <v>1016</v>
      </c>
      <c r="D319" t="s">
        <v>1021</v>
      </c>
      <c r="E319">
        <v>2024</v>
      </c>
      <c r="F319" t="s">
        <v>1034</v>
      </c>
      <c r="G319" t="s">
        <v>1040</v>
      </c>
      <c r="H319">
        <v>5</v>
      </c>
      <c r="I319">
        <v>183.72</v>
      </c>
      <c r="J319">
        <v>918.6</v>
      </c>
      <c r="K319">
        <v>110.23</v>
      </c>
      <c r="L319">
        <v>367.45</v>
      </c>
      <c r="M319" t="s">
        <v>1052</v>
      </c>
      <c r="N319" t="s">
        <v>1056</v>
      </c>
    </row>
    <row r="320" spans="1:14" x14ac:dyDescent="0.3">
      <c r="A320" t="s">
        <v>332</v>
      </c>
      <c r="B320" s="1">
        <v>45065</v>
      </c>
      <c r="C320" t="s">
        <v>1014</v>
      </c>
      <c r="D320" t="s">
        <v>1028</v>
      </c>
      <c r="E320">
        <v>2023</v>
      </c>
      <c r="F320" t="s">
        <v>1035</v>
      </c>
      <c r="G320" t="s">
        <v>1043</v>
      </c>
      <c r="H320">
        <v>2</v>
      </c>
      <c r="I320">
        <v>144.86000000000001</v>
      </c>
      <c r="J320">
        <v>289.72000000000003</v>
      </c>
      <c r="K320">
        <v>86.92</v>
      </c>
      <c r="L320">
        <v>115.88</v>
      </c>
      <c r="M320" t="s">
        <v>1050</v>
      </c>
      <c r="N320" t="s">
        <v>1055</v>
      </c>
    </row>
    <row r="321" spans="1:14" x14ac:dyDescent="0.3">
      <c r="A321" t="s">
        <v>333</v>
      </c>
      <c r="B321" s="1">
        <v>45760</v>
      </c>
      <c r="C321" t="s">
        <v>1018</v>
      </c>
      <c r="D321" t="s">
        <v>1031</v>
      </c>
      <c r="E321">
        <v>2025</v>
      </c>
      <c r="F321" t="s">
        <v>1036</v>
      </c>
      <c r="G321" t="s">
        <v>1047</v>
      </c>
      <c r="H321">
        <v>2</v>
      </c>
      <c r="I321">
        <v>226.89</v>
      </c>
      <c r="J321">
        <v>453.78</v>
      </c>
      <c r="K321">
        <v>136.13</v>
      </c>
      <c r="L321">
        <v>181.52</v>
      </c>
      <c r="M321" t="s">
        <v>1052</v>
      </c>
      <c r="N321" t="s">
        <v>1055</v>
      </c>
    </row>
    <row r="322" spans="1:14" x14ac:dyDescent="0.3">
      <c r="A322" t="s">
        <v>334</v>
      </c>
      <c r="B322" s="1">
        <v>45701</v>
      </c>
      <c r="C322" t="s">
        <v>1017</v>
      </c>
      <c r="D322" t="s">
        <v>1032</v>
      </c>
      <c r="E322">
        <v>2025</v>
      </c>
      <c r="F322" t="s">
        <v>1033</v>
      </c>
      <c r="G322" t="s">
        <v>1046</v>
      </c>
      <c r="H322">
        <v>4</v>
      </c>
      <c r="I322">
        <v>136.72999999999999</v>
      </c>
      <c r="J322">
        <v>546.91999999999996</v>
      </c>
      <c r="K322">
        <v>82.04</v>
      </c>
      <c r="L322">
        <v>218.76</v>
      </c>
      <c r="M322" t="s">
        <v>1054</v>
      </c>
      <c r="N322" t="s">
        <v>1057</v>
      </c>
    </row>
    <row r="323" spans="1:14" x14ac:dyDescent="0.3">
      <c r="A323" t="s">
        <v>335</v>
      </c>
      <c r="B323" s="1">
        <v>45801</v>
      </c>
      <c r="C323" t="s">
        <v>1019</v>
      </c>
      <c r="D323" t="s">
        <v>1028</v>
      </c>
      <c r="E323">
        <v>2025</v>
      </c>
      <c r="F323" t="s">
        <v>1034</v>
      </c>
      <c r="G323" t="s">
        <v>1041</v>
      </c>
      <c r="H323">
        <v>2</v>
      </c>
      <c r="I323">
        <v>169.66</v>
      </c>
      <c r="J323">
        <v>339.32</v>
      </c>
      <c r="K323">
        <v>101.8</v>
      </c>
      <c r="L323">
        <v>135.72</v>
      </c>
      <c r="M323" t="s">
        <v>1051</v>
      </c>
      <c r="N323" t="s">
        <v>1056</v>
      </c>
    </row>
    <row r="324" spans="1:14" x14ac:dyDescent="0.3">
      <c r="A324" t="s">
        <v>336</v>
      </c>
      <c r="B324" s="1">
        <v>45653</v>
      </c>
      <c r="C324" t="s">
        <v>1014</v>
      </c>
      <c r="D324" t="s">
        <v>1029</v>
      </c>
      <c r="E324">
        <v>2024</v>
      </c>
      <c r="F324" t="s">
        <v>1035</v>
      </c>
      <c r="G324" t="s">
        <v>1042</v>
      </c>
      <c r="H324">
        <v>2</v>
      </c>
      <c r="I324">
        <v>103.01</v>
      </c>
      <c r="J324">
        <v>206.02</v>
      </c>
      <c r="K324">
        <v>61.81</v>
      </c>
      <c r="L324">
        <v>82.4</v>
      </c>
      <c r="M324" t="s">
        <v>1053</v>
      </c>
      <c r="N324" t="s">
        <v>1059</v>
      </c>
    </row>
    <row r="325" spans="1:14" x14ac:dyDescent="0.3">
      <c r="A325" t="s">
        <v>337</v>
      </c>
      <c r="B325" s="1">
        <v>45716</v>
      </c>
      <c r="C325" t="s">
        <v>1014</v>
      </c>
      <c r="D325" t="s">
        <v>1032</v>
      </c>
      <c r="E325">
        <v>2025</v>
      </c>
      <c r="F325" t="s">
        <v>1035</v>
      </c>
      <c r="G325" t="s">
        <v>1043</v>
      </c>
      <c r="H325">
        <v>3</v>
      </c>
      <c r="I325">
        <v>120.58</v>
      </c>
      <c r="J325">
        <v>361.74</v>
      </c>
      <c r="K325">
        <v>72.349999999999994</v>
      </c>
      <c r="L325">
        <v>144.69</v>
      </c>
      <c r="M325" t="s">
        <v>1050</v>
      </c>
      <c r="N325" t="s">
        <v>1057</v>
      </c>
    </row>
    <row r="326" spans="1:14" x14ac:dyDescent="0.3">
      <c r="A326" t="s">
        <v>338</v>
      </c>
      <c r="B326" s="1">
        <v>44949</v>
      </c>
      <c r="C326" t="s">
        <v>1015</v>
      </c>
      <c r="D326" t="s">
        <v>1022</v>
      </c>
      <c r="E326">
        <v>2023</v>
      </c>
      <c r="F326" t="s">
        <v>1034</v>
      </c>
      <c r="G326" t="s">
        <v>1038</v>
      </c>
      <c r="H326">
        <v>3</v>
      </c>
      <c r="I326">
        <v>126.07</v>
      </c>
      <c r="J326">
        <v>378.21</v>
      </c>
      <c r="K326">
        <v>75.64</v>
      </c>
      <c r="L326">
        <v>151.29</v>
      </c>
      <c r="M326" t="s">
        <v>1054</v>
      </c>
      <c r="N326" t="s">
        <v>1055</v>
      </c>
    </row>
    <row r="327" spans="1:14" x14ac:dyDescent="0.3">
      <c r="A327" t="s">
        <v>339</v>
      </c>
      <c r="B327" s="1">
        <v>45586</v>
      </c>
      <c r="C327" t="s">
        <v>1015</v>
      </c>
      <c r="D327" t="s">
        <v>1024</v>
      </c>
      <c r="E327">
        <v>2024</v>
      </c>
      <c r="F327" t="s">
        <v>1035</v>
      </c>
      <c r="G327" t="s">
        <v>1042</v>
      </c>
      <c r="H327">
        <v>1</v>
      </c>
      <c r="I327">
        <v>112.21</v>
      </c>
      <c r="J327">
        <v>112.21</v>
      </c>
      <c r="K327">
        <v>67.33</v>
      </c>
      <c r="L327">
        <v>44.88</v>
      </c>
      <c r="M327" t="s">
        <v>1052</v>
      </c>
      <c r="N327" t="s">
        <v>1056</v>
      </c>
    </row>
    <row r="328" spans="1:14" x14ac:dyDescent="0.3">
      <c r="A328" t="s">
        <v>340</v>
      </c>
      <c r="B328" s="1">
        <v>45224</v>
      </c>
      <c r="C328" t="s">
        <v>1016</v>
      </c>
      <c r="D328" t="s">
        <v>1024</v>
      </c>
      <c r="E328">
        <v>2023</v>
      </c>
      <c r="F328" t="s">
        <v>1034</v>
      </c>
      <c r="G328" t="s">
        <v>1041</v>
      </c>
      <c r="H328">
        <v>3</v>
      </c>
      <c r="I328">
        <v>131.11000000000001</v>
      </c>
      <c r="J328">
        <v>393.33</v>
      </c>
      <c r="K328">
        <v>78.67</v>
      </c>
      <c r="L328">
        <v>157.32</v>
      </c>
      <c r="M328" t="s">
        <v>1051</v>
      </c>
      <c r="N328" t="s">
        <v>1058</v>
      </c>
    </row>
    <row r="329" spans="1:14" x14ac:dyDescent="0.3">
      <c r="A329" t="s">
        <v>341</v>
      </c>
      <c r="B329" s="1">
        <v>45761</v>
      </c>
      <c r="C329" t="s">
        <v>1015</v>
      </c>
      <c r="D329" t="s">
        <v>1031</v>
      </c>
      <c r="E329">
        <v>2025</v>
      </c>
      <c r="F329" t="s">
        <v>1034</v>
      </c>
      <c r="G329" t="s">
        <v>1044</v>
      </c>
      <c r="H329">
        <v>4</v>
      </c>
      <c r="I329">
        <v>134.55000000000001</v>
      </c>
      <c r="J329">
        <v>538.20000000000005</v>
      </c>
      <c r="K329">
        <v>80.73</v>
      </c>
      <c r="L329">
        <v>215.28</v>
      </c>
      <c r="M329" t="s">
        <v>1051</v>
      </c>
      <c r="N329" t="s">
        <v>1058</v>
      </c>
    </row>
    <row r="330" spans="1:14" x14ac:dyDescent="0.3">
      <c r="A330" t="s">
        <v>342</v>
      </c>
      <c r="B330" s="1">
        <v>45645</v>
      </c>
      <c r="C330" t="s">
        <v>1017</v>
      </c>
      <c r="D330" t="s">
        <v>1029</v>
      </c>
      <c r="E330">
        <v>2024</v>
      </c>
      <c r="F330" t="s">
        <v>1036</v>
      </c>
      <c r="G330" t="s">
        <v>1047</v>
      </c>
      <c r="H330">
        <v>1</v>
      </c>
      <c r="I330">
        <v>239.68</v>
      </c>
      <c r="J330">
        <v>239.68</v>
      </c>
      <c r="K330">
        <v>143.81</v>
      </c>
      <c r="L330">
        <v>95.87</v>
      </c>
      <c r="M330" t="s">
        <v>1051</v>
      </c>
      <c r="N330" t="s">
        <v>1056</v>
      </c>
    </row>
    <row r="331" spans="1:14" x14ac:dyDescent="0.3">
      <c r="A331" t="s">
        <v>343</v>
      </c>
      <c r="B331" s="1">
        <v>45701</v>
      </c>
      <c r="C331" t="s">
        <v>1017</v>
      </c>
      <c r="D331" t="s">
        <v>1032</v>
      </c>
      <c r="E331">
        <v>2025</v>
      </c>
      <c r="F331" t="s">
        <v>1036</v>
      </c>
      <c r="G331" t="s">
        <v>1048</v>
      </c>
      <c r="H331">
        <v>3</v>
      </c>
      <c r="I331">
        <v>201.52</v>
      </c>
      <c r="J331">
        <v>604.55999999999995</v>
      </c>
      <c r="K331">
        <v>120.91</v>
      </c>
      <c r="L331">
        <v>241.83</v>
      </c>
      <c r="M331" t="s">
        <v>1053</v>
      </c>
      <c r="N331" t="s">
        <v>1059</v>
      </c>
    </row>
    <row r="332" spans="1:14" x14ac:dyDescent="0.3">
      <c r="A332" t="s">
        <v>344</v>
      </c>
      <c r="B332" s="1">
        <v>45653</v>
      </c>
      <c r="C332" t="s">
        <v>1014</v>
      </c>
      <c r="D332" t="s">
        <v>1029</v>
      </c>
      <c r="E332">
        <v>2024</v>
      </c>
      <c r="F332" t="s">
        <v>1036</v>
      </c>
      <c r="G332" t="s">
        <v>1045</v>
      </c>
      <c r="H332">
        <v>2</v>
      </c>
      <c r="I332">
        <v>210.19</v>
      </c>
      <c r="J332">
        <v>420.38</v>
      </c>
      <c r="K332">
        <v>126.11</v>
      </c>
      <c r="L332">
        <v>168.16</v>
      </c>
      <c r="M332" t="s">
        <v>1053</v>
      </c>
      <c r="N332" t="s">
        <v>1056</v>
      </c>
    </row>
    <row r="333" spans="1:14" x14ac:dyDescent="0.3">
      <c r="A333" t="s">
        <v>345</v>
      </c>
      <c r="B333" s="1">
        <v>45166</v>
      </c>
      <c r="C333" t="s">
        <v>1015</v>
      </c>
      <c r="D333" t="s">
        <v>1025</v>
      </c>
      <c r="E333">
        <v>2023</v>
      </c>
      <c r="F333" t="s">
        <v>1034</v>
      </c>
      <c r="G333" t="s">
        <v>1044</v>
      </c>
      <c r="H333">
        <v>3</v>
      </c>
      <c r="I333">
        <v>123.27</v>
      </c>
      <c r="J333">
        <v>369.81</v>
      </c>
      <c r="K333">
        <v>73.959999999999994</v>
      </c>
      <c r="L333">
        <v>147.93</v>
      </c>
      <c r="M333" t="s">
        <v>1054</v>
      </c>
      <c r="N333" t="s">
        <v>1059</v>
      </c>
    </row>
    <row r="334" spans="1:14" x14ac:dyDescent="0.3">
      <c r="A334" t="s">
        <v>346</v>
      </c>
      <c r="B334" s="1">
        <v>45632</v>
      </c>
      <c r="C334" t="s">
        <v>1014</v>
      </c>
      <c r="D334" t="s">
        <v>1029</v>
      </c>
      <c r="E334">
        <v>2024</v>
      </c>
      <c r="F334" t="s">
        <v>1036</v>
      </c>
      <c r="G334" t="s">
        <v>1047</v>
      </c>
      <c r="H334">
        <v>5</v>
      </c>
      <c r="I334">
        <v>184.51</v>
      </c>
      <c r="J334">
        <v>922.55</v>
      </c>
      <c r="K334">
        <v>110.71</v>
      </c>
      <c r="L334">
        <v>369</v>
      </c>
      <c r="M334" t="s">
        <v>1054</v>
      </c>
      <c r="N334" t="s">
        <v>1055</v>
      </c>
    </row>
    <row r="335" spans="1:14" x14ac:dyDescent="0.3">
      <c r="A335" t="s">
        <v>347</v>
      </c>
      <c r="B335" s="1">
        <v>45023</v>
      </c>
      <c r="C335" t="s">
        <v>1014</v>
      </c>
      <c r="D335" t="s">
        <v>1031</v>
      </c>
      <c r="E335">
        <v>2023</v>
      </c>
      <c r="F335" t="s">
        <v>1035</v>
      </c>
      <c r="G335" t="s">
        <v>1039</v>
      </c>
      <c r="H335">
        <v>2</v>
      </c>
      <c r="I335">
        <v>92.39</v>
      </c>
      <c r="J335">
        <v>184.78</v>
      </c>
      <c r="K335">
        <v>55.43</v>
      </c>
      <c r="L335">
        <v>73.92</v>
      </c>
      <c r="M335" t="s">
        <v>1051</v>
      </c>
      <c r="N335" t="s">
        <v>1059</v>
      </c>
    </row>
    <row r="336" spans="1:14" x14ac:dyDescent="0.3">
      <c r="A336" t="s">
        <v>348</v>
      </c>
      <c r="B336" s="1">
        <v>45708</v>
      </c>
      <c r="C336" t="s">
        <v>1017</v>
      </c>
      <c r="D336" t="s">
        <v>1032</v>
      </c>
      <c r="E336">
        <v>2025</v>
      </c>
      <c r="F336" t="s">
        <v>1033</v>
      </c>
      <c r="G336" t="s">
        <v>1037</v>
      </c>
      <c r="H336">
        <v>5</v>
      </c>
      <c r="I336">
        <v>143.9</v>
      </c>
      <c r="J336">
        <v>719.5</v>
      </c>
      <c r="K336">
        <v>86.34</v>
      </c>
      <c r="L336">
        <v>287.8</v>
      </c>
      <c r="M336" t="s">
        <v>1051</v>
      </c>
      <c r="N336" t="s">
        <v>1059</v>
      </c>
    </row>
    <row r="337" spans="1:14" x14ac:dyDescent="0.3">
      <c r="A337" t="s">
        <v>349</v>
      </c>
      <c r="B337" s="1">
        <v>45696</v>
      </c>
      <c r="C337" t="s">
        <v>1019</v>
      </c>
      <c r="D337" t="s">
        <v>1032</v>
      </c>
      <c r="E337">
        <v>2025</v>
      </c>
      <c r="F337" t="s">
        <v>1035</v>
      </c>
      <c r="G337" t="s">
        <v>1042</v>
      </c>
      <c r="H337">
        <v>5</v>
      </c>
      <c r="I337">
        <v>112.25</v>
      </c>
      <c r="J337">
        <v>561.25</v>
      </c>
      <c r="K337">
        <v>67.349999999999994</v>
      </c>
      <c r="L337">
        <v>224.5</v>
      </c>
      <c r="M337" t="s">
        <v>1054</v>
      </c>
      <c r="N337" t="s">
        <v>1056</v>
      </c>
    </row>
    <row r="338" spans="1:14" x14ac:dyDescent="0.3">
      <c r="A338" t="s">
        <v>350</v>
      </c>
      <c r="B338" s="1">
        <v>45126</v>
      </c>
      <c r="C338" t="s">
        <v>1016</v>
      </c>
      <c r="D338" t="s">
        <v>1021</v>
      </c>
      <c r="E338">
        <v>2023</v>
      </c>
      <c r="F338" t="s">
        <v>1036</v>
      </c>
      <c r="G338" t="s">
        <v>1047</v>
      </c>
      <c r="H338">
        <v>2</v>
      </c>
      <c r="I338">
        <v>239.42</v>
      </c>
      <c r="J338">
        <v>478.84</v>
      </c>
      <c r="K338">
        <v>143.65</v>
      </c>
      <c r="L338">
        <v>191.54</v>
      </c>
      <c r="M338" t="s">
        <v>1052</v>
      </c>
      <c r="N338" t="s">
        <v>1056</v>
      </c>
    </row>
    <row r="339" spans="1:14" x14ac:dyDescent="0.3">
      <c r="A339" t="s">
        <v>351</v>
      </c>
      <c r="B339" s="1">
        <v>45658</v>
      </c>
      <c r="C339" t="s">
        <v>1016</v>
      </c>
      <c r="D339" t="s">
        <v>1022</v>
      </c>
      <c r="E339">
        <v>2025</v>
      </c>
      <c r="F339" t="s">
        <v>1034</v>
      </c>
      <c r="G339" t="s">
        <v>1038</v>
      </c>
      <c r="H339">
        <v>1</v>
      </c>
      <c r="I339">
        <v>160.27000000000001</v>
      </c>
      <c r="J339">
        <v>160.27000000000001</v>
      </c>
      <c r="K339">
        <v>96.16</v>
      </c>
      <c r="L339">
        <v>64.11</v>
      </c>
      <c r="M339" t="s">
        <v>1051</v>
      </c>
      <c r="N339" t="s">
        <v>1058</v>
      </c>
    </row>
    <row r="340" spans="1:14" x14ac:dyDescent="0.3">
      <c r="A340" t="s">
        <v>352</v>
      </c>
      <c r="B340" s="1">
        <v>45339</v>
      </c>
      <c r="C340" t="s">
        <v>1019</v>
      </c>
      <c r="D340" t="s">
        <v>1032</v>
      </c>
      <c r="E340">
        <v>2024</v>
      </c>
      <c r="F340" t="s">
        <v>1035</v>
      </c>
      <c r="G340" t="s">
        <v>1039</v>
      </c>
      <c r="H340">
        <v>5</v>
      </c>
      <c r="I340">
        <v>102.51</v>
      </c>
      <c r="J340">
        <v>512.54999999999995</v>
      </c>
      <c r="K340">
        <v>61.51</v>
      </c>
      <c r="L340">
        <v>205</v>
      </c>
      <c r="M340" t="s">
        <v>1050</v>
      </c>
      <c r="N340" t="s">
        <v>1055</v>
      </c>
    </row>
    <row r="341" spans="1:14" x14ac:dyDescent="0.3">
      <c r="A341" t="s">
        <v>353</v>
      </c>
      <c r="B341" s="1">
        <v>45200</v>
      </c>
      <c r="C341" t="s">
        <v>1018</v>
      </c>
      <c r="D341" t="s">
        <v>1024</v>
      </c>
      <c r="E341">
        <v>2023</v>
      </c>
      <c r="F341" t="s">
        <v>1033</v>
      </c>
      <c r="G341" t="s">
        <v>1049</v>
      </c>
      <c r="H341">
        <v>2</v>
      </c>
      <c r="I341">
        <v>163.95</v>
      </c>
      <c r="J341">
        <v>327.9</v>
      </c>
      <c r="K341">
        <v>98.37</v>
      </c>
      <c r="L341">
        <v>131.16</v>
      </c>
      <c r="M341" t="s">
        <v>1052</v>
      </c>
      <c r="N341" t="s">
        <v>1057</v>
      </c>
    </row>
    <row r="342" spans="1:14" x14ac:dyDescent="0.3">
      <c r="A342" t="s">
        <v>354</v>
      </c>
      <c r="B342" s="1">
        <v>45639</v>
      </c>
      <c r="C342" t="s">
        <v>1014</v>
      </c>
      <c r="D342" t="s">
        <v>1029</v>
      </c>
      <c r="E342">
        <v>2024</v>
      </c>
      <c r="F342" t="s">
        <v>1033</v>
      </c>
      <c r="G342" t="s">
        <v>1046</v>
      </c>
      <c r="H342">
        <v>1</v>
      </c>
      <c r="I342">
        <v>155.02000000000001</v>
      </c>
      <c r="J342">
        <v>155.02000000000001</v>
      </c>
      <c r="K342">
        <v>93.01</v>
      </c>
      <c r="L342">
        <v>62.01</v>
      </c>
      <c r="M342" t="s">
        <v>1050</v>
      </c>
      <c r="N342" t="s">
        <v>1056</v>
      </c>
    </row>
    <row r="343" spans="1:14" x14ac:dyDescent="0.3">
      <c r="A343" t="s">
        <v>355</v>
      </c>
      <c r="B343" s="1">
        <v>45130</v>
      </c>
      <c r="C343" t="s">
        <v>1018</v>
      </c>
      <c r="D343" t="s">
        <v>1021</v>
      </c>
      <c r="E343">
        <v>2023</v>
      </c>
      <c r="F343" t="s">
        <v>1036</v>
      </c>
      <c r="G343" t="s">
        <v>1045</v>
      </c>
      <c r="H343">
        <v>3</v>
      </c>
      <c r="I343">
        <v>242.09</v>
      </c>
      <c r="J343">
        <v>726.27</v>
      </c>
      <c r="K343">
        <v>145.25</v>
      </c>
      <c r="L343">
        <v>290.52</v>
      </c>
      <c r="M343" t="s">
        <v>1054</v>
      </c>
      <c r="N343" t="s">
        <v>1055</v>
      </c>
    </row>
    <row r="344" spans="1:14" x14ac:dyDescent="0.3">
      <c r="A344" t="s">
        <v>356</v>
      </c>
      <c r="B344" s="1">
        <v>44948</v>
      </c>
      <c r="C344" t="s">
        <v>1018</v>
      </c>
      <c r="D344" t="s">
        <v>1022</v>
      </c>
      <c r="E344">
        <v>2023</v>
      </c>
      <c r="F344" t="s">
        <v>1033</v>
      </c>
      <c r="G344" t="s">
        <v>1037</v>
      </c>
      <c r="H344">
        <v>5</v>
      </c>
      <c r="I344">
        <v>100.21</v>
      </c>
      <c r="J344">
        <v>501.05</v>
      </c>
      <c r="K344">
        <v>60.13</v>
      </c>
      <c r="L344">
        <v>200.4</v>
      </c>
      <c r="M344" t="s">
        <v>1051</v>
      </c>
      <c r="N344" t="s">
        <v>1055</v>
      </c>
    </row>
    <row r="345" spans="1:14" x14ac:dyDescent="0.3">
      <c r="A345" t="s">
        <v>357</v>
      </c>
      <c r="B345" s="1">
        <v>45100</v>
      </c>
      <c r="C345" t="s">
        <v>1014</v>
      </c>
      <c r="D345" t="s">
        <v>1027</v>
      </c>
      <c r="E345">
        <v>2023</v>
      </c>
      <c r="F345" t="s">
        <v>1034</v>
      </c>
      <c r="G345" t="s">
        <v>1044</v>
      </c>
      <c r="H345">
        <v>4</v>
      </c>
      <c r="I345">
        <v>184.5</v>
      </c>
      <c r="J345">
        <v>738</v>
      </c>
      <c r="K345">
        <v>110.7</v>
      </c>
      <c r="L345">
        <v>295.2</v>
      </c>
      <c r="M345" t="s">
        <v>1053</v>
      </c>
      <c r="N345" t="s">
        <v>1058</v>
      </c>
    </row>
    <row r="346" spans="1:14" x14ac:dyDescent="0.3">
      <c r="A346" t="s">
        <v>358</v>
      </c>
      <c r="B346" s="1">
        <v>45221</v>
      </c>
      <c r="C346" t="s">
        <v>1018</v>
      </c>
      <c r="D346" t="s">
        <v>1024</v>
      </c>
      <c r="E346">
        <v>2023</v>
      </c>
      <c r="F346" t="s">
        <v>1035</v>
      </c>
      <c r="G346" t="s">
        <v>1039</v>
      </c>
      <c r="H346">
        <v>1</v>
      </c>
      <c r="I346">
        <v>121.81</v>
      </c>
      <c r="J346">
        <v>121.81</v>
      </c>
      <c r="K346">
        <v>73.09</v>
      </c>
      <c r="L346">
        <v>48.72</v>
      </c>
      <c r="M346" t="s">
        <v>1051</v>
      </c>
      <c r="N346" t="s">
        <v>1056</v>
      </c>
    </row>
    <row r="347" spans="1:14" x14ac:dyDescent="0.3">
      <c r="A347" t="s">
        <v>359</v>
      </c>
      <c r="B347" s="1">
        <v>45701</v>
      </c>
      <c r="C347" t="s">
        <v>1017</v>
      </c>
      <c r="D347" t="s">
        <v>1032</v>
      </c>
      <c r="E347">
        <v>2025</v>
      </c>
      <c r="F347" t="s">
        <v>1036</v>
      </c>
      <c r="G347" t="s">
        <v>1045</v>
      </c>
      <c r="H347">
        <v>4</v>
      </c>
      <c r="I347">
        <v>170.93</v>
      </c>
      <c r="J347">
        <v>683.72</v>
      </c>
      <c r="K347">
        <v>102.56</v>
      </c>
      <c r="L347">
        <v>273.48</v>
      </c>
      <c r="M347" t="s">
        <v>1050</v>
      </c>
      <c r="N347" t="s">
        <v>1056</v>
      </c>
    </row>
    <row r="348" spans="1:14" x14ac:dyDescent="0.3">
      <c r="A348" t="s">
        <v>360</v>
      </c>
      <c r="B348" s="1">
        <v>45793</v>
      </c>
      <c r="C348" t="s">
        <v>1014</v>
      </c>
      <c r="D348" t="s">
        <v>1028</v>
      </c>
      <c r="E348">
        <v>2025</v>
      </c>
      <c r="F348" t="s">
        <v>1036</v>
      </c>
      <c r="G348" t="s">
        <v>1047</v>
      </c>
      <c r="H348">
        <v>2</v>
      </c>
      <c r="I348">
        <v>226</v>
      </c>
      <c r="J348">
        <v>452</v>
      </c>
      <c r="K348">
        <v>135.6</v>
      </c>
      <c r="L348">
        <v>180.8</v>
      </c>
      <c r="M348" t="s">
        <v>1054</v>
      </c>
      <c r="N348" t="s">
        <v>1055</v>
      </c>
    </row>
    <row r="349" spans="1:14" x14ac:dyDescent="0.3">
      <c r="A349" t="s">
        <v>361</v>
      </c>
      <c r="B349" s="1">
        <v>45177</v>
      </c>
      <c r="C349" t="s">
        <v>1014</v>
      </c>
      <c r="D349" t="s">
        <v>1023</v>
      </c>
      <c r="E349">
        <v>2023</v>
      </c>
      <c r="F349" t="s">
        <v>1033</v>
      </c>
      <c r="G349" t="s">
        <v>1037</v>
      </c>
      <c r="H349">
        <v>2</v>
      </c>
      <c r="I349">
        <v>159.80000000000001</v>
      </c>
      <c r="J349">
        <v>319.60000000000002</v>
      </c>
      <c r="K349">
        <v>95.88</v>
      </c>
      <c r="L349">
        <v>127.84</v>
      </c>
      <c r="M349" t="s">
        <v>1053</v>
      </c>
      <c r="N349" t="s">
        <v>1056</v>
      </c>
    </row>
    <row r="350" spans="1:14" x14ac:dyDescent="0.3">
      <c r="A350" t="s">
        <v>362</v>
      </c>
      <c r="B350" s="1">
        <v>45501</v>
      </c>
      <c r="C350" t="s">
        <v>1018</v>
      </c>
      <c r="D350" t="s">
        <v>1021</v>
      </c>
      <c r="E350">
        <v>2024</v>
      </c>
      <c r="F350" t="s">
        <v>1033</v>
      </c>
      <c r="G350" t="s">
        <v>1046</v>
      </c>
      <c r="H350">
        <v>3</v>
      </c>
      <c r="I350">
        <v>120.19</v>
      </c>
      <c r="J350">
        <v>360.57</v>
      </c>
      <c r="K350">
        <v>72.11</v>
      </c>
      <c r="L350">
        <v>144.24</v>
      </c>
      <c r="M350" t="s">
        <v>1050</v>
      </c>
      <c r="N350" t="s">
        <v>1058</v>
      </c>
    </row>
    <row r="351" spans="1:14" x14ac:dyDescent="0.3">
      <c r="A351" t="s">
        <v>363</v>
      </c>
      <c r="B351" s="1">
        <v>45285</v>
      </c>
      <c r="C351" t="s">
        <v>1015</v>
      </c>
      <c r="D351" t="s">
        <v>1029</v>
      </c>
      <c r="E351">
        <v>2023</v>
      </c>
      <c r="F351" t="s">
        <v>1035</v>
      </c>
      <c r="G351" t="s">
        <v>1039</v>
      </c>
      <c r="H351">
        <v>3</v>
      </c>
      <c r="I351">
        <v>142.66</v>
      </c>
      <c r="J351">
        <v>427.98</v>
      </c>
      <c r="K351">
        <v>85.6</v>
      </c>
      <c r="L351">
        <v>171.18</v>
      </c>
      <c r="M351" t="s">
        <v>1053</v>
      </c>
      <c r="N351" t="s">
        <v>1058</v>
      </c>
    </row>
    <row r="352" spans="1:14" x14ac:dyDescent="0.3">
      <c r="A352" t="s">
        <v>364</v>
      </c>
      <c r="B352" s="1">
        <v>45806</v>
      </c>
      <c r="C352" t="s">
        <v>1017</v>
      </c>
      <c r="D352" t="s">
        <v>1028</v>
      </c>
      <c r="E352">
        <v>2025</v>
      </c>
      <c r="F352" t="s">
        <v>1036</v>
      </c>
      <c r="G352" t="s">
        <v>1048</v>
      </c>
      <c r="H352">
        <v>3</v>
      </c>
      <c r="I352">
        <v>203.21</v>
      </c>
      <c r="J352">
        <v>609.63</v>
      </c>
      <c r="K352">
        <v>121.93</v>
      </c>
      <c r="L352">
        <v>243.84</v>
      </c>
      <c r="M352" t="s">
        <v>1054</v>
      </c>
      <c r="N352" t="s">
        <v>1058</v>
      </c>
    </row>
    <row r="353" spans="1:14" x14ac:dyDescent="0.3">
      <c r="A353" t="s">
        <v>365</v>
      </c>
      <c r="B353" s="1">
        <v>45407</v>
      </c>
      <c r="C353" t="s">
        <v>1017</v>
      </c>
      <c r="D353" t="s">
        <v>1031</v>
      </c>
      <c r="E353">
        <v>2024</v>
      </c>
      <c r="F353" t="s">
        <v>1033</v>
      </c>
      <c r="G353" t="s">
        <v>1046</v>
      </c>
      <c r="H353">
        <v>5</v>
      </c>
      <c r="I353">
        <v>169.38</v>
      </c>
      <c r="J353">
        <v>846.9</v>
      </c>
      <c r="K353">
        <v>101.63</v>
      </c>
      <c r="L353">
        <v>338.75</v>
      </c>
      <c r="M353" t="s">
        <v>1052</v>
      </c>
      <c r="N353" t="s">
        <v>1056</v>
      </c>
    </row>
    <row r="354" spans="1:14" x14ac:dyDescent="0.3">
      <c r="A354" t="s">
        <v>366</v>
      </c>
      <c r="B354" s="1">
        <v>45768</v>
      </c>
      <c r="C354" t="s">
        <v>1015</v>
      </c>
      <c r="D354" t="s">
        <v>1031</v>
      </c>
      <c r="E354">
        <v>2025</v>
      </c>
      <c r="F354" t="s">
        <v>1036</v>
      </c>
      <c r="G354" t="s">
        <v>1047</v>
      </c>
      <c r="H354">
        <v>3</v>
      </c>
      <c r="I354">
        <v>189.72</v>
      </c>
      <c r="J354">
        <v>569.16</v>
      </c>
      <c r="K354">
        <v>113.83</v>
      </c>
      <c r="L354">
        <v>227.67</v>
      </c>
      <c r="M354" t="s">
        <v>1053</v>
      </c>
      <c r="N354" t="s">
        <v>1056</v>
      </c>
    </row>
    <row r="355" spans="1:14" x14ac:dyDescent="0.3">
      <c r="A355" t="s">
        <v>367</v>
      </c>
      <c r="B355" s="1">
        <v>45030</v>
      </c>
      <c r="C355" t="s">
        <v>1014</v>
      </c>
      <c r="D355" t="s">
        <v>1031</v>
      </c>
      <c r="E355">
        <v>2023</v>
      </c>
      <c r="F355" t="s">
        <v>1035</v>
      </c>
      <c r="G355" t="s">
        <v>1042</v>
      </c>
      <c r="H355">
        <v>1</v>
      </c>
      <c r="I355">
        <v>131.62</v>
      </c>
      <c r="J355">
        <v>131.62</v>
      </c>
      <c r="K355">
        <v>78.97</v>
      </c>
      <c r="L355">
        <v>52.65</v>
      </c>
      <c r="M355" t="s">
        <v>1054</v>
      </c>
      <c r="N355" t="s">
        <v>1058</v>
      </c>
    </row>
    <row r="356" spans="1:14" x14ac:dyDescent="0.3">
      <c r="A356" t="s">
        <v>368</v>
      </c>
      <c r="B356" s="1">
        <v>45796</v>
      </c>
      <c r="C356" t="s">
        <v>1015</v>
      </c>
      <c r="D356" t="s">
        <v>1028</v>
      </c>
      <c r="E356">
        <v>2025</v>
      </c>
      <c r="F356" t="s">
        <v>1034</v>
      </c>
      <c r="G356" t="s">
        <v>1038</v>
      </c>
      <c r="H356">
        <v>4</v>
      </c>
      <c r="I356">
        <v>121.61</v>
      </c>
      <c r="J356">
        <v>486.44</v>
      </c>
      <c r="K356">
        <v>72.97</v>
      </c>
      <c r="L356">
        <v>194.56</v>
      </c>
      <c r="M356" t="s">
        <v>1053</v>
      </c>
      <c r="N356" t="s">
        <v>1059</v>
      </c>
    </row>
    <row r="357" spans="1:14" x14ac:dyDescent="0.3">
      <c r="A357" t="s">
        <v>369</v>
      </c>
      <c r="B357" s="1">
        <v>45086</v>
      </c>
      <c r="C357" t="s">
        <v>1014</v>
      </c>
      <c r="D357" t="s">
        <v>1027</v>
      </c>
      <c r="E357">
        <v>2023</v>
      </c>
      <c r="F357" t="s">
        <v>1033</v>
      </c>
      <c r="G357" t="s">
        <v>1049</v>
      </c>
      <c r="H357">
        <v>1</v>
      </c>
      <c r="I357">
        <v>167.26</v>
      </c>
      <c r="J357">
        <v>167.26</v>
      </c>
      <c r="K357">
        <v>100.36</v>
      </c>
      <c r="L357">
        <v>66.900000000000006</v>
      </c>
      <c r="M357" t="s">
        <v>1053</v>
      </c>
      <c r="N357" t="s">
        <v>1057</v>
      </c>
    </row>
    <row r="358" spans="1:14" x14ac:dyDescent="0.3">
      <c r="A358" t="s">
        <v>370</v>
      </c>
      <c r="B358" s="1">
        <v>45789</v>
      </c>
      <c r="C358" t="s">
        <v>1015</v>
      </c>
      <c r="D358" t="s">
        <v>1028</v>
      </c>
      <c r="E358">
        <v>2025</v>
      </c>
      <c r="F358" t="s">
        <v>1034</v>
      </c>
      <c r="G358" t="s">
        <v>1041</v>
      </c>
      <c r="H358">
        <v>2</v>
      </c>
      <c r="I358">
        <v>162.83000000000001</v>
      </c>
      <c r="J358">
        <v>325.66000000000003</v>
      </c>
      <c r="K358">
        <v>97.7</v>
      </c>
      <c r="L358">
        <v>130.26</v>
      </c>
      <c r="M358" t="s">
        <v>1053</v>
      </c>
      <c r="N358" t="s">
        <v>1055</v>
      </c>
    </row>
    <row r="359" spans="1:14" x14ac:dyDescent="0.3">
      <c r="A359" t="s">
        <v>371</v>
      </c>
      <c r="B359" s="1">
        <v>45164</v>
      </c>
      <c r="C359" t="s">
        <v>1019</v>
      </c>
      <c r="D359" t="s">
        <v>1025</v>
      </c>
      <c r="E359">
        <v>2023</v>
      </c>
      <c r="F359" t="s">
        <v>1035</v>
      </c>
      <c r="G359" t="s">
        <v>1042</v>
      </c>
      <c r="H359">
        <v>1</v>
      </c>
      <c r="I359">
        <v>142.34</v>
      </c>
      <c r="J359">
        <v>142.34</v>
      </c>
      <c r="K359">
        <v>85.4</v>
      </c>
      <c r="L359">
        <v>56.94</v>
      </c>
      <c r="M359" t="s">
        <v>1053</v>
      </c>
      <c r="N359" t="s">
        <v>1059</v>
      </c>
    </row>
    <row r="360" spans="1:14" x14ac:dyDescent="0.3">
      <c r="A360" t="s">
        <v>372</v>
      </c>
      <c r="B360" s="1">
        <v>45024</v>
      </c>
      <c r="C360" t="s">
        <v>1019</v>
      </c>
      <c r="D360" t="s">
        <v>1031</v>
      </c>
      <c r="E360">
        <v>2023</v>
      </c>
      <c r="F360" t="s">
        <v>1035</v>
      </c>
      <c r="G360" t="s">
        <v>1039</v>
      </c>
      <c r="H360">
        <v>4</v>
      </c>
      <c r="I360">
        <v>113.18</v>
      </c>
      <c r="J360">
        <v>452.72</v>
      </c>
      <c r="K360">
        <v>67.91</v>
      </c>
      <c r="L360">
        <v>181.08</v>
      </c>
      <c r="M360" t="s">
        <v>1053</v>
      </c>
      <c r="N360" t="s">
        <v>1057</v>
      </c>
    </row>
    <row r="361" spans="1:14" x14ac:dyDescent="0.3">
      <c r="A361" t="s">
        <v>373</v>
      </c>
      <c r="B361" s="1">
        <v>45316</v>
      </c>
      <c r="C361" t="s">
        <v>1017</v>
      </c>
      <c r="D361" t="s">
        <v>1022</v>
      </c>
      <c r="E361">
        <v>2024</v>
      </c>
      <c r="F361" t="s">
        <v>1036</v>
      </c>
      <c r="G361" t="s">
        <v>1048</v>
      </c>
      <c r="H361">
        <v>2</v>
      </c>
      <c r="I361">
        <v>228.92</v>
      </c>
      <c r="J361">
        <v>457.84</v>
      </c>
      <c r="K361">
        <v>137.35</v>
      </c>
      <c r="L361">
        <v>183.14</v>
      </c>
      <c r="M361" t="s">
        <v>1051</v>
      </c>
      <c r="N361" t="s">
        <v>1056</v>
      </c>
    </row>
    <row r="362" spans="1:14" x14ac:dyDescent="0.3">
      <c r="A362" t="s">
        <v>374</v>
      </c>
      <c r="B362" s="1">
        <v>45579</v>
      </c>
      <c r="C362" t="s">
        <v>1015</v>
      </c>
      <c r="D362" t="s">
        <v>1024</v>
      </c>
      <c r="E362">
        <v>2024</v>
      </c>
      <c r="F362" t="s">
        <v>1036</v>
      </c>
      <c r="G362" t="s">
        <v>1048</v>
      </c>
      <c r="H362">
        <v>5</v>
      </c>
      <c r="I362">
        <v>197.96</v>
      </c>
      <c r="J362">
        <v>989.8</v>
      </c>
      <c r="K362">
        <v>118.78</v>
      </c>
      <c r="L362">
        <v>395.9</v>
      </c>
      <c r="M362" t="s">
        <v>1054</v>
      </c>
      <c r="N362" t="s">
        <v>1055</v>
      </c>
    </row>
    <row r="363" spans="1:14" x14ac:dyDescent="0.3">
      <c r="A363" t="s">
        <v>375</v>
      </c>
      <c r="B363" s="1">
        <v>45208</v>
      </c>
      <c r="C363" t="s">
        <v>1015</v>
      </c>
      <c r="D363" t="s">
        <v>1024</v>
      </c>
      <c r="E363">
        <v>2023</v>
      </c>
      <c r="F363" t="s">
        <v>1036</v>
      </c>
      <c r="G363" t="s">
        <v>1048</v>
      </c>
      <c r="H363">
        <v>4</v>
      </c>
      <c r="I363">
        <v>203.71</v>
      </c>
      <c r="J363">
        <v>814.84</v>
      </c>
      <c r="K363">
        <v>122.23</v>
      </c>
      <c r="L363">
        <v>325.92</v>
      </c>
      <c r="M363" t="s">
        <v>1053</v>
      </c>
      <c r="N363" t="s">
        <v>1059</v>
      </c>
    </row>
    <row r="364" spans="1:14" x14ac:dyDescent="0.3">
      <c r="A364" t="s">
        <v>376</v>
      </c>
      <c r="B364" s="1">
        <v>45470</v>
      </c>
      <c r="C364" t="s">
        <v>1017</v>
      </c>
      <c r="D364" t="s">
        <v>1027</v>
      </c>
      <c r="E364">
        <v>2024</v>
      </c>
      <c r="F364" t="s">
        <v>1035</v>
      </c>
      <c r="G364" t="s">
        <v>1042</v>
      </c>
      <c r="H364">
        <v>2</v>
      </c>
      <c r="I364">
        <v>119.04</v>
      </c>
      <c r="J364">
        <v>238.08</v>
      </c>
      <c r="K364">
        <v>71.42</v>
      </c>
      <c r="L364">
        <v>95.24</v>
      </c>
      <c r="M364" t="s">
        <v>1052</v>
      </c>
      <c r="N364" t="s">
        <v>1055</v>
      </c>
    </row>
    <row r="365" spans="1:14" x14ac:dyDescent="0.3">
      <c r="A365" t="s">
        <v>377</v>
      </c>
      <c r="B365" s="1">
        <v>45385</v>
      </c>
      <c r="C365" t="s">
        <v>1016</v>
      </c>
      <c r="D365" t="s">
        <v>1031</v>
      </c>
      <c r="E365">
        <v>2024</v>
      </c>
      <c r="F365" t="s">
        <v>1036</v>
      </c>
      <c r="G365" t="s">
        <v>1047</v>
      </c>
      <c r="H365">
        <v>1</v>
      </c>
      <c r="I365">
        <v>206.45</v>
      </c>
      <c r="J365">
        <v>206.45</v>
      </c>
      <c r="K365">
        <v>123.87</v>
      </c>
      <c r="L365">
        <v>82.58</v>
      </c>
      <c r="M365" t="s">
        <v>1052</v>
      </c>
      <c r="N365" t="s">
        <v>1056</v>
      </c>
    </row>
    <row r="366" spans="1:14" x14ac:dyDescent="0.3">
      <c r="A366" t="s">
        <v>378</v>
      </c>
      <c r="B366" s="1">
        <v>45272</v>
      </c>
      <c r="C366" t="s">
        <v>1020</v>
      </c>
      <c r="D366" t="s">
        <v>1029</v>
      </c>
      <c r="E366">
        <v>2023</v>
      </c>
      <c r="F366" t="s">
        <v>1036</v>
      </c>
      <c r="G366" t="s">
        <v>1047</v>
      </c>
      <c r="H366">
        <v>2</v>
      </c>
      <c r="I366">
        <v>178.38</v>
      </c>
      <c r="J366">
        <v>356.76</v>
      </c>
      <c r="K366">
        <v>107.03</v>
      </c>
      <c r="L366">
        <v>142.69999999999999</v>
      </c>
      <c r="M366" t="s">
        <v>1050</v>
      </c>
      <c r="N366" t="s">
        <v>1057</v>
      </c>
    </row>
    <row r="367" spans="1:14" x14ac:dyDescent="0.3">
      <c r="A367" t="s">
        <v>379</v>
      </c>
      <c r="B367" s="1">
        <v>45443</v>
      </c>
      <c r="C367" t="s">
        <v>1014</v>
      </c>
      <c r="D367" t="s">
        <v>1028</v>
      </c>
      <c r="E367">
        <v>2024</v>
      </c>
      <c r="F367" t="s">
        <v>1034</v>
      </c>
      <c r="G367" t="s">
        <v>1038</v>
      </c>
      <c r="H367">
        <v>4</v>
      </c>
      <c r="I367">
        <v>171.67</v>
      </c>
      <c r="J367">
        <v>686.68</v>
      </c>
      <c r="K367">
        <v>103</v>
      </c>
      <c r="L367">
        <v>274.68</v>
      </c>
      <c r="M367" t="s">
        <v>1051</v>
      </c>
      <c r="N367" t="s">
        <v>1057</v>
      </c>
    </row>
    <row r="368" spans="1:14" x14ac:dyDescent="0.3">
      <c r="A368" t="s">
        <v>380</v>
      </c>
      <c r="B368" s="1">
        <v>45155</v>
      </c>
      <c r="C368" t="s">
        <v>1017</v>
      </c>
      <c r="D368" t="s">
        <v>1025</v>
      </c>
      <c r="E368">
        <v>2023</v>
      </c>
      <c r="F368" t="s">
        <v>1034</v>
      </c>
      <c r="G368" t="s">
        <v>1040</v>
      </c>
      <c r="H368">
        <v>2</v>
      </c>
      <c r="I368">
        <v>139.55000000000001</v>
      </c>
      <c r="J368">
        <v>279.10000000000002</v>
      </c>
      <c r="K368">
        <v>83.73</v>
      </c>
      <c r="L368">
        <v>111.64</v>
      </c>
      <c r="M368" t="s">
        <v>1051</v>
      </c>
      <c r="N368" t="s">
        <v>1057</v>
      </c>
    </row>
    <row r="369" spans="1:14" x14ac:dyDescent="0.3">
      <c r="A369" t="s">
        <v>381</v>
      </c>
      <c r="B369" s="1">
        <v>45562</v>
      </c>
      <c r="C369" t="s">
        <v>1014</v>
      </c>
      <c r="D369" t="s">
        <v>1023</v>
      </c>
      <c r="E369">
        <v>2024</v>
      </c>
      <c r="F369" t="s">
        <v>1034</v>
      </c>
      <c r="G369" t="s">
        <v>1041</v>
      </c>
      <c r="H369">
        <v>3</v>
      </c>
      <c r="I369">
        <v>198.92</v>
      </c>
      <c r="J369">
        <v>596.76</v>
      </c>
      <c r="K369">
        <v>119.35</v>
      </c>
      <c r="L369">
        <v>238.71</v>
      </c>
      <c r="M369" t="s">
        <v>1053</v>
      </c>
      <c r="N369" t="s">
        <v>1059</v>
      </c>
    </row>
    <row r="370" spans="1:14" x14ac:dyDescent="0.3">
      <c r="A370" t="s">
        <v>382</v>
      </c>
      <c r="B370" s="1">
        <v>44928</v>
      </c>
      <c r="C370" t="s">
        <v>1015</v>
      </c>
      <c r="D370" t="s">
        <v>1022</v>
      </c>
      <c r="E370">
        <v>2023</v>
      </c>
      <c r="F370" t="s">
        <v>1033</v>
      </c>
      <c r="G370" t="s">
        <v>1037</v>
      </c>
      <c r="H370">
        <v>5</v>
      </c>
      <c r="I370">
        <v>174.7</v>
      </c>
      <c r="J370">
        <v>873.5</v>
      </c>
      <c r="K370">
        <v>104.82</v>
      </c>
      <c r="L370">
        <v>349.4</v>
      </c>
      <c r="M370" t="s">
        <v>1052</v>
      </c>
      <c r="N370" t="s">
        <v>1057</v>
      </c>
    </row>
    <row r="371" spans="1:14" x14ac:dyDescent="0.3">
      <c r="A371" t="s">
        <v>383</v>
      </c>
      <c r="B371" s="1">
        <v>45756</v>
      </c>
      <c r="C371" t="s">
        <v>1016</v>
      </c>
      <c r="D371" t="s">
        <v>1031</v>
      </c>
      <c r="E371">
        <v>2025</v>
      </c>
      <c r="F371" t="s">
        <v>1034</v>
      </c>
      <c r="G371" t="s">
        <v>1041</v>
      </c>
      <c r="H371">
        <v>5</v>
      </c>
      <c r="I371">
        <v>128.13999999999999</v>
      </c>
      <c r="J371">
        <v>640.70000000000005</v>
      </c>
      <c r="K371">
        <v>76.88</v>
      </c>
      <c r="L371">
        <v>256.3</v>
      </c>
      <c r="M371" t="s">
        <v>1050</v>
      </c>
      <c r="N371" t="s">
        <v>1059</v>
      </c>
    </row>
    <row r="372" spans="1:14" x14ac:dyDescent="0.3">
      <c r="A372" t="s">
        <v>384</v>
      </c>
      <c r="B372" s="1">
        <v>45409</v>
      </c>
      <c r="C372" t="s">
        <v>1019</v>
      </c>
      <c r="D372" t="s">
        <v>1031</v>
      </c>
      <c r="E372">
        <v>2024</v>
      </c>
      <c r="F372" t="s">
        <v>1034</v>
      </c>
      <c r="G372" t="s">
        <v>1044</v>
      </c>
      <c r="H372">
        <v>4</v>
      </c>
      <c r="I372">
        <v>188.07</v>
      </c>
      <c r="J372">
        <v>752.28</v>
      </c>
      <c r="K372">
        <v>112.84</v>
      </c>
      <c r="L372">
        <v>300.92</v>
      </c>
      <c r="M372" t="s">
        <v>1052</v>
      </c>
      <c r="N372" t="s">
        <v>1059</v>
      </c>
    </row>
    <row r="373" spans="1:14" x14ac:dyDescent="0.3">
      <c r="A373" t="s">
        <v>385</v>
      </c>
      <c r="B373" s="1">
        <v>45571</v>
      </c>
      <c r="C373" t="s">
        <v>1018</v>
      </c>
      <c r="D373" t="s">
        <v>1024</v>
      </c>
      <c r="E373">
        <v>2024</v>
      </c>
      <c r="F373" t="s">
        <v>1035</v>
      </c>
      <c r="G373" t="s">
        <v>1039</v>
      </c>
      <c r="H373">
        <v>1</v>
      </c>
      <c r="I373">
        <v>85.62</v>
      </c>
      <c r="J373">
        <v>85.62</v>
      </c>
      <c r="K373">
        <v>51.37</v>
      </c>
      <c r="L373">
        <v>34.25</v>
      </c>
      <c r="M373" t="s">
        <v>1052</v>
      </c>
      <c r="N373" t="s">
        <v>1058</v>
      </c>
    </row>
    <row r="374" spans="1:14" x14ac:dyDescent="0.3">
      <c r="A374" t="s">
        <v>386</v>
      </c>
      <c r="B374" s="1">
        <v>45591</v>
      </c>
      <c r="C374" t="s">
        <v>1019</v>
      </c>
      <c r="D374" t="s">
        <v>1024</v>
      </c>
      <c r="E374">
        <v>2024</v>
      </c>
      <c r="F374" t="s">
        <v>1033</v>
      </c>
      <c r="G374" t="s">
        <v>1046</v>
      </c>
      <c r="H374">
        <v>3</v>
      </c>
      <c r="I374">
        <v>101.46</v>
      </c>
      <c r="J374">
        <v>304.38</v>
      </c>
      <c r="K374">
        <v>60.88</v>
      </c>
      <c r="L374">
        <v>121.74</v>
      </c>
      <c r="M374" t="s">
        <v>1052</v>
      </c>
      <c r="N374" t="s">
        <v>1059</v>
      </c>
    </row>
    <row r="375" spans="1:14" x14ac:dyDescent="0.3">
      <c r="A375" t="s">
        <v>387</v>
      </c>
      <c r="B375" s="1">
        <v>45527</v>
      </c>
      <c r="C375" t="s">
        <v>1014</v>
      </c>
      <c r="D375" t="s">
        <v>1025</v>
      </c>
      <c r="E375">
        <v>2024</v>
      </c>
      <c r="F375" t="s">
        <v>1036</v>
      </c>
      <c r="G375" t="s">
        <v>1045</v>
      </c>
      <c r="H375">
        <v>5</v>
      </c>
      <c r="I375">
        <v>248.24</v>
      </c>
      <c r="J375">
        <v>1241.2</v>
      </c>
      <c r="K375">
        <v>148.94</v>
      </c>
      <c r="L375">
        <v>496.5</v>
      </c>
      <c r="M375" t="s">
        <v>1052</v>
      </c>
      <c r="N375" t="s">
        <v>1055</v>
      </c>
    </row>
    <row r="376" spans="1:14" x14ac:dyDescent="0.3">
      <c r="A376" t="s">
        <v>388</v>
      </c>
      <c r="B376" s="1">
        <v>45253</v>
      </c>
      <c r="C376" t="s">
        <v>1017</v>
      </c>
      <c r="D376" t="s">
        <v>1030</v>
      </c>
      <c r="E376">
        <v>2023</v>
      </c>
      <c r="F376" t="s">
        <v>1035</v>
      </c>
      <c r="G376" t="s">
        <v>1042</v>
      </c>
      <c r="H376">
        <v>2</v>
      </c>
      <c r="I376">
        <v>120.32</v>
      </c>
      <c r="J376">
        <v>240.64</v>
      </c>
      <c r="K376">
        <v>72.19</v>
      </c>
      <c r="L376">
        <v>96.26</v>
      </c>
      <c r="M376" t="s">
        <v>1050</v>
      </c>
      <c r="N376" t="s">
        <v>1057</v>
      </c>
    </row>
    <row r="377" spans="1:14" x14ac:dyDescent="0.3">
      <c r="A377" t="s">
        <v>389</v>
      </c>
      <c r="B377" s="1">
        <v>44989</v>
      </c>
      <c r="C377" t="s">
        <v>1019</v>
      </c>
      <c r="D377" t="s">
        <v>1026</v>
      </c>
      <c r="E377">
        <v>2023</v>
      </c>
      <c r="F377" t="s">
        <v>1034</v>
      </c>
      <c r="G377" t="s">
        <v>1040</v>
      </c>
      <c r="H377">
        <v>3</v>
      </c>
      <c r="I377">
        <v>189.24</v>
      </c>
      <c r="J377">
        <v>567.72</v>
      </c>
      <c r="K377">
        <v>113.54</v>
      </c>
      <c r="L377">
        <v>227.1</v>
      </c>
      <c r="M377" t="s">
        <v>1051</v>
      </c>
      <c r="N377" t="s">
        <v>1059</v>
      </c>
    </row>
    <row r="378" spans="1:14" x14ac:dyDescent="0.3">
      <c r="A378" t="s">
        <v>390</v>
      </c>
      <c r="B378" s="1">
        <v>45522</v>
      </c>
      <c r="C378" t="s">
        <v>1018</v>
      </c>
      <c r="D378" t="s">
        <v>1025</v>
      </c>
      <c r="E378">
        <v>2024</v>
      </c>
      <c r="F378" t="s">
        <v>1036</v>
      </c>
      <c r="G378" t="s">
        <v>1047</v>
      </c>
      <c r="H378">
        <v>1</v>
      </c>
      <c r="I378">
        <v>199.07</v>
      </c>
      <c r="J378">
        <v>199.07</v>
      </c>
      <c r="K378">
        <v>119.44</v>
      </c>
      <c r="L378">
        <v>79.63</v>
      </c>
      <c r="M378" t="s">
        <v>1053</v>
      </c>
      <c r="N378" t="s">
        <v>1056</v>
      </c>
    </row>
    <row r="379" spans="1:14" x14ac:dyDescent="0.3">
      <c r="A379" t="s">
        <v>391</v>
      </c>
      <c r="B379" s="1">
        <v>45222</v>
      </c>
      <c r="C379" t="s">
        <v>1015</v>
      </c>
      <c r="D379" t="s">
        <v>1024</v>
      </c>
      <c r="E379">
        <v>2023</v>
      </c>
      <c r="F379" t="s">
        <v>1035</v>
      </c>
      <c r="G379" t="s">
        <v>1039</v>
      </c>
      <c r="H379">
        <v>3</v>
      </c>
      <c r="I379">
        <v>137.46</v>
      </c>
      <c r="J379">
        <v>412.38</v>
      </c>
      <c r="K379">
        <v>82.48</v>
      </c>
      <c r="L379">
        <v>164.94</v>
      </c>
      <c r="M379" t="s">
        <v>1054</v>
      </c>
      <c r="N379" t="s">
        <v>1059</v>
      </c>
    </row>
    <row r="380" spans="1:14" x14ac:dyDescent="0.3">
      <c r="A380" t="s">
        <v>392</v>
      </c>
      <c r="B380" s="1">
        <v>45208</v>
      </c>
      <c r="C380" t="s">
        <v>1015</v>
      </c>
      <c r="D380" t="s">
        <v>1024</v>
      </c>
      <c r="E380">
        <v>2023</v>
      </c>
      <c r="F380" t="s">
        <v>1033</v>
      </c>
      <c r="G380" t="s">
        <v>1046</v>
      </c>
      <c r="H380">
        <v>2</v>
      </c>
      <c r="I380">
        <v>144.54</v>
      </c>
      <c r="J380">
        <v>289.08</v>
      </c>
      <c r="K380">
        <v>86.72</v>
      </c>
      <c r="L380">
        <v>115.64</v>
      </c>
      <c r="M380" t="s">
        <v>1050</v>
      </c>
      <c r="N380" t="s">
        <v>1059</v>
      </c>
    </row>
    <row r="381" spans="1:14" x14ac:dyDescent="0.3">
      <c r="A381" t="s">
        <v>393</v>
      </c>
      <c r="B381" s="1">
        <v>45686</v>
      </c>
      <c r="C381" t="s">
        <v>1016</v>
      </c>
      <c r="D381" t="s">
        <v>1022</v>
      </c>
      <c r="E381">
        <v>2025</v>
      </c>
      <c r="F381" t="s">
        <v>1036</v>
      </c>
      <c r="G381" t="s">
        <v>1047</v>
      </c>
      <c r="H381">
        <v>2</v>
      </c>
      <c r="I381">
        <v>178</v>
      </c>
      <c r="J381">
        <v>356</v>
      </c>
      <c r="K381">
        <v>106.8</v>
      </c>
      <c r="L381">
        <v>142.4</v>
      </c>
      <c r="M381" t="s">
        <v>1053</v>
      </c>
      <c r="N381" t="s">
        <v>1058</v>
      </c>
    </row>
    <row r="382" spans="1:14" x14ac:dyDescent="0.3">
      <c r="A382" t="s">
        <v>394</v>
      </c>
      <c r="B382" s="1">
        <v>45571</v>
      </c>
      <c r="C382" t="s">
        <v>1018</v>
      </c>
      <c r="D382" t="s">
        <v>1024</v>
      </c>
      <c r="E382">
        <v>2024</v>
      </c>
      <c r="F382" t="s">
        <v>1035</v>
      </c>
      <c r="G382" t="s">
        <v>1039</v>
      </c>
      <c r="H382">
        <v>4</v>
      </c>
      <c r="I382">
        <v>94.36</v>
      </c>
      <c r="J382">
        <v>377.44</v>
      </c>
      <c r="K382">
        <v>56.62</v>
      </c>
      <c r="L382">
        <v>150.96</v>
      </c>
      <c r="M382" t="s">
        <v>1052</v>
      </c>
      <c r="N382" t="s">
        <v>1055</v>
      </c>
    </row>
    <row r="383" spans="1:14" x14ac:dyDescent="0.3">
      <c r="A383" t="s">
        <v>395</v>
      </c>
      <c r="B383" s="1">
        <v>45196</v>
      </c>
      <c r="C383" t="s">
        <v>1016</v>
      </c>
      <c r="D383" t="s">
        <v>1023</v>
      </c>
      <c r="E383">
        <v>2023</v>
      </c>
      <c r="F383" t="s">
        <v>1033</v>
      </c>
      <c r="G383" t="s">
        <v>1049</v>
      </c>
      <c r="H383">
        <v>2</v>
      </c>
      <c r="I383">
        <v>125.89</v>
      </c>
      <c r="J383">
        <v>251.78</v>
      </c>
      <c r="K383">
        <v>75.53</v>
      </c>
      <c r="L383">
        <v>100.72</v>
      </c>
      <c r="M383" t="s">
        <v>1052</v>
      </c>
      <c r="N383" t="s">
        <v>1056</v>
      </c>
    </row>
    <row r="384" spans="1:14" x14ac:dyDescent="0.3">
      <c r="A384" t="s">
        <v>396</v>
      </c>
      <c r="B384" s="1">
        <v>45204</v>
      </c>
      <c r="C384" t="s">
        <v>1017</v>
      </c>
      <c r="D384" t="s">
        <v>1024</v>
      </c>
      <c r="E384">
        <v>2023</v>
      </c>
      <c r="F384" t="s">
        <v>1035</v>
      </c>
      <c r="G384" t="s">
        <v>1042</v>
      </c>
      <c r="H384">
        <v>3</v>
      </c>
      <c r="I384">
        <v>93.97</v>
      </c>
      <c r="J384">
        <v>281.91000000000003</v>
      </c>
      <c r="K384">
        <v>56.38</v>
      </c>
      <c r="L384">
        <v>112.77</v>
      </c>
      <c r="M384" t="s">
        <v>1051</v>
      </c>
      <c r="N384" t="s">
        <v>1058</v>
      </c>
    </row>
    <row r="385" spans="1:14" x14ac:dyDescent="0.3">
      <c r="A385" t="s">
        <v>397</v>
      </c>
      <c r="B385" s="1">
        <v>45292</v>
      </c>
      <c r="C385" t="s">
        <v>1015</v>
      </c>
      <c r="D385" t="s">
        <v>1022</v>
      </c>
      <c r="E385">
        <v>2024</v>
      </c>
      <c r="F385" t="s">
        <v>1034</v>
      </c>
      <c r="G385" t="s">
        <v>1038</v>
      </c>
      <c r="H385">
        <v>4</v>
      </c>
      <c r="I385">
        <v>139.38999999999999</v>
      </c>
      <c r="J385">
        <v>557.55999999999995</v>
      </c>
      <c r="K385">
        <v>83.63</v>
      </c>
      <c r="L385">
        <v>223.04</v>
      </c>
      <c r="M385" t="s">
        <v>1050</v>
      </c>
      <c r="N385" t="s">
        <v>1055</v>
      </c>
    </row>
    <row r="386" spans="1:14" x14ac:dyDescent="0.3">
      <c r="A386" t="s">
        <v>398</v>
      </c>
      <c r="B386" s="1">
        <v>45287</v>
      </c>
      <c r="C386" t="s">
        <v>1016</v>
      </c>
      <c r="D386" t="s">
        <v>1029</v>
      </c>
      <c r="E386">
        <v>2023</v>
      </c>
      <c r="F386" t="s">
        <v>1034</v>
      </c>
      <c r="G386" t="s">
        <v>1040</v>
      </c>
      <c r="H386">
        <v>1</v>
      </c>
      <c r="I386">
        <v>168.85</v>
      </c>
      <c r="J386">
        <v>168.85</v>
      </c>
      <c r="K386">
        <v>101.31</v>
      </c>
      <c r="L386">
        <v>67.540000000000006</v>
      </c>
      <c r="M386" t="s">
        <v>1053</v>
      </c>
      <c r="N386" t="s">
        <v>1059</v>
      </c>
    </row>
    <row r="387" spans="1:14" x14ac:dyDescent="0.3">
      <c r="A387" t="s">
        <v>399</v>
      </c>
      <c r="B387" s="1">
        <v>45191</v>
      </c>
      <c r="C387" t="s">
        <v>1014</v>
      </c>
      <c r="D387" t="s">
        <v>1023</v>
      </c>
      <c r="E387">
        <v>2023</v>
      </c>
      <c r="F387" t="s">
        <v>1034</v>
      </c>
      <c r="G387" t="s">
        <v>1041</v>
      </c>
      <c r="H387">
        <v>5</v>
      </c>
      <c r="I387">
        <v>160.49</v>
      </c>
      <c r="J387">
        <v>802.45</v>
      </c>
      <c r="K387">
        <v>96.29</v>
      </c>
      <c r="L387">
        <v>321</v>
      </c>
      <c r="M387" t="s">
        <v>1054</v>
      </c>
      <c r="N387" t="s">
        <v>1056</v>
      </c>
    </row>
    <row r="388" spans="1:14" x14ac:dyDescent="0.3">
      <c r="A388" t="s">
        <v>400</v>
      </c>
      <c r="B388" s="1">
        <v>45041</v>
      </c>
      <c r="C388" t="s">
        <v>1020</v>
      </c>
      <c r="D388" t="s">
        <v>1031</v>
      </c>
      <c r="E388">
        <v>2023</v>
      </c>
      <c r="F388" t="s">
        <v>1034</v>
      </c>
      <c r="G388" t="s">
        <v>1038</v>
      </c>
      <c r="H388">
        <v>4</v>
      </c>
      <c r="I388">
        <v>145.65</v>
      </c>
      <c r="J388">
        <v>582.6</v>
      </c>
      <c r="K388">
        <v>87.39</v>
      </c>
      <c r="L388">
        <v>233.04</v>
      </c>
      <c r="M388" t="s">
        <v>1053</v>
      </c>
      <c r="N388" t="s">
        <v>1055</v>
      </c>
    </row>
    <row r="389" spans="1:14" x14ac:dyDescent="0.3">
      <c r="A389" t="s">
        <v>401</v>
      </c>
      <c r="B389" s="1">
        <v>45303</v>
      </c>
      <c r="C389" t="s">
        <v>1014</v>
      </c>
      <c r="D389" t="s">
        <v>1022</v>
      </c>
      <c r="E389">
        <v>2024</v>
      </c>
      <c r="F389" t="s">
        <v>1034</v>
      </c>
      <c r="G389" t="s">
        <v>1040</v>
      </c>
      <c r="H389">
        <v>3</v>
      </c>
      <c r="I389">
        <v>124.15</v>
      </c>
      <c r="J389">
        <v>372.45</v>
      </c>
      <c r="K389">
        <v>74.489999999999995</v>
      </c>
      <c r="L389">
        <v>148.97999999999999</v>
      </c>
      <c r="M389" t="s">
        <v>1053</v>
      </c>
      <c r="N389" t="s">
        <v>1058</v>
      </c>
    </row>
    <row r="390" spans="1:14" x14ac:dyDescent="0.3">
      <c r="A390" t="s">
        <v>402</v>
      </c>
      <c r="B390" s="1">
        <v>45769</v>
      </c>
      <c r="C390" t="s">
        <v>1020</v>
      </c>
      <c r="D390" t="s">
        <v>1031</v>
      </c>
      <c r="E390">
        <v>2025</v>
      </c>
      <c r="F390" t="s">
        <v>1036</v>
      </c>
      <c r="G390" t="s">
        <v>1045</v>
      </c>
      <c r="H390">
        <v>2</v>
      </c>
      <c r="I390">
        <v>195.43</v>
      </c>
      <c r="J390">
        <v>390.86</v>
      </c>
      <c r="K390">
        <v>117.26</v>
      </c>
      <c r="L390">
        <v>156.34</v>
      </c>
      <c r="M390" t="s">
        <v>1050</v>
      </c>
      <c r="N390" t="s">
        <v>1059</v>
      </c>
    </row>
    <row r="391" spans="1:14" x14ac:dyDescent="0.3">
      <c r="A391" t="s">
        <v>403</v>
      </c>
      <c r="B391" s="1">
        <v>45533</v>
      </c>
      <c r="C391" t="s">
        <v>1017</v>
      </c>
      <c r="D391" t="s">
        <v>1025</v>
      </c>
      <c r="E391">
        <v>2024</v>
      </c>
      <c r="F391" t="s">
        <v>1035</v>
      </c>
      <c r="G391" t="s">
        <v>1039</v>
      </c>
      <c r="H391">
        <v>5</v>
      </c>
      <c r="I391">
        <v>84.44</v>
      </c>
      <c r="J391">
        <v>422.2</v>
      </c>
      <c r="K391">
        <v>50.66</v>
      </c>
      <c r="L391">
        <v>168.9</v>
      </c>
      <c r="M391" t="s">
        <v>1054</v>
      </c>
      <c r="N391" t="s">
        <v>1059</v>
      </c>
    </row>
    <row r="392" spans="1:14" x14ac:dyDescent="0.3">
      <c r="A392" t="s">
        <v>404</v>
      </c>
      <c r="B392" s="1">
        <v>45735</v>
      </c>
      <c r="C392" t="s">
        <v>1016</v>
      </c>
      <c r="D392" t="s">
        <v>1026</v>
      </c>
      <c r="E392">
        <v>2025</v>
      </c>
      <c r="F392" t="s">
        <v>1033</v>
      </c>
      <c r="G392" t="s">
        <v>1049</v>
      </c>
      <c r="H392">
        <v>4</v>
      </c>
      <c r="I392">
        <v>116.14</v>
      </c>
      <c r="J392">
        <v>464.56</v>
      </c>
      <c r="K392">
        <v>69.680000000000007</v>
      </c>
      <c r="L392">
        <v>185.84</v>
      </c>
      <c r="M392" t="s">
        <v>1054</v>
      </c>
      <c r="N392" t="s">
        <v>1057</v>
      </c>
    </row>
    <row r="393" spans="1:14" x14ac:dyDescent="0.3">
      <c r="A393" t="s">
        <v>405</v>
      </c>
      <c r="B393" s="1">
        <v>45478</v>
      </c>
      <c r="C393" t="s">
        <v>1014</v>
      </c>
      <c r="D393" t="s">
        <v>1021</v>
      </c>
      <c r="E393">
        <v>2024</v>
      </c>
      <c r="F393" t="s">
        <v>1033</v>
      </c>
      <c r="G393" t="s">
        <v>1037</v>
      </c>
      <c r="H393">
        <v>2</v>
      </c>
      <c r="I393">
        <v>107.03</v>
      </c>
      <c r="J393">
        <v>214.06</v>
      </c>
      <c r="K393">
        <v>64.22</v>
      </c>
      <c r="L393">
        <v>85.62</v>
      </c>
      <c r="M393" t="s">
        <v>1053</v>
      </c>
      <c r="N393" t="s">
        <v>1058</v>
      </c>
    </row>
    <row r="394" spans="1:14" x14ac:dyDescent="0.3">
      <c r="A394" t="s">
        <v>406</v>
      </c>
      <c r="B394" s="1">
        <v>45196</v>
      </c>
      <c r="C394" t="s">
        <v>1016</v>
      </c>
      <c r="D394" t="s">
        <v>1023</v>
      </c>
      <c r="E394">
        <v>2023</v>
      </c>
      <c r="F394" t="s">
        <v>1033</v>
      </c>
      <c r="G394" t="s">
        <v>1049</v>
      </c>
      <c r="H394">
        <v>5</v>
      </c>
      <c r="I394">
        <v>100.22</v>
      </c>
      <c r="J394">
        <v>501.1</v>
      </c>
      <c r="K394">
        <v>60.13</v>
      </c>
      <c r="L394">
        <v>200.45</v>
      </c>
      <c r="M394" t="s">
        <v>1053</v>
      </c>
      <c r="N394" t="s">
        <v>1056</v>
      </c>
    </row>
    <row r="395" spans="1:14" x14ac:dyDescent="0.3">
      <c r="A395" t="s">
        <v>407</v>
      </c>
      <c r="B395" s="1">
        <v>45417</v>
      </c>
      <c r="C395" t="s">
        <v>1018</v>
      </c>
      <c r="D395" t="s">
        <v>1028</v>
      </c>
      <c r="E395">
        <v>2024</v>
      </c>
      <c r="F395" t="s">
        <v>1035</v>
      </c>
      <c r="G395" t="s">
        <v>1042</v>
      </c>
      <c r="H395">
        <v>1</v>
      </c>
      <c r="I395">
        <v>121.69</v>
      </c>
      <c r="J395">
        <v>121.69</v>
      </c>
      <c r="K395">
        <v>73.010000000000005</v>
      </c>
      <c r="L395">
        <v>48.68</v>
      </c>
      <c r="M395" t="s">
        <v>1051</v>
      </c>
      <c r="N395" t="s">
        <v>1059</v>
      </c>
    </row>
    <row r="396" spans="1:14" x14ac:dyDescent="0.3">
      <c r="A396" t="s">
        <v>408</v>
      </c>
      <c r="B396" s="1">
        <v>44927</v>
      </c>
      <c r="C396" t="s">
        <v>1018</v>
      </c>
      <c r="D396" t="s">
        <v>1022</v>
      </c>
      <c r="E396">
        <v>2023</v>
      </c>
      <c r="F396" t="s">
        <v>1035</v>
      </c>
      <c r="G396" t="s">
        <v>1043</v>
      </c>
      <c r="H396">
        <v>3</v>
      </c>
      <c r="I396">
        <v>104.42</v>
      </c>
      <c r="J396">
        <v>313.26</v>
      </c>
      <c r="K396">
        <v>62.65</v>
      </c>
      <c r="L396">
        <v>125.31</v>
      </c>
      <c r="M396" t="s">
        <v>1053</v>
      </c>
      <c r="N396" t="s">
        <v>1057</v>
      </c>
    </row>
    <row r="397" spans="1:14" x14ac:dyDescent="0.3">
      <c r="A397" t="s">
        <v>409</v>
      </c>
      <c r="B397" s="1">
        <v>45184</v>
      </c>
      <c r="C397" t="s">
        <v>1014</v>
      </c>
      <c r="D397" t="s">
        <v>1023</v>
      </c>
      <c r="E397">
        <v>2023</v>
      </c>
      <c r="F397" t="s">
        <v>1033</v>
      </c>
      <c r="G397" t="s">
        <v>1049</v>
      </c>
      <c r="H397">
        <v>1</v>
      </c>
      <c r="I397">
        <v>168.06</v>
      </c>
      <c r="J397">
        <v>168.06</v>
      </c>
      <c r="K397">
        <v>100.84</v>
      </c>
      <c r="L397">
        <v>67.22</v>
      </c>
      <c r="M397" t="s">
        <v>1051</v>
      </c>
      <c r="N397" t="s">
        <v>1055</v>
      </c>
    </row>
    <row r="398" spans="1:14" x14ac:dyDescent="0.3">
      <c r="A398" t="s">
        <v>410</v>
      </c>
      <c r="B398" s="1">
        <v>45312</v>
      </c>
      <c r="C398" t="s">
        <v>1018</v>
      </c>
      <c r="D398" t="s">
        <v>1022</v>
      </c>
      <c r="E398">
        <v>2024</v>
      </c>
      <c r="F398" t="s">
        <v>1035</v>
      </c>
      <c r="G398" t="s">
        <v>1042</v>
      </c>
      <c r="H398">
        <v>4</v>
      </c>
      <c r="I398">
        <v>147.55000000000001</v>
      </c>
      <c r="J398">
        <v>590.20000000000005</v>
      </c>
      <c r="K398">
        <v>88.53</v>
      </c>
      <c r="L398">
        <v>236.08</v>
      </c>
      <c r="M398" t="s">
        <v>1053</v>
      </c>
      <c r="N398" t="s">
        <v>1059</v>
      </c>
    </row>
    <row r="399" spans="1:14" x14ac:dyDescent="0.3">
      <c r="A399" t="s">
        <v>411</v>
      </c>
      <c r="B399" s="1">
        <v>45446</v>
      </c>
      <c r="C399" t="s">
        <v>1015</v>
      </c>
      <c r="D399" t="s">
        <v>1027</v>
      </c>
      <c r="E399">
        <v>2024</v>
      </c>
      <c r="F399" t="s">
        <v>1036</v>
      </c>
      <c r="G399" t="s">
        <v>1048</v>
      </c>
      <c r="H399">
        <v>5</v>
      </c>
      <c r="I399">
        <v>223.09</v>
      </c>
      <c r="J399">
        <v>1115.45</v>
      </c>
      <c r="K399">
        <v>133.85</v>
      </c>
      <c r="L399">
        <v>446.2</v>
      </c>
      <c r="M399" t="s">
        <v>1052</v>
      </c>
      <c r="N399" t="s">
        <v>1055</v>
      </c>
    </row>
    <row r="400" spans="1:14" x14ac:dyDescent="0.3">
      <c r="A400" t="s">
        <v>412</v>
      </c>
      <c r="B400" s="1">
        <v>45513</v>
      </c>
      <c r="C400" t="s">
        <v>1014</v>
      </c>
      <c r="D400" t="s">
        <v>1025</v>
      </c>
      <c r="E400">
        <v>2024</v>
      </c>
      <c r="F400" t="s">
        <v>1036</v>
      </c>
      <c r="G400" t="s">
        <v>1047</v>
      </c>
      <c r="H400">
        <v>1</v>
      </c>
      <c r="I400">
        <v>170.5</v>
      </c>
      <c r="J400">
        <v>170.5</v>
      </c>
      <c r="K400">
        <v>102.3</v>
      </c>
      <c r="L400">
        <v>68.2</v>
      </c>
      <c r="M400" t="s">
        <v>1051</v>
      </c>
      <c r="N400" t="s">
        <v>1059</v>
      </c>
    </row>
    <row r="401" spans="1:14" x14ac:dyDescent="0.3">
      <c r="A401" t="s">
        <v>413</v>
      </c>
      <c r="B401" s="1">
        <v>45343</v>
      </c>
      <c r="C401" t="s">
        <v>1016</v>
      </c>
      <c r="D401" t="s">
        <v>1032</v>
      </c>
      <c r="E401">
        <v>2024</v>
      </c>
      <c r="F401" t="s">
        <v>1036</v>
      </c>
      <c r="G401" t="s">
        <v>1045</v>
      </c>
      <c r="H401">
        <v>3</v>
      </c>
      <c r="I401">
        <v>156.65</v>
      </c>
      <c r="J401">
        <v>469.95</v>
      </c>
      <c r="K401">
        <v>93.99</v>
      </c>
      <c r="L401">
        <v>187.98</v>
      </c>
      <c r="M401" t="s">
        <v>1051</v>
      </c>
      <c r="N401" t="s">
        <v>1055</v>
      </c>
    </row>
    <row r="402" spans="1:14" x14ac:dyDescent="0.3">
      <c r="A402" t="s">
        <v>414</v>
      </c>
      <c r="B402" s="1">
        <v>45323</v>
      </c>
      <c r="C402" t="s">
        <v>1017</v>
      </c>
      <c r="D402" t="s">
        <v>1032</v>
      </c>
      <c r="E402">
        <v>2024</v>
      </c>
      <c r="F402" t="s">
        <v>1033</v>
      </c>
      <c r="G402" t="s">
        <v>1046</v>
      </c>
      <c r="H402">
        <v>4</v>
      </c>
      <c r="I402">
        <v>167.35</v>
      </c>
      <c r="J402">
        <v>669.4</v>
      </c>
      <c r="K402">
        <v>100.41</v>
      </c>
      <c r="L402">
        <v>267.76</v>
      </c>
      <c r="M402" t="s">
        <v>1054</v>
      </c>
      <c r="N402" t="s">
        <v>1058</v>
      </c>
    </row>
    <row r="403" spans="1:14" x14ac:dyDescent="0.3">
      <c r="A403" t="s">
        <v>415</v>
      </c>
      <c r="B403" s="1">
        <v>45118</v>
      </c>
      <c r="C403" t="s">
        <v>1020</v>
      </c>
      <c r="D403" t="s">
        <v>1021</v>
      </c>
      <c r="E403">
        <v>2023</v>
      </c>
      <c r="F403" t="s">
        <v>1036</v>
      </c>
      <c r="G403" t="s">
        <v>1048</v>
      </c>
      <c r="H403">
        <v>3</v>
      </c>
      <c r="I403">
        <v>229.53</v>
      </c>
      <c r="J403">
        <v>688.59</v>
      </c>
      <c r="K403">
        <v>137.72</v>
      </c>
      <c r="L403">
        <v>275.43</v>
      </c>
      <c r="M403" t="s">
        <v>1054</v>
      </c>
      <c r="N403" t="s">
        <v>1055</v>
      </c>
    </row>
    <row r="404" spans="1:14" x14ac:dyDescent="0.3">
      <c r="A404" t="s">
        <v>416</v>
      </c>
      <c r="B404" s="1">
        <v>45350</v>
      </c>
      <c r="C404" t="s">
        <v>1016</v>
      </c>
      <c r="D404" t="s">
        <v>1032</v>
      </c>
      <c r="E404">
        <v>2024</v>
      </c>
      <c r="F404" t="s">
        <v>1033</v>
      </c>
      <c r="G404" t="s">
        <v>1037</v>
      </c>
      <c r="H404">
        <v>4</v>
      </c>
      <c r="I404">
        <v>113.09</v>
      </c>
      <c r="J404">
        <v>452.36</v>
      </c>
      <c r="K404">
        <v>67.849999999999994</v>
      </c>
      <c r="L404">
        <v>180.96</v>
      </c>
      <c r="M404" t="s">
        <v>1054</v>
      </c>
      <c r="N404" t="s">
        <v>1055</v>
      </c>
    </row>
    <row r="405" spans="1:14" x14ac:dyDescent="0.3">
      <c r="A405" t="s">
        <v>417</v>
      </c>
      <c r="B405" s="1">
        <v>45734</v>
      </c>
      <c r="C405" t="s">
        <v>1020</v>
      </c>
      <c r="D405" t="s">
        <v>1026</v>
      </c>
      <c r="E405">
        <v>2025</v>
      </c>
      <c r="F405" t="s">
        <v>1036</v>
      </c>
      <c r="G405" t="s">
        <v>1048</v>
      </c>
      <c r="H405">
        <v>5</v>
      </c>
      <c r="I405">
        <v>168.64</v>
      </c>
      <c r="J405">
        <v>843.2</v>
      </c>
      <c r="K405">
        <v>101.18</v>
      </c>
      <c r="L405">
        <v>337.3</v>
      </c>
      <c r="M405" t="s">
        <v>1054</v>
      </c>
      <c r="N405" t="s">
        <v>1059</v>
      </c>
    </row>
    <row r="406" spans="1:14" x14ac:dyDescent="0.3">
      <c r="A406" t="s">
        <v>418</v>
      </c>
      <c r="B406" s="1">
        <v>45640</v>
      </c>
      <c r="C406" t="s">
        <v>1019</v>
      </c>
      <c r="D406" t="s">
        <v>1029</v>
      </c>
      <c r="E406">
        <v>2024</v>
      </c>
      <c r="F406" t="s">
        <v>1036</v>
      </c>
      <c r="G406" t="s">
        <v>1045</v>
      </c>
      <c r="H406">
        <v>3</v>
      </c>
      <c r="I406">
        <v>216.52</v>
      </c>
      <c r="J406">
        <v>649.55999999999995</v>
      </c>
      <c r="K406">
        <v>129.91</v>
      </c>
      <c r="L406">
        <v>259.83</v>
      </c>
      <c r="M406" t="s">
        <v>1053</v>
      </c>
      <c r="N406" t="s">
        <v>1059</v>
      </c>
    </row>
    <row r="407" spans="1:14" x14ac:dyDescent="0.3">
      <c r="A407" t="s">
        <v>419</v>
      </c>
      <c r="B407" s="1">
        <v>45079</v>
      </c>
      <c r="C407" t="s">
        <v>1014</v>
      </c>
      <c r="D407" t="s">
        <v>1027</v>
      </c>
      <c r="E407">
        <v>2023</v>
      </c>
      <c r="F407" t="s">
        <v>1035</v>
      </c>
      <c r="G407" t="s">
        <v>1043</v>
      </c>
      <c r="H407">
        <v>2</v>
      </c>
      <c r="I407">
        <v>143.55000000000001</v>
      </c>
      <c r="J407">
        <v>287.10000000000002</v>
      </c>
      <c r="K407">
        <v>86.13</v>
      </c>
      <c r="L407">
        <v>114.84</v>
      </c>
      <c r="M407" t="s">
        <v>1053</v>
      </c>
      <c r="N407" t="s">
        <v>1055</v>
      </c>
    </row>
    <row r="408" spans="1:14" x14ac:dyDescent="0.3">
      <c r="A408" t="s">
        <v>420</v>
      </c>
      <c r="B408" s="1">
        <v>45002</v>
      </c>
      <c r="C408" t="s">
        <v>1014</v>
      </c>
      <c r="D408" t="s">
        <v>1026</v>
      </c>
      <c r="E408">
        <v>2023</v>
      </c>
      <c r="F408" t="s">
        <v>1033</v>
      </c>
      <c r="G408" t="s">
        <v>1049</v>
      </c>
      <c r="H408">
        <v>1</v>
      </c>
      <c r="I408">
        <v>170.18</v>
      </c>
      <c r="J408">
        <v>170.18</v>
      </c>
      <c r="K408">
        <v>102.11</v>
      </c>
      <c r="L408">
        <v>68.069999999999993</v>
      </c>
      <c r="M408" t="s">
        <v>1054</v>
      </c>
      <c r="N408" t="s">
        <v>1058</v>
      </c>
    </row>
    <row r="409" spans="1:14" x14ac:dyDescent="0.3">
      <c r="A409" t="s">
        <v>421</v>
      </c>
      <c r="B409" s="1">
        <v>45388</v>
      </c>
      <c r="C409" t="s">
        <v>1019</v>
      </c>
      <c r="D409" t="s">
        <v>1031</v>
      </c>
      <c r="E409">
        <v>2024</v>
      </c>
      <c r="F409" t="s">
        <v>1034</v>
      </c>
      <c r="G409" t="s">
        <v>1038</v>
      </c>
      <c r="H409">
        <v>1</v>
      </c>
      <c r="I409">
        <v>174.64</v>
      </c>
      <c r="J409">
        <v>174.64</v>
      </c>
      <c r="K409">
        <v>104.78</v>
      </c>
      <c r="L409">
        <v>69.86</v>
      </c>
      <c r="M409" t="s">
        <v>1051</v>
      </c>
      <c r="N409" t="s">
        <v>1056</v>
      </c>
    </row>
    <row r="410" spans="1:14" x14ac:dyDescent="0.3">
      <c r="A410" t="s">
        <v>422</v>
      </c>
      <c r="B410" s="1">
        <v>45494</v>
      </c>
      <c r="C410" t="s">
        <v>1018</v>
      </c>
      <c r="D410" t="s">
        <v>1021</v>
      </c>
      <c r="E410">
        <v>2024</v>
      </c>
      <c r="F410" t="s">
        <v>1034</v>
      </c>
      <c r="G410" t="s">
        <v>1040</v>
      </c>
      <c r="H410">
        <v>3</v>
      </c>
      <c r="I410">
        <v>169.93</v>
      </c>
      <c r="J410">
        <v>509.79</v>
      </c>
      <c r="K410">
        <v>101.96</v>
      </c>
      <c r="L410">
        <v>203.91</v>
      </c>
      <c r="M410" t="s">
        <v>1051</v>
      </c>
      <c r="N410" t="s">
        <v>1057</v>
      </c>
    </row>
    <row r="411" spans="1:14" x14ac:dyDescent="0.3">
      <c r="A411" t="s">
        <v>423</v>
      </c>
      <c r="B411" s="1">
        <v>45227</v>
      </c>
      <c r="C411" t="s">
        <v>1019</v>
      </c>
      <c r="D411" t="s">
        <v>1024</v>
      </c>
      <c r="E411">
        <v>2023</v>
      </c>
      <c r="F411" t="s">
        <v>1033</v>
      </c>
      <c r="G411" t="s">
        <v>1046</v>
      </c>
      <c r="H411">
        <v>1</v>
      </c>
      <c r="I411">
        <v>159.81</v>
      </c>
      <c r="J411">
        <v>159.81</v>
      </c>
      <c r="K411">
        <v>95.89</v>
      </c>
      <c r="L411">
        <v>63.92</v>
      </c>
      <c r="M411" t="s">
        <v>1050</v>
      </c>
      <c r="N411" t="s">
        <v>1055</v>
      </c>
    </row>
    <row r="412" spans="1:14" x14ac:dyDescent="0.3">
      <c r="A412" t="s">
        <v>424</v>
      </c>
      <c r="B412" s="1">
        <v>45660</v>
      </c>
      <c r="C412" t="s">
        <v>1014</v>
      </c>
      <c r="D412" t="s">
        <v>1022</v>
      </c>
      <c r="E412">
        <v>2025</v>
      </c>
      <c r="F412" t="s">
        <v>1034</v>
      </c>
      <c r="G412" t="s">
        <v>1041</v>
      </c>
      <c r="H412">
        <v>1</v>
      </c>
      <c r="I412">
        <v>138.58000000000001</v>
      </c>
      <c r="J412">
        <v>138.58000000000001</v>
      </c>
      <c r="K412">
        <v>83.15</v>
      </c>
      <c r="L412">
        <v>55.43</v>
      </c>
      <c r="M412" t="s">
        <v>1053</v>
      </c>
      <c r="N412" t="s">
        <v>1058</v>
      </c>
    </row>
    <row r="413" spans="1:14" x14ac:dyDescent="0.3">
      <c r="A413" t="s">
        <v>425</v>
      </c>
      <c r="B413" s="1">
        <v>45600</v>
      </c>
      <c r="C413" t="s">
        <v>1015</v>
      </c>
      <c r="D413" t="s">
        <v>1030</v>
      </c>
      <c r="E413">
        <v>2024</v>
      </c>
      <c r="F413" t="s">
        <v>1035</v>
      </c>
      <c r="G413" t="s">
        <v>1043</v>
      </c>
      <c r="H413">
        <v>1</v>
      </c>
      <c r="I413">
        <v>107.4</v>
      </c>
      <c r="J413">
        <v>107.4</v>
      </c>
      <c r="K413">
        <v>64.44</v>
      </c>
      <c r="L413">
        <v>42.96</v>
      </c>
      <c r="M413" t="s">
        <v>1054</v>
      </c>
      <c r="N413" t="s">
        <v>1055</v>
      </c>
    </row>
    <row r="414" spans="1:14" x14ac:dyDescent="0.3">
      <c r="A414" t="s">
        <v>426</v>
      </c>
      <c r="B414" s="1">
        <v>45529</v>
      </c>
      <c r="C414" t="s">
        <v>1018</v>
      </c>
      <c r="D414" t="s">
        <v>1025</v>
      </c>
      <c r="E414">
        <v>2024</v>
      </c>
      <c r="F414" t="s">
        <v>1033</v>
      </c>
      <c r="G414" t="s">
        <v>1046</v>
      </c>
      <c r="H414">
        <v>2</v>
      </c>
      <c r="I414">
        <v>143.47999999999999</v>
      </c>
      <c r="J414">
        <v>286.95999999999998</v>
      </c>
      <c r="K414">
        <v>86.09</v>
      </c>
      <c r="L414">
        <v>114.78</v>
      </c>
      <c r="M414" t="s">
        <v>1054</v>
      </c>
      <c r="N414" t="s">
        <v>1057</v>
      </c>
    </row>
    <row r="415" spans="1:14" x14ac:dyDescent="0.3">
      <c r="A415" t="s">
        <v>427</v>
      </c>
      <c r="B415" s="1">
        <v>45128</v>
      </c>
      <c r="C415" t="s">
        <v>1014</v>
      </c>
      <c r="D415" t="s">
        <v>1021</v>
      </c>
      <c r="E415">
        <v>2023</v>
      </c>
      <c r="F415" t="s">
        <v>1035</v>
      </c>
      <c r="G415" t="s">
        <v>1039</v>
      </c>
      <c r="H415">
        <v>3</v>
      </c>
      <c r="I415">
        <v>118</v>
      </c>
      <c r="J415">
        <v>354</v>
      </c>
      <c r="K415">
        <v>70.8</v>
      </c>
      <c r="L415">
        <v>141.6</v>
      </c>
      <c r="M415" t="s">
        <v>1050</v>
      </c>
      <c r="N415" t="s">
        <v>1056</v>
      </c>
    </row>
    <row r="416" spans="1:14" x14ac:dyDescent="0.3">
      <c r="A416" t="s">
        <v>428</v>
      </c>
      <c r="B416" s="1">
        <v>45105</v>
      </c>
      <c r="C416" t="s">
        <v>1016</v>
      </c>
      <c r="D416" t="s">
        <v>1027</v>
      </c>
      <c r="E416">
        <v>2023</v>
      </c>
      <c r="F416" t="s">
        <v>1036</v>
      </c>
      <c r="G416" t="s">
        <v>1048</v>
      </c>
      <c r="H416">
        <v>3</v>
      </c>
      <c r="I416">
        <v>212.77</v>
      </c>
      <c r="J416">
        <v>638.30999999999995</v>
      </c>
      <c r="K416">
        <v>127.66</v>
      </c>
      <c r="L416">
        <v>255.33</v>
      </c>
      <c r="M416" t="s">
        <v>1050</v>
      </c>
      <c r="N416" t="s">
        <v>1056</v>
      </c>
    </row>
    <row r="417" spans="1:14" x14ac:dyDescent="0.3">
      <c r="A417" t="s">
        <v>429</v>
      </c>
      <c r="B417" s="1">
        <v>44948</v>
      </c>
      <c r="C417" t="s">
        <v>1018</v>
      </c>
      <c r="D417" t="s">
        <v>1022</v>
      </c>
      <c r="E417">
        <v>2023</v>
      </c>
      <c r="F417" t="s">
        <v>1035</v>
      </c>
      <c r="G417" t="s">
        <v>1043</v>
      </c>
      <c r="H417">
        <v>2</v>
      </c>
      <c r="I417">
        <v>89.75</v>
      </c>
      <c r="J417">
        <v>179.5</v>
      </c>
      <c r="K417">
        <v>53.85</v>
      </c>
      <c r="L417">
        <v>71.8</v>
      </c>
      <c r="M417" t="s">
        <v>1053</v>
      </c>
      <c r="N417" t="s">
        <v>1055</v>
      </c>
    </row>
    <row r="418" spans="1:14" x14ac:dyDescent="0.3">
      <c r="A418" t="s">
        <v>430</v>
      </c>
      <c r="B418" s="1">
        <v>45146</v>
      </c>
      <c r="C418" t="s">
        <v>1020</v>
      </c>
      <c r="D418" t="s">
        <v>1025</v>
      </c>
      <c r="E418">
        <v>2023</v>
      </c>
      <c r="F418" t="s">
        <v>1033</v>
      </c>
      <c r="G418" t="s">
        <v>1046</v>
      </c>
      <c r="H418">
        <v>5</v>
      </c>
      <c r="I418">
        <v>139.63</v>
      </c>
      <c r="J418">
        <v>698.15</v>
      </c>
      <c r="K418">
        <v>83.78</v>
      </c>
      <c r="L418">
        <v>279.25</v>
      </c>
      <c r="M418" t="s">
        <v>1054</v>
      </c>
      <c r="N418" t="s">
        <v>1057</v>
      </c>
    </row>
    <row r="419" spans="1:14" x14ac:dyDescent="0.3">
      <c r="A419" t="s">
        <v>431</v>
      </c>
      <c r="B419" s="1">
        <v>45352</v>
      </c>
      <c r="C419" t="s">
        <v>1014</v>
      </c>
      <c r="D419" t="s">
        <v>1026</v>
      </c>
      <c r="E419">
        <v>2024</v>
      </c>
      <c r="F419" t="s">
        <v>1036</v>
      </c>
      <c r="G419" t="s">
        <v>1047</v>
      </c>
      <c r="H419">
        <v>3</v>
      </c>
      <c r="I419">
        <v>228.86</v>
      </c>
      <c r="J419">
        <v>686.58</v>
      </c>
      <c r="K419">
        <v>137.32</v>
      </c>
      <c r="L419">
        <v>274.62</v>
      </c>
      <c r="M419" t="s">
        <v>1052</v>
      </c>
      <c r="N419" t="s">
        <v>1055</v>
      </c>
    </row>
    <row r="420" spans="1:14" x14ac:dyDescent="0.3">
      <c r="A420" t="s">
        <v>432</v>
      </c>
      <c r="B420" s="1">
        <v>45688</v>
      </c>
      <c r="C420" t="s">
        <v>1014</v>
      </c>
      <c r="D420" t="s">
        <v>1022</v>
      </c>
      <c r="E420">
        <v>2025</v>
      </c>
      <c r="F420" t="s">
        <v>1033</v>
      </c>
      <c r="G420" t="s">
        <v>1046</v>
      </c>
      <c r="H420">
        <v>1</v>
      </c>
      <c r="I420">
        <v>124.94</v>
      </c>
      <c r="J420">
        <v>124.94</v>
      </c>
      <c r="K420">
        <v>74.959999999999994</v>
      </c>
      <c r="L420">
        <v>49.98</v>
      </c>
      <c r="M420" t="s">
        <v>1051</v>
      </c>
      <c r="N420" t="s">
        <v>1059</v>
      </c>
    </row>
    <row r="421" spans="1:14" x14ac:dyDescent="0.3">
      <c r="A421" t="s">
        <v>433</v>
      </c>
      <c r="B421" s="1">
        <v>44992</v>
      </c>
      <c r="C421" t="s">
        <v>1020</v>
      </c>
      <c r="D421" t="s">
        <v>1026</v>
      </c>
      <c r="E421">
        <v>2023</v>
      </c>
      <c r="F421" t="s">
        <v>1036</v>
      </c>
      <c r="G421" t="s">
        <v>1045</v>
      </c>
      <c r="H421">
        <v>5</v>
      </c>
      <c r="I421">
        <v>227.86</v>
      </c>
      <c r="J421">
        <v>1139.3</v>
      </c>
      <c r="K421">
        <v>136.72</v>
      </c>
      <c r="L421">
        <v>455.7</v>
      </c>
      <c r="M421" t="s">
        <v>1051</v>
      </c>
      <c r="N421" t="s">
        <v>1056</v>
      </c>
    </row>
    <row r="422" spans="1:14" x14ac:dyDescent="0.3">
      <c r="A422" t="s">
        <v>434</v>
      </c>
      <c r="B422" s="1">
        <v>45298</v>
      </c>
      <c r="C422" t="s">
        <v>1018</v>
      </c>
      <c r="D422" t="s">
        <v>1022</v>
      </c>
      <c r="E422">
        <v>2024</v>
      </c>
      <c r="F422" t="s">
        <v>1036</v>
      </c>
      <c r="G422" t="s">
        <v>1045</v>
      </c>
      <c r="H422">
        <v>1</v>
      </c>
      <c r="I422">
        <v>153.35</v>
      </c>
      <c r="J422">
        <v>153.35</v>
      </c>
      <c r="K422">
        <v>92.01</v>
      </c>
      <c r="L422">
        <v>61.34</v>
      </c>
      <c r="M422" t="s">
        <v>1050</v>
      </c>
      <c r="N422" t="s">
        <v>1058</v>
      </c>
    </row>
    <row r="423" spans="1:14" x14ac:dyDescent="0.3">
      <c r="A423" t="s">
        <v>435</v>
      </c>
      <c r="B423" s="1">
        <v>45491</v>
      </c>
      <c r="C423" t="s">
        <v>1017</v>
      </c>
      <c r="D423" t="s">
        <v>1021</v>
      </c>
      <c r="E423">
        <v>2024</v>
      </c>
      <c r="F423" t="s">
        <v>1033</v>
      </c>
      <c r="G423" t="s">
        <v>1046</v>
      </c>
      <c r="H423">
        <v>2</v>
      </c>
      <c r="I423">
        <v>161</v>
      </c>
      <c r="J423">
        <v>322</v>
      </c>
      <c r="K423">
        <v>96.6</v>
      </c>
      <c r="L423">
        <v>128.80000000000001</v>
      </c>
      <c r="M423" t="s">
        <v>1054</v>
      </c>
      <c r="N423" t="s">
        <v>1058</v>
      </c>
    </row>
    <row r="424" spans="1:14" x14ac:dyDescent="0.3">
      <c r="A424" t="s">
        <v>436</v>
      </c>
      <c r="B424" s="1">
        <v>45101</v>
      </c>
      <c r="C424" t="s">
        <v>1019</v>
      </c>
      <c r="D424" t="s">
        <v>1027</v>
      </c>
      <c r="E424">
        <v>2023</v>
      </c>
      <c r="F424" t="s">
        <v>1034</v>
      </c>
      <c r="G424" t="s">
        <v>1040</v>
      </c>
      <c r="H424">
        <v>3</v>
      </c>
      <c r="I424">
        <v>180.37</v>
      </c>
      <c r="J424">
        <v>541.11</v>
      </c>
      <c r="K424">
        <v>108.22</v>
      </c>
      <c r="L424">
        <v>216.45</v>
      </c>
      <c r="M424" t="s">
        <v>1052</v>
      </c>
      <c r="N424" t="s">
        <v>1058</v>
      </c>
    </row>
    <row r="425" spans="1:14" x14ac:dyDescent="0.3">
      <c r="A425" t="s">
        <v>437</v>
      </c>
      <c r="B425" s="1">
        <v>45550</v>
      </c>
      <c r="C425" t="s">
        <v>1018</v>
      </c>
      <c r="D425" t="s">
        <v>1023</v>
      </c>
      <c r="E425">
        <v>2024</v>
      </c>
      <c r="F425" t="s">
        <v>1034</v>
      </c>
      <c r="G425" t="s">
        <v>1044</v>
      </c>
      <c r="H425">
        <v>5</v>
      </c>
      <c r="I425">
        <v>128.85</v>
      </c>
      <c r="J425">
        <v>644.25</v>
      </c>
      <c r="K425">
        <v>77.31</v>
      </c>
      <c r="L425">
        <v>257.7</v>
      </c>
      <c r="M425" t="s">
        <v>1054</v>
      </c>
      <c r="N425" t="s">
        <v>1057</v>
      </c>
    </row>
    <row r="426" spans="1:14" x14ac:dyDescent="0.3">
      <c r="A426" t="s">
        <v>438</v>
      </c>
      <c r="B426" s="1">
        <v>45369</v>
      </c>
      <c r="C426" t="s">
        <v>1015</v>
      </c>
      <c r="D426" t="s">
        <v>1026</v>
      </c>
      <c r="E426">
        <v>2024</v>
      </c>
      <c r="F426" t="s">
        <v>1036</v>
      </c>
      <c r="G426" t="s">
        <v>1045</v>
      </c>
      <c r="H426">
        <v>4</v>
      </c>
      <c r="I426">
        <v>195.7</v>
      </c>
      <c r="J426">
        <v>782.8</v>
      </c>
      <c r="K426">
        <v>117.42</v>
      </c>
      <c r="L426">
        <v>313.12</v>
      </c>
      <c r="M426" t="s">
        <v>1053</v>
      </c>
      <c r="N426" t="s">
        <v>1057</v>
      </c>
    </row>
    <row r="427" spans="1:14" x14ac:dyDescent="0.3">
      <c r="A427" t="s">
        <v>439</v>
      </c>
      <c r="B427" s="1">
        <v>45145</v>
      </c>
      <c r="C427" t="s">
        <v>1015</v>
      </c>
      <c r="D427" t="s">
        <v>1025</v>
      </c>
      <c r="E427">
        <v>2023</v>
      </c>
      <c r="F427" t="s">
        <v>1035</v>
      </c>
      <c r="G427" t="s">
        <v>1043</v>
      </c>
      <c r="H427">
        <v>4</v>
      </c>
      <c r="I427">
        <v>107.81</v>
      </c>
      <c r="J427">
        <v>431.24</v>
      </c>
      <c r="K427">
        <v>64.69</v>
      </c>
      <c r="L427">
        <v>172.48</v>
      </c>
      <c r="M427" t="s">
        <v>1054</v>
      </c>
      <c r="N427" t="s">
        <v>1056</v>
      </c>
    </row>
    <row r="428" spans="1:14" x14ac:dyDescent="0.3">
      <c r="A428" t="s">
        <v>440</v>
      </c>
      <c r="B428" s="1">
        <v>45514</v>
      </c>
      <c r="C428" t="s">
        <v>1019</v>
      </c>
      <c r="D428" t="s">
        <v>1025</v>
      </c>
      <c r="E428">
        <v>2024</v>
      </c>
      <c r="F428" t="s">
        <v>1036</v>
      </c>
      <c r="G428" t="s">
        <v>1047</v>
      </c>
      <c r="H428">
        <v>5</v>
      </c>
      <c r="I428">
        <v>203.99</v>
      </c>
      <c r="J428">
        <v>1019.95</v>
      </c>
      <c r="K428">
        <v>122.39</v>
      </c>
      <c r="L428">
        <v>408</v>
      </c>
      <c r="M428" t="s">
        <v>1054</v>
      </c>
      <c r="N428" t="s">
        <v>1057</v>
      </c>
    </row>
    <row r="429" spans="1:14" x14ac:dyDescent="0.3">
      <c r="A429" t="s">
        <v>441</v>
      </c>
      <c r="B429" s="1">
        <v>44931</v>
      </c>
      <c r="C429" t="s">
        <v>1017</v>
      </c>
      <c r="D429" t="s">
        <v>1022</v>
      </c>
      <c r="E429">
        <v>2023</v>
      </c>
      <c r="F429" t="s">
        <v>1036</v>
      </c>
      <c r="G429" t="s">
        <v>1047</v>
      </c>
      <c r="H429">
        <v>5</v>
      </c>
      <c r="I429">
        <v>172.93</v>
      </c>
      <c r="J429">
        <v>864.65</v>
      </c>
      <c r="K429">
        <v>103.76</v>
      </c>
      <c r="L429">
        <v>345.85</v>
      </c>
      <c r="M429" t="s">
        <v>1054</v>
      </c>
      <c r="N429" t="s">
        <v>1059</v>
      </c>
    </row>
    <row r="430" spans="1:14" x14ac:dyDescent="0.3">
      <c r="A430" t="s">
        <v>442</v>
      </c>
      <c r="B430" s="1">
        <v>45599</v>
      </c>
      <c r="C430" t="s">
        <v>1018</v>
      </c>
      <c r="D430" t="s">
        <v>1030</v>
      </c>
      <c r="E430">
        <v>2024</v>
      </c>
      <c r="F430" t="s">
        <v>1033</v>
      </c>
      <c r="G430" t="s">
        <v>1046</v>
      </c>
      <c r="H430">
        <v>4</v>
      </c>
      <c r="I430">
        <v>161.75</v>
      </c>
      <c r="J430">
        <v>647</v>
      </c>
      <c r="K430">
        <v>97.05</v>
      </c>
      <c r="L430">
        <v>258.8</v>
      </c>
      <c r="M430" t="s">
        <v>1051</v>
      </c>
      <c r="N430" t="s">
        <v>1056</v>
      </c>
    </row>
    <row r="431" spans="1:14" x14ac:dyDescent="0.3">
      <c r="A431" t="s">
        <v>443</v>
      </c>
      <c r="B431" s="1">
        <v>45616</v>
      </c>
      <c r="C431" t="s">
        <v>1016</v>
      </c>
      <c r="D431" t="s">
        <v>1030</v>
      </c>
      <c r="E431">
        <v>2024</v>
      </c>
      <c r="F431" t="s">
        <v>1036</v>
      </c>
      <c r="G431" t="s">
        <v>1048</v>
      </c>
      <c r="H431">
        <v>3</v>
      </c>
      <c r="I431">
        <v>214.11</v>
      </c>
      <c r="J431">
        <v>642.33000000000004</v>
      </c>
      <c r="K431">
        <v>128.47</v>
      </c>
      <c r="L431">
        <v>256.92</v>
      </c>
      <c r="M431" t="s">
        <v>1052</v>
      </c>
      <c r="N431" t="s">
        <v>1056</v>
      </c>
    </row>
    <row r="432" spans="1:14" x14ac:dyDescent="0.3">
      <c r="A432" t="s">
        <v>444</v>
      </c>
      <c r="B432" s="1">
        <v>45022</v>
      </c>
      <c r="C432" t="s">
        <v>1017</v>
      </c>
      <c r="D432" t="s">
        <v>1031</v>
      </c>
      <c r="E432">
        <v>2023</v>
      </c>
      <c r="F432" t="s">
        <v>1035</v>
      </c>
      <c r="G432" t="s">
        <v>1039</v>
      </c>
      <c r="H432">
        <v>3</v>
      </c>
      <c r="I432">
        <v>119.59</v>
      </c>
      <c r="J432">
        <v>358.77</v>
      </c>
      <c r="K432">
        <v>71.75</v>
      </c>
      <c r="L432">
        <v>143.52000000000001</v>
      </c>
      <c r="M432" t="s">
        <v>1051</v>
      </c>
      <c r="N432" t="s">
        <v>1059</v>
      </c>
    </row>
    <row r="433" spans="1:14" x14ac:dyDescent="0.3">
      <c r="A433" t="s">
        <v>445</v>
      </c>
      <c r="B433" s="1">
        <v>45307</v>
      </c>
      <c r="C433" t="s">
        <v>1020</v>
      </c>
      <c r="D433" t="s">
        <v>1022</v>
      </c>
      <c r="E433">
        <v>2024</v>
      </c>
      <c r="F433" t="s">
        <v>1036</v>
      </c>
      <c r="G433" t="s">
        <v>1048</v>
      </c>
      <c r="H433">
        <v>2</v>
      </c>
      <c r="I433">
        <v>175.18</v>
      </c>
      <c r="J433">
        <v>350.36</v>
      </c>
      <c r="K433">
        <v>105.11</v>
      </c>
      <c r="L433">
        <v>140.13999999999999</v>
      </c>
      <c r="M433" t="s">
        <v>1053</v>
      </c>
      <c r="N433" t="s">
        <v>1059</v>
      </c>
    </row>
    <row r="434" spans="1:14" x14ac:dyDescent="0.3">
      <c r="A434" t="s">
        <v>446</v>
      </c>
      <c r="B434" s="1">
        <v>45084</v>
      </c>
      <c r="C434" t="s">
        <v>1016</v>
      </c>
      <c r="D434" t="s">
        <v>1027</v>
      </c>
      <c r="E434">
        <v>2023</v>
      </c>
      <c r="F434" t="s">
        <v>1034</v>
      </c>
      <c r="G434" t="s">
        <v>1041</v>
      </c>
      <c r="H434">
        <v>5</v>
      </c>
      <c r="I434">
        <v>186.14</v>
      </c>
      <c r="J434">
        <v>930.7</v>
      </c>
      <c r="K434">
        <v>111.68</v>
      </c>
      <c r="L434">
        <v>372.3</v>
      </c>
      <c r="M434" t="s">
        <v>1053</v>
      </c>
      <c r="N434" t="s">
        <v>1059</v>
      </c>
    </row>
    <row r="435" spans="1:14" x14ac:dyDescent="0.3">
      <c r="A435" t="s">
        <v>447</v>
      </c>
      <c r="B435" s="1">
        <v>45785</v>
      </c>
      <c r="C435" t="s">
        <v>1017</v>
      </c>
      <c r="D435" t="s">
        <v>1028</v>
      </c>
      <c r="E435">
        <v>2025</v>
      </c>
      <c r="F435" t="s">
        <v>1034</v>
      </c>
      <c r="G435" t="s">
        <v>1041</v>
      </c>
      <c r="H435">
        <v>2</v>
      </c>
      <c r="I435">
        <v>147.4</v>
      </c>
      <c r="J435">
        <v>294.8</v>
      </c>
      <c r="K435">
        <v>88.44</v>
      </c>
      <c r="L435">
        <v>117.92</v>
      </c>
      <c r="M435" t="s">
        <v>1050</v>
      </c>
      <c r="N435" t="s">
        <v>1055</v>
      </c>
    </row>
    <row r="436" spans="1:14" x14ac:dyDescent="0.3">
      <c r="A436" t="s">
        <v>448</v>
      </c>
      <c r="B436" s="1">
        <v>45391</v>
      </c>
      <c r="C436" t="s">
        <v>1020</v>
      </c>
      <c r="D436" t="s">
        <v>1031</v>
      </c>
      <c r="E436">
        <v>2024</v>
      </c>
      <c r="F436" t="s">
        <v>1035</v>
      </c>
      <c r="G436" t="s">
        <v>1042</v>
      </c>
      <c r="H436">
        <v>2</v>
      </c>
      <c r="I436">
        <v>146.31</v>
      </c>
      <c r="J436">
        <v>292.62</v>
      </c>
      <c r="K436">
        <v>87.79</v>
      </c>
      <c r="L436">
        <v>117.04</v>
      </c>
      <c r="M436" t="s">
        <v>1052</v>
      </c>
      <c r="N436" t="s">
        <v>1058</v>
      </c>
    </row>
    <row r="437" spans="1:14" x14ac:dyDescent="0.3">
      <c r="A437" t="s">
        <v>449</v>
      </c>
      <c r="B437" s="1">
        <v>44971</v>
      </c>
      <c r="C437" t="s">
        <v>1020</v>
      </c>
      <c r="D437" t="s">
        <v>1032</v>
      </c>
      <c r="E437">
        <v>2023</v>
      </c>
      <c r="F437" t="s">
        <v>1034</v>
      </c>
      <c r="G437" t="s">
        <v>1040</v>
      </c>
      <c r="H437">
        <v>4</v>
      </c>
      <c r="I437">
        <v>192.95</v>
      </c>
      <c r="J437">
        <v>771.8</v>
      </c>
      <c r="K437">
        <v>115.77</v>
      </c>
      <c r="L437">
        <v>308.72000000000003</v>
      </c>
      <c r="M437" t="s">
        <v>1054</v>
      </c>
      <c r="N437" t="s">
        <v>1058</v>
      </c>
    </row>
    <row r="438" spans="1:14" x14ac:dyDescent="0.3">
      <c r="A438" t="s">
        <v>450</v>
      </c>
      <c r="B438" s="1">
        <v>45150</v>
      </c>
      <c r="C438" t="s">
        <v>1019</v>
      </c>
      <c r="D438" t="s">
        <v>1025</v>
      </c>
      <c r="E438">
        <v>2023</v>
      </c>
      <c r="F438" t="s">
        <v>1035</v>
      </c>
      <c r="G438" t="s">
        <v>1042</v>
      </c>
      <c r="H438">
        <v>2</v>
      </c>
      <c r="I438">
        <v>122.8</v>
      </c>
      <c r="J438">
        <v>245.6</v>
      </c>
      <c r="K438">
        <v>73.680000000000007</v>
      </c>
      <c r="L438">
        <v>98.24</v>
      </c>
      <c r="M438" t="s">
        <v>1050</v>
      </c>
      <c r="N438" t="s">
        <v>1056</v>
      </c>
    </row>
    <row r="439" spans="1:14" x14ac:dyDescent="0.3">
      <c r="A439" t="s">
        <v>451</v>
      </c>
      <c r="B439" s="1">
        <v>45687</v>
      </c>
      <c r="C439" t="s">
        <v>1017</v>
      </c>
      <c r="D439" t="s">
        <v>1022</v>
      </c>
      <c r="E439">
        <v>2025</v>
      </c>
      <c r="F439" t="s">
        <v>1033</v>
      </c>
      <c r="G439" t="s">
        <v>1049</v>
      </c>
      <c r="H439">
        <v>4</v>
      </c>
      <c r="I439">
        <v>147.44</v>
      </c>
      <c r="J439">
        <v>589.76</v>
      </c>
      <c r="K439">
        <v>88.46</v>
      </c>
      <c r="L439">
        <v>235.92</v>
      </c>
      <c r="M439" t="s">
        <v>1052</v>
      </c>
      <c r="N439" t="s">
        <v>1059</v>
      </c>
    </row>
    <row r="440" spans="1:14" x14ac:dyDescent="0.3">
      <c r="A440" t="s">
        <v>452</v>
      </c>
      <c r="B440" s="1">
        <v>45335</v>
      </c>
      <c r="C440" t="s">
        <v>1020</v>
      </c>
      <c r="D440" t="s">
        <v>1032</v>
      </c>
      <c r="E440">
        <v>2024</v>
      </c>
      <c r="F440" t="s">
        <v>1036</v>
      </c>
      <c r="G440" t="s">
        <v>1047</v>
      </c>
      <c r="H440">
        <v>4</v>
      </c>
      <c r="I440">
        <v>206.51</v>
      </c>
      <c r="J440">
        <v>826.04</v>
      </c>
      <c r="K440">
        <v>123.91</v>
      </c>
      <c r="L440">
        <v>330.4</v>
      </c>
      <c r="M440" t="s">
        <v>1053</v>
      </c>
      <c r="N440" t="s">
        <v>1057</v>
      </c>
    </row>
    <row r="441" spans="1:14" x14ac:dyDescent="0.3">
      <c r="A441" t="s">
        <v>453</v>
      </c>
      <c r="B441" s="1">
        <v>45645</v>
      </c>
      <c r="C441" t="s">
        <v>1017</v>
      </c>
      <c r="D441" t="s">
        <v>1029</v>
      </c>
      <c r="E441">
        <v>2024</v>
      </c>
      <c r="F441" t="s">
        <v>1034</v>
      </c>
      <c r="G441" t="s">
        <v>1041</v>
      </c>
      <c r="H441">
        <v>4</v>
      </c>
      <c r="I441">
        <v>183.21</v>
      </c>
      <c r="J441">
        <v>732.84</v>
      </c>
      <c r="K441">
        <v>109.93</v>
      </c>
      <c r="L441">
        <v>293.12</v>
      </c>
      <c r="M441" t="s">
        <v>1052</v>
      </c>
      <c r="N441" t="s">
        <v>1059</v>
      </c>
    </row>
    <row r="442" spans="1:14" x14ac:dyDescent="0.3">
      <c r="A442" t="s">
        <v>454</v>
      </c>
      <c r="B442" s="1">
        <v>45525</v>
      </c>
      <c r="C442" t="s">
        <v>1016</v>
      </c>
      <c r="D442" t="s">
        <v>1025</v>
      </c>
      <c r="E442">
        <v>2024</v>
      </c>
      <c r="F442" t="s">
        <v>1036</v>
      </c>
      <c r="G442" t="s">
        <v>1048</v>
      </c>
      <c r="H442">
        <v>5</v>
      </c>
      <c r="I442">
        <v>220.72</v>
      </c>
      <c r="J442">
        <v>1103.5999999999999</v>
      </c>
      <c r="K442">
        <v>132.43</v>
      </c>
      <c r="L442">
        <v>441.45</v>
      </c>
      <c r="M442" t="s">
        <v>1053</v>
      </c>
      <c r="N442" t="s">
        <v>1056</v>
      </c>
    </row>
    <row r="443" spans="1:14" x14ac:dyDescent="0.3">
      <c r="A443" t="s">
        <v>455</v>
      </c>
      <c r="B443" s="1">
        <v>45812</v>
      </c>
      <c r="C443" t="s">
        <v>1016</v>
      </c>
      <c r="D443" t="s">
        <v>1027</v>
      </c>
      <c r="E443">
        <v>2025</v>
      </c>
      <c r="F443" t="s">
        <v>1033</v>
      </c>
      <c r="G443" t="s">
        <v>1037</v>
      </c>
      <c r="H443">
        <v>2</v>
      </c>
      <c r="I443">
        <v>161.69999999999999</v>
      </c>
      <c r="J443">
        <v>323.39999999999998</v>
      </c>
      <c r="K443">
        <v>97.02</v>
      </c>
      <c r="L443">
        <v>129.36000000000001</v>
      </c>
      <c r="M443" t="s">
        <v>1050</v>
      </c>
      <c r="N443" t="s">
        <v>1058</v>
      </c>
    </row>
    <row r="444" spans="1:14" x14ac:dyDescent="0.3">
      <c r="A444" t="s">
        <v>456</v>
      </c>
      <c r="B444" s="1">
        <v>45460</v>
      </c>
      <c r="C444" t="s">
        <v>1015</v>
      </c>
      <c r="D444" t="s">
        <v>1027</v>
      </c>
      <c r="E444">
        <v>2024</v>
      </c>
      <c r="F444" t="s">
        <v>1034</v>
      </c>
      <c r="G444" t="s">
        <v>1038</v>
      </c>
      <c r="H444">
        <v>2</v>
      </c>
      <c r="I444">
        <v>125.51</v>
      </c>
      <c r="J444">
        <v>251.02</v>
      </c>
      <c r="K444">
        <v>75.31</v>
      </c>
      <c r="L444">
        <v>100.4</v>
      </c>
      <c r="M444" t="s">
        <v>1051</v>
      </c>
      <c r="N444" t="s">
        <v>1055</v>
      </c>
    </row>
    <row r="445" spans="1:14" x14ac:dyDescent="0.3">
      <c r="A445" t="s">
        <v>457</v>
      </c>
      <c r="B445" s="1">
        <v>45778</v>
      </c>
      <c r="C445" t="s">
        <v>1017</v>
      </c>
      <c r="D445" t="s">
        <v>1028</v>
      </c>
      <c r="E445">
        <v>2025</v>
      </c>
      <c r="F445" t="s">
        <v>1034</v>
      </c>
      <c r="G445" t="s">
        <v>1041</v>
      </c>
      <c r="H445">
        <v>3</v>
      </c>
      <c r="I445">
        <v>178.92</v>
      </c>
      <c r="J445">
        <v>536.76</v>
      </c>
      <c r="K445">
        <v>107.35</v>
      </c>
      <c r="L445">
        <v>214.71</v>
      </c>
      <c r="M445" t="s">
        <v>1054</v>
      </c>
      <c r="N445" t="s">
        <v>1059</v>
      </c>
    </row>
    <row r="446" spans="1:14" x14ac:dyDescent="0.3">
      <c r="A446" t="s">
        <v>458</v>
      </c>
      <c r="B446" s="1">
        <v>45725</v>
      </c>
      <c r="C446" t="s">
        <v>1018</v>
      </c>
      <c r="D446" t="s">
        <v>1026</v>
      </c>
      <c r="E446">
        <v>2025</v>
      </c>
      <c r="F446" t="s">
        <v>1035</v>
      </c>
      <c r="G446" t="s">
        <v>1039</v>
      </c>
      <c r="H446">
        <v>1</v>
      </c>
      <c r="I446">
        <v>144.79</v>
      </c>
      <c r="J446">
        <v>144.79</v>
      </c>
      <c r="K446">
        <v>86.87</v>
      </c>
      <c r="L446">
        <v>57.92</v>
      </c>
      <c r="M446" t="s">
        <v>1053</v>
      </c>
      <c r="N446" t="s">
        <v>1058</v>
      </c>
    </row>
    <row r="447" spans="1:14" x14ac:dyDescent="0.3">
      <c r="A447" t="s">
        <v>459</v>
      </c>
      <c r="B447" s="1">
        <v>45475</v>
      </c>
      <c r="C447" t="s">
        <v>1020</v>
      </c>
      <c r="D447" t="s">
        <v>1021</v>
      </c>
      <c r="E447">
        <v>2024</v>
      </c>
      <c r="F447" t="s">
        <v>1033</v>
      </c>
      <c r="G447" t="s">
        <v>1046</v>
      </c>
      <c r="H447">
        <v>1</v>
      </c>
      <c r="I447">
        <v>109.06</v>
      </c>
      <c r="J447">
        <v>109.06</v>
      </c>
      <c r="K447">
        <v>65.44</v>
      </c>
      <c r="L447">
        <v>43.62</v>
      </c>
      <c r="M447" t="s">
        <v>1054</v>
      </c>
      <c r="N447" t="s">
        <v>1056</v>
      </c>
    </row>
    <row r="448" spans="1:14" x14ac:dyDescent="0.3">
      <c r="A448" t="s">
        <v>460</v>
      </c>
      <c r="B448" s="1">
        <v>45571</v>
      </c>
      <c r="C448" t="s">
        <v>1018</v>
      </c>
      <c r="D448" t="s">
        <v>1024</v>
      </c>
      <c r="E448">
        <v>2024</v>
      </c>
      <c r="F448" t="s">
        <v>1036</v>
      </c>
      <c r="G448" t="s">
        <v>1048</v>
      </c>
      <c r="H448">
        <v>5</v>
      </c>
      <c r="I448">
        <v>166.55</v>
      </c>
      <c r="J448">
        <v>832.75</v>
      </c>
      <c r="K448">
        <v>99.93</v>
      </c>
      <c r="L448">
        <v>333.1</v>
      </c>
      <c r="M448" t="s">
        <v>1051</v>
      </c>
      <c r="N448" t="s">
        <v>1056</v>
      </c>
    </row>
    <row r="449" spans="1:14" x14ac:dyDescent="0.3">
      <c r="A449" t="s">
        <v>461</v>
      </c>
      <c r="B449" s="1">
        <v>45379</v>
      </c>
      <c r="C449" t="s">
        <v>1017</v>
      </c>
      <c r="D449" t="s">
        <v>1026</v>
      </c>
      <c r="E449">
        <v>2024</v>
      </c>
      <c r="F449" t="s">
        <v>1036</v>
      </c>
      <c r="G449" t="s">
        <v>1045</v>
      </c>
      <c r="H449">
        <v>4</v>
      </c>
      <c r="I449">
        <v>162.47</v>
      </c>
      <c r="J449">
        <v>649.88</v>
      </c>
      <c r="K449">
        <v>97.48</v>
      </c>
      <c r="L449">
        <v>259.95999999999998</v>
      </c>
      <c r="M449" t="s">
        <v>1051</v>
      </c>
      <c r="N449" t="s">
        <v>1058</v>
      </c>
    </row>
    <row r="450" spans="1:14" x14ac:dyDescent="0.3">
      <c r="A450" t="s">
        <v>462</v>
      </c>
      <c r="B450" s="1">
        <v>45671</v>
      </c>
      <c r="C450" t="s">
        <v>1020</v>
      </c>
      <c r="D450" t="s">
        <v>1022</v>
      </c>
      <c r="E450">
        <v>2025</v>
      </c>
      <c r="F450" t="s">
        <v>1035</v>
      </c>
      <c r="G450" t="s">
        <v>1042</v>
      </c>
      <c r="H450">
        <v>1</v>
      </c>
      <c r="I450">
        <v>103.25</v>
      </c>
      <c r="J450">
        <v>103.25</v>
      </c>
      <c r="K450">
        <v>61.95</v>
      </c>
      <c r="L450">
        <v>41.3</v>
      </c>
      <c r="M450" t="s">
        <v>1053</v>
      </c>
      <c r="N450" t="s">
        <v>1058</v>
      </c>
    </row>
    <row r="451" spans="1:14" x14ac:dyDescent="0.3">
      <c r="A451" t="s">
        <v>463</v>
      </c>
      <c r="B451" s="1">
        <v>45417</v>
      </c>
      <c r="C451" t="s">
        <v>1018</v>
      </c>
      <c r="D451" t="s">
        <v>1028</v>
      </c>
      <c r="E451">
        <v>2024</v>
      </c>
      <c r="F451" t="s">
        <v>1033</v>
      </c>
      <c r="G451" t="s">
        <v>1037</v>
      </c>
      <c r="H451">
        <v>3</v>
      </c>
      <c r="I451">
        <v>147.30000000000001</v>
      </c>
      <c r="J451">
        <v>441.9</v>
      </c>
      <c r="K451">
        <v>88.38</v>
      </c>
      <c r="L451">
        <v>176.76</v>
      </c>
      <c r="M451" t="s">
        <v>1054</v>
      </c>
      <c r="N451" t="s">
        <v>1059</v>
      </c>
    </row>
    <row r="452" spans="1:14" x14ac:dyDescent="0.3">
      <c r="A452" t="s">
        <v>464</v>
      </c>
      <c r="B452" s="1">
        <v>45730</v>
      </c>
      <c r="C452" t="s">
        <v>1014</v>
      </c>
      <c r="D452" t="s">
        <v>1026</v>
      </c>
      <c r="E452">
        <v>2025</v>
      </c>
      <c r="F452" t="s">
        <v>1034</v>
      </c>
      <c r="G452" t="s">
        <v>1041</v>
      </c>
      <c r="H452">
        <v>5</v>
      </c>
      <c r="I452">
        <v>150.34</v>
      </c>
      <c r="J452">
        <v>751.7</v>
      </c>
      <c r="K452">
        <v>90.2</v>
      </c>
      <c r="L452">
        <v>300.7</v>
      </c>
      <c r="M452" t="s">
        <v>1050</v>
      </c>
      <c r="N452" t="s">
        <v>1057</v>
      </c>
    </row>
    <row r="453" spans="1:14" x14ac:dyDescent="0.3">
      <c r="A453" t="s">
        <v>465</v>
      </c>
      <c r="B453" s="1">
        <v>45593</v>
      </c>
      <c r="C453" t="s">
        <v>1015</v>
      </c>
      <c r="D453" t="s">
        <v>1024</v>
      </c>
      <c r="E453">
        <v>2024</v>
      </c>
      <c r="F453" t="s">
        <v>1036</v>
      </c>
      <c r="G453" t="s">
        <v>1045</v>
      </c>
      <c r="H453">
        <v>5</v>
      </c>
      <c r="I453">
        <v>183.52</v>
      </c>
      <c r="J453">
        <v>917.6</v>
      </c>
      <c r="K453">
        <v>110.11</v>
      </c>
      <c r="L453">
        <v>367.05</v>
      </c>
      <c r="M453" t="s">
        <v>1052</v>
      </c>
      <c r="N453" t="s">
        <v>1059</v>
      </c>
    </row>
    <row r="454" spans="1:14" x14ac:dyDescent="0.3">
      <c r="A454" t="s">
        <v>466</v>
      </c>
      <c r="B454" s="1">
        <v>45352</v>
      </c>
      <c r="C454" t="s">
        <v>1014</v>
      </c>
      <c r="D454" t="s">
        <v>1026</v>
      </c>
      <c r="E454">
        <v>2024</v>
      </c>
      <c r="F454" t="s">
        <v>1036</v>
      </c>
      <c r="G454" t="s">
        <v>1048</v>
      </c>
      <c r="H454">
        <v>4</v>
      </c>
      <c r="I454">
        <v>228.78</v>
      </c>
      <c r="J454">
        <v>915.12</v>
      </c>
      <c r="K454">
        <v>137.27000000000001</v>
      </c>
      <c r="L454">
        <v>366.04</v>
      </c>
      <c r="M454" t="s">
        <v>1053</v>
      </c>
      <c r="N454" t="s">
        <v>1055</v>
      </c>
    </row>
    <row r="455" spans="1:14" x14ac:dyDescent="0.3">
      <c r="A455" t="s">
        <v>467</v>
      </c>
      <c r="B455" s="1">
        <v>45159</v>
      </c>
      <c r="C455" t="s">
        <v>1015</v>
      </c>
      <c r="D455" t="s">
        <v>1025</v>
      </c>
      <c r="E455">
        <v>2023</v>
      </c>
      <c r="F455" t="s">
        <v>1035</v>
      </c>
      <c r="G455" t="s">
        <v>1039</v>
      </c>
      <c r="H455">
        <v>2</v>
      </c>
      <c r="I455">
        <v>103.34</v>
      </c>
      <c r="J455">
        <v>206.68</v>
      </c>
      <c r="K455">
        <v>62</v>
      </c>
      <c r="L455">
        <v>82.68</v>
      </c>
      <c r="M455" t="s">
        <v>1050</v>
      </c>
      <c r="N455" t="s">
        <v>1058</v>
      </c>
    </row>
    <row r="456" spans="1:14" x14ac:dyDescent="0.3">
      <c r="A456" t="s">
        <v>468</v>
      </c>
      <c r="B456" s="1">
        <v>45148</v>
      </c>
      <c r="C456" t="s">
        <v>1017</v>
      </c>
      <c r="D456" t="s">
        <v>1025</v>
      </c>
      <c r="E456">
        <v>2023</v>
      </c>
      <c r="F456" t="s">
        <v>1036</v>
      </c>
      <c r="G456" t="s">
        <v>1047</v>
      </c>
      <c r="H456">
        <v>4</v>
      </c>
      <c r="I456">
        <v>203.74</v>
      </c>
      <c r="J456">
        <v>814.96</v>
      </c>
      <c r="K456">
        <v>122.24</v>
      </c>
      <c r="L456">
        <v>326</v>
      </c>
      <c r="M456" t="s">
        <v>1052</v>
      </c>
      <c r="N456" t="s">
        <v>1055</v>
      </c>
    </row>
    <row r="457" spans="1:14" x14ac:dyDescent="0.3">
      <c r="A457" t="s">
        <v>469</v>
      </c>
      <c r="B457" s="1">
        <v>45498</v>
      </c>
      <c r="C457" t="s">
        <v>1017</v>
      </c>
      <c r="D457" t="s">
        <v>1021</v>
      </c>
      <c r="E457">
        <v>2024</v>
      </c>
      <c r="F457" t="s">
        <v>1034</v>
      </c>
      <c r="G457" t="s">
        <v>1041</v>
      </c>
      <c r="H457">
        <v>3</v>
      </c>
      <c r="I457">
        <v>193.84</v>
      </c>
      <c r="J457">
        <v>581.52</v>
      </c>
      <c r="K457">
        <v>116.3</v>
      </c>
      <c r="L457">
        <v>232.62</v>
      </c>
      <c r="M457" t="s">
        <v>1051</v>
      </c>
      <c r="N457" t="s">
        <v>1055</v>
      </c>
    </row>
    <row r="458" spans="1:14" x14ac:dyDescent="0.3">
      <c r="A458" t="s">
        <v>470</v>
      </c>
      <c r="B458" s="1">
        <v>45613</v>
      </c>
      <c r="C458" t="s">
        <v>1018</v>
      </c>
      <c r="D458" t="s">
        <v>1030</v>
      </c>
      <c r="E458">
        <v>2024</v>
      </c>
      <c r="F458" t="s">
        <v>1035</v>
      </c>
      <c r="G458" t="s">
        <v>1042</v>
      </c>
      <c r="H458">
        <v>2</v>
      </c>
      <c r="I458">
        <v>113.66</v>
      </c>
      <c r="J458">
        <v>227.32</v>
      </c>
      <c r="K458">
        <v>68.2</v>
      </c>
      <c r="L458">
        <v>90.92</v>
      </c>
      <c r="M458" t="s">
        <v>1054</v>
      </c>
      <c r="N458" t="s">
        <v>1057</v>
      </c>
    </row>
    <row r="459" spans="1:14" x14ac:dyDescent="0.3">
      <c r="A459" t="s">
        <v>471</v>
      </c>
      <c r="B459" s="1">
        <v>45394</v>
      </c>
      <c r="C459" t="s">
        <v>1014</v>
      </c>
      <c r="D459" t="s">
        <v>1031</v>
      </c>
      <c r="E459">
        <v>2024</v>
      </c>
      <c r="F459" t="s">
        <v>1036</v>
      </c>
      <c r="G459" t="s">
        <v>1045</v>
      </c>
      <c r="H459">
        <v>3</v>
      </c>
      <c r="I459">
        <v>195.22</v>
      </c>
      <c r="J459">
        <v>585.66</v>
      </c>
      <c r="K459">
        <v>117.13</v>
      </c>
      <c r="L459">
        <v>234.27</v>
      </c>
      <c r="M459" t="s">
        <v>1053</v>
      </c>
      <c r="N459" t="s">
        <v>1059</v>
      </c>
    </row>
    <row r="460" spans="1:14" x14ac:dyDescent="0.3">
      <c r="A460" t="s">
        <v>472</v>
      </c>
      <c r="B460" s="1">
        <v>45488</v>
      </c>
      <c r="C460" t="s">
        <v>1015</v>
      </c>
      <c r="D460" t="s">
        <v>1021</v>
      </c>
      <c r="E460">
        <v>2024</v>
      </c>
      <c r="F460" t="s">
        <v>1034</v>
      </c>
      <c r="G460" t="s">
        <v>1044</v>
      </c>
      <c r="H460">
        <v>3</v>
      </c>
      <c r="I460">
        <v>122.63</v>
      </c>
      <c r="J460">
        <v>367.89</v>
      </c>
      <c r="K460">
        <v>73.58</v>
      </c>
      <c r="L460">
        <v>147.15</v>
      </c>
      <c r="M460" t="s">
        <v>1050</v>
      </c>
      <c r="N460" t="s">
        <v>1056</v>
      </c>
    </row>
    <row r="461" spans="1:14" x14ac:dyDescent="0.3">
      <c r="A461" t="s">
        <v>473</v>
      </c>
      <c r="B461" s="1">
        <v>45173</v>
      </c>
      <c r="C461" t="s">
        <v>1015</v>
      </c>
      <c r="D461" t="s">
        <v>1023</v>
      </c>
      <c r="E461">
        <v>2023</v>
      </c>
      <c r="F461" t="s">
        <v>1034</v>
      </c>
      <c r="G461" t="s">
        <v>1040</v>
      </c>
      <c r="H461">
        <v>3</v>
      </c>
      <c r="I461">
        <v>131.27000000000001</v>
      </c>
      <c r="J461">
        <v>393.81</v>
      </c>
      <c r="K461">
        <v>78.760000000000005</v>
      </c>
      <c r="L461">
        <v>157.53</v>
      </c>
      <c r="M461" t="s">
        <v>1053</v>
      </c>
      <c r="N461" t="s">
        <v>1055</v>
      </c>
    </row>
    <row r="462" spans="1:14" x14ac:dyDescent="0.3">
      <c r="A462" t="s">
        <v>474</v>
      </c>
      <c r="B462" s="1">
        <v>44996</v>
      </c>
      <c r="C462" t="s">
        <v>1019</v>
      </c>
      <c r="D462" t="s">
        <v>1026</v>
      </c>
      <c r="E462">
        <v>2023</v>
      </c>
      <c r="F462" t="s">
        <v>1034</v>
      </c>
      <c r="G462" t="s">
        <v>1040</v>
      </c>
      <c r="H462">
        <v>1</v>
      </c>
      <c r="I462">
        <v>159.87</v>
      </c>
      <c r="J462">
        <v>159.87</v>
      </c>
      <c r="K462">
        <v>95.92</v>
      </c>
      <c r="L462">
        <v>63.95</v>
      </c>
      <c r="M462" t="s">
        <v>1051</v>
      </c>
      <c r="N462" t="s">
        <v>1055</v>
      </c>
    </row>
    <row r="463" spans="1:14" x14ac:dyDescent="0.3">
      <c r="A463" t="s">
        <v>475</v>
      </c>
      <c r="B463" s="1">
        <v>45183</v>
      </c>
      <c r="C463" t="s">
        <v>1017</v>
      </c>
      <c r="D463" t="s">
        <v>1023</v>
      </c>
      <c r="E463">
        <v>2023</v>
      </c>
      <c r="F463" t="s">
        <v>1035</v>
      </c>
      <c r="G463" t="s">
        <v>1042</v>
      </c>
      <c r="H463">
        <v>5</v>
      </c>
      <c r="I463">
        <v>144.04</v>
      </c>
      <c r="J463">
        <v>720.2</v>
      </c>
      <c r="K463">
        <v>86.42</v>
      </c>
      <c r="L463">
        <v>288.10000000000002</v>
      </c>
      <c r="M463" t="s">
        <v>1053</v>
      </c>
      <c r="N463" t="s">
        <v>1055</v>
      </c>
    </row>
    <row r="464" spans="1:14" x14ac:dyDescent="0.3">
      <c r="A464" t="s">
        <v>476</v>
      </c>
      <c r="B464" s="1">
        <v>45170</v>
      </c>
      <c r="C464" t="s">
        <v>1014</v>
      </c>
      <c r="D464" t="s">
        <v>1023</v>
      </c>
      <c r="E464">
        <v>2023</v>
      </c>
      <c r="F464" t="s">
        <v>1034</v>
      </c>
      <c r="G464" t="s">
        <v>1044</v>
      </c>
      <c r="H464">
        <v>1</v>
      </c>
      <c r="I464">
        <v>182.44</v>
      </c>
      <c r="J464">
        <v>182.44</v>
      </c>
      <c r="K464">
        <v>109.46</v>
      </c>
      <c r="L464">
        <v>72.98</v>
      </c>
      <c r="M464" t="s">
        <v>1052</v>
      </c>
      <c r="N464" t="s">
        <v>1055</v>
      </c>
    </row>
    <row r="465" spans="1:14" x14ac:dyDescent="0.3">
      <c r="A465" t="s">
        <v>477</v>
      </c>
      <c r="B465" s="1">
        <v>45213</v>
      </c>
      <c r="C465" t="s">
        <v>1019</v>
      </c>
      <c r="D465" t="s">
        <v>1024</v>
      </c>
      <c r="E465">
        <v>2023</v>
      </c>
      <c r="F465" t="s">
        <v>1035</v>
      </c>
      <c r="G465" t="s">
        <v>1042</v>
      </c>
      <c r="H465">
        <v>3</v>
      </c>
      <c r="I465">
        <v>124.26</v>
      </c>
      <c r="J465">
        <v>372.78</v>
      </c>
      <c r="K465">
        <v>74.56</v>
      </c>
      <c r="L465">
        <v>149.1</v>
      </c>
      <c r="M465" t="s">
        <v>1054</v>
      </c>
      <c r="N465" t="s">
        <v>1056</v>
      </c>
    </row>
    <row r="466" spans="1:14" x14ac:dyDescent="0.3">
      <c r="A466" t="s">
        <v>478</v>
      </c>
      <c r="B466" s="1">
        <v>45410</v>
      </c>
      <c r="C466" t="s">
        <v>1018</v>
      </c>
      <c r="D466" t="s">
        <v>1031</v>
      </c>
      <c r="E466">
        <v>2024</v>
      </c>
      <c r="F466" t="s">
        <v>1033</v>
      </c>
      <c r="G466" t="s">
        <v>1046</v>
      </c>
      <c r="H466">
        <v>4</v>
      </c>
      <c r="I466">
        <v>117.01</v>
      </c>
      <c r="J466">
        <v>468.04</v>
      </c>
      <c r="K466">
        <v>70.209999999999994</v>
      </c>
      <c r="L466">
        <v>187.2</v>
      </c>
      <c r="M466" t="s">
        <v>1052</v>
      </c>
      <c r="N466" t="s">
        <v>1059</v>
      </c>
    </row>
    <row r="467" spans="1:14" x14ac:dyDescent="0.3">
      <c r="A467" t="s">
        <v>479</v>
      </c>
      <c r="B467" s="1">
        <v>45050</v>
      </c>
      <c r="C467" t="s">
        <v>1017</v>
      </c>
      <c r="D467" t="s">
        <v>1028</v>
      </c>
      <c r="E467">
        <v>2023</v>
      </c>
      <c r="F467" t="s">
        <v>1034</v>
      </c>
      <c r="G467" t="s">
        <v>1044</v>
      </c>
      <c r="H467">
        <v>1</v>
      </c>
      <c r="I467">
        <v>134.24</v>
      </c>
      <c r="J467">
        <v>134.24</v>
      </c>
      <c r="K467">
        <v>80.540000000000006</v>
      </c>
      <c r="L467">
        <v>53.7</v>
      </c>
      <c r="M467" t="s">
        <v>1054</v>
      </c>
      <c r="N467" t="s">
        <v>1057</v>
      </c>
    </row>
    <row r="468" spans="1:14" x14ac:dyDescent="0.3">
      <c r="A468" t="s">
        <v>480</v>
      </c>
      <c r="B468" s="1">
        <v>45134</v>
      </c>
      <c r="C468" t="s">
        <v>1017</v>
      </c>
      <c r="D468" t="s">
        <v>1021</v>
      </c>
      <c r="E468">
        <v>2023</v>
      </c>
      <c r="F468" t="s">
        <v>1034</v>
      </c>
      <c r="G468" t="s">
        <v>1038</v>
      </c>
      <c r="H468">
        <v>4</v>
      </c>
      <c r="I468">
        <v>156.72</v>
      </c>
      <c r="J468">
        <v>626.88</v>
      </c>
      <c r="K468">
        <v>94.03</v>
      </c>
      <c r="L468">
        <v>250.76</v>
      </c>
      <c r="M468" t="s">
        <v>1050</v>
      </c>
      <c r="N468" t="s">
        <v>1055</v>
      </c>
    </row>
    <row r="469" spans="1:14" x14ac:dyDescent="0.3">
      <c r="A469" t="s">
        <v>481</v>
      </c>
      <c r="B469" s="1">
        <v>45548</v>
      </c>
      <c r="C469" t="s">
        <v>1014</v>
      </c>
      <c r="D469" t="s">
        <v>1023</v>
      </c>
      <c r="E469">
        <v>2024</v>
      </c>
      <c r="F469" t="s">
        <v>1034</v>
      </c>
      <c r="G469" t="s">
        <v>1044</v>
      </c>
      <c r="H469">
        <v>4</v>
      </c>
      <c r="I469">
        <v>153.16999999999999</v>
      </c>
      <c r="J469">
        <v>612.67999999999995</v>
      </c>
      <c r="K469">
        <v>91.9</v>
      </c>
      <c r="L469">
        <v>245.08</v>
      </c>
      <c r="M469" t="s">
        <v>1054</v>
      </c>
      <c r="N469" t="s">
        <v>1058</v>
      </c>
    </row>
    <row r="470" spans="1:14" x14ac:dyDescent="0.3">
      <c r="A470" t="s">
        <v>482</v>
      </c>
      <c r="B470" s="1">
        <v>45559</v>
      </c>
      <c r="C470" t="s">
        <v>1020</v>
      </c>
      <c r="D470" t="s">
        <v>1023</v>
      </c>
      <c r="E470">
        <v>2024</v>
      </c>
      <c r="F470" t="s">
        <v>1036</v>
      </c>
      <c r="G470" t="s">
        <v>1045</v>
      </c>
      <c r="H470">
        <v>4</v>
      </c>
      <c r="I470">
        <v>203.51</v>
      </c>
      <c r="J470">
        <v>814.04</v>
      </c>
      <c r="K470">
        <v>122.11</v>
      </c>
      <c r="L470">
        <v>325.60000000000002</v>
      </c>
      <c r="M470" t="s">
        <v>1053</v>
      </c>
      <c r="N470" t="s">
        <v>1056</v>
      </c>
    </row>
    <row r="471" spans="1:14" x14ac:dyDescent="0.3">
      <c r="A471" t="s">
        <v>483</v>
      </c>
      <c r="B471" s="1">
        <v>44984</v>
      </c>
      <c r="C471" t="s">
        <v>1015</v>
      </c>
      <c r="D471" t="s">
        <v>1032</v>
      </c>
      <c r="E471">
        <v>2023</v>
      </c>
      <c r="F471" t="s">
        <v>1033</v>
      </c>
      <c r="G471" t="s">
        <v>1046</v>
      </c>
      <c r="H471">
        <v>1</v>
      </c>
      <c r="I471">
        <v>123.97</v>
      </c>
      <c r="J471">
        <v>123.97</v>
      </c>
      <c r="K471">
        <v>74.38</v>
      </c>
      <c r="L471">
        <v>49.59</v>
      </c>
      <c r="M471" t="s">
        <v>1050</v>
      </c>
      <c r="N471" t="s">
        <v>1057</v>
      </c>
    </row>
    <row r="472" spans="1:14" x14ac:dyDescent="0.3">
      <c r="A472" t="s">
        <v>484</v>
      </c>
      <c r="B472" s="1">
        <v>45292</v>
      </c>
      <c r="C472" t="s">
        <v>1015</v>
      </c>
      <c r="D472" t="s">
        <v>1022</v>
      </c>
      <c r="E472">
        <v>2024</v>
      </c>
      <c r="F472" t="s">
        <v>1035</v>
      </c>
      <c r="G472" t="s">
        <v>1043</v>
      </c>
      <c r="H472">
        <v>5</v>
      </c>
      <c r="I472">
        <v>107.81</v>
      </c>
      <c r="J472">
        <v>539.04999999999995</v>
      </c>
      <c r="K472">
        <v>64.69</v>
      </c>
      <c r="L472">
        <v>215.6</v>
      </c>
      <c r="M472" t="s">
        <v>1052</v>
      </c>
      <c r="N472" t="s">
        <v>1058</v>
      </c>
    </row>
    <row r="473" spans="1:14" x14ac:dyDescent="0.3">
      <c r="A473" t="s">
        <v>485</v>
      </c>
      <c r="B473" s="1">
        <v>45413</v>
      </c>
      <c r="C473" t="s">
        <v>1016</v>
      </c>
      <c r="D473" t="s">
        <v>1028</v>
      </c>
      <c r="E473">
        <v>2024</v>
      </c>
      <c r="F473" t="s">
        <v>1036</v>
      </c>
      <c r="G473" t="s">
        <v>1045</v>
      </c>
      <c r="H473">
        <v>3</v>
      </c>
      <c r="I473">
        <v>170.99</v>
      </c>
      <c r="J473">
        <v>512.97</v>
      </c>
      <c r="K473">
        <v>102.59</v>
      </c>
      <c r="L473">
        <v>205.2</v>
      </c>
      <c r="M473" t="s">
        <v>1053</v>
      </c>
      <c r="N473" t="s">
        <v>1058</v>
      </c>
    </row>
    <row r="474" spans="1:14" x14ac:dyDescent="0.3">
      <c r="A474" t="s">
        <v>486</v>
      </c>
      <c r="B474" s="1">
        <v>45299</v>
      </c>
      <c r="C474" t="s">
        <v>1015</v>
      </c>
      <c r="D474" t="s">
        <v>1022</v>
      </c>
      <c r="E474">
        <v>2024</v>
      </c>
      <c r="F474" t="s">
        <v>1036</v>
      </c>
      <c r="G474" t="s">
        <v>1048</v>
      </c>
      <c r="H474">
        <v>3</v>
      </c>
      <c r="I474">
        <v>184.94</v>
      </c>
      <c r="J474">
        <v>554.82000000000005</v>
      </c>
      <c r="K474">
        <v>110.96</v>
      </c>
      <c r="L474">
        <v>221.94</v>
      </c>
      <c r="M474" t="s">
        <v>1054</v>
      </c>
      <c r="N474" t="s">
        <v>1058</v>
      </c>
    </row>
    <row r="475" spans="1:14" x14ac:dyDescent="0.3">
      <c r="A475" t="s">
        <v>487</v>
      </c>
      <c r="B475" s="1">
        <v>45112</v>
      </c>
      <c r="C475" t="s">
        <v>1016</v>
      </c>
      <c r="D475" t="s">
        <v>1021</v>
      </c>
      <c r="E475">
        <v>2023</v>
      </c>
      <c r="F475" t="s">
        <v>1033</v>
      </c>
      <c r="G475" t="s">
        <v>1049</v>
      </c>
      <c r="H475">
        <v>5</v>
      </c>
      <c r="I475">
        <v>150</v>
      </c>
      <c r="J475">
        <v>750</v>
      </c>
      <c r="K475">
        <v>90</v>
      </c>
      <c r="L475">
        <v>300</v>
      </c>
      <c r="M475" t="s">
        <v>1053</v>
      </c>
      <c r="N475" t="s">
        <v>1055</v>
      </c>
    </row>
    <row r="476" spans="1:14" x14ac:dyDescent="0.3">
      <c r="A476" t="s">
        <v>488</v>
      </c>
      <c r="B476" s="1">
        <v>45303</v>
      </c>
      <c r="C476" t="s">
        <v>1014</v>
      </c>
      <c r="D476" t="s">
        <v>1022</v>
      </c>
      <c r="E476">
        <v>2024</v>
      </c>
      <c r="F476" t="s">
        <v>1034</v>
      </c>
      <c r="G476" t="s">
        <v>1044</v>
      </c>
      <c r="H476">
        <v>5</v>
      </c>
      <c r="I476">
        <v>157.77000000000001</v>
      </c>
      <c r="J476">
        <v>788.85</v>
      </c>
      <c r="K476">
        <v>94.66</v>
      </c>
      <c r="L476">
        <v>315.55</v>
      </c>
      <c r="M476" t="s">
        <v>1050</v>
      </c>
      <c r="N476" t="s">
        <v>1059</v>
      </c>
    </row>
    <row r="477" spans="1:14" x14ac:dyDescent="0.3">
      <c r="A477" t="s">
        <v>489</v>
      </c>
      <c r="B477" s="1">
        <v>45737</v>
      </c>
      <c r="C477" t="s">
        <v>1014</v>
      </c>
      <c r="D477" t="s">
        <v>1026</v>
      </c>
      <c r="E477">
        <v>2025</v>
      </c>
      <c r="F477" t="s">
        <v>1036</v>
      </c>
      <c r="G477" t="s">
        <v>1047</v>
      </c>
      <c r="H477">
        <v>3</v>
      </c>
      <c r="I477">
        <v>156.57</v>
      </c>
      <c r="J477">
        <v>469.71</v>
      </c>
      <c r="K477">
        <v>93.94</v>
      </c>
      <c r="L477">
        <v>187.89</v>
      </c>
      <c r="M477" t="s">
        <v>1054</v>
      </c>
      <c r="N477" t="s">
        <v>1055</v>
      </c>
    </row>
    <row r="478" spans="1:14" x14ac:dyDescent="0.3">
      <c r="A478" t="s">
        <v>490</v>
      </c>
      <c r="B478" s="1">
        <v>45450</v>
      </c>
      <c r="C478" t="s">
        <v>1014</v>
      </c>
      <c r="D478" t="s">
        <v>1027</v>
      </c>
      <c r="E478">
        <v>2024</v>
      </c>
      <c r="F478" t="s">
        <v>1036</v>
      </c>
      <c r="G478" t="s">
        <v>1045</v>
      </c>
      <c r="H478">
        <v>3</v>
      </c>
      <c r="I478">
        <v>195.33</v>
      </c>
      <c r="J478">
        <v>585.99</v>
      </c>
      <c r="K478">
        <v>117.2</v>
      </c>
      <c r="L478">
        <v>234.39</v>
      </c>
      <c r="M478" t="s">
        <v>1054</v>
      </c>
      <c r="N478" t="s">
        <v>1058</v>
      </c>
    </row>
    <row r="479" spans="1:14" x14ac:dyDescent="0.3">
      <c r="A479" t="s">
        <v>491</v>
      </c>
      <c r="B479" s="1">
        <v>45550</v>
      </c>
      <c r="C479" t="s">
        <v>1018</v>
      </c>
      <c r="D479" t="s">
        <v>1023</v>
      </c>
      <c r="E479">
        <v>2024</v>
      </c>
      <c r="F479" t="s">
        <v>1034</v>
      </c>
      <c r="G479" t="s">
        <v>1041</v>
      </c>
      <c r="H479">
        <v>2</v>
      </c>
      <c r="I479">
        <v>162.76</v>
      </c>
      <c r="J479">
        <v>325.52</v>
      </c>
      <c r="K479">
        <v>97.66</v>
      </c>
      <c r="L479">
        <v>130.19999999999999</v>
      </c>
      <c r="M479" t="s">
        <v>1051</v>
      </c>
      <c r="N479" t="s">
        <v>1057</v>
      </c>
    </row>
    <row r="480" spans="1:14" x14ac:dyDescent="0.3">
      <c r="A480" t="s">
        <v>492</v>
      </c>
      <c r="B480" s="1">
        <v>45694</v>
      </c>
      <c r="C480" t="s">
        <v>1017</v>
      </c>
      <c r="D480" t="s">
        <v>1032</v>
      </c>
      <c r="E480">
        <v>2025</v>
      </c>
      <c r="F480" t="s">
        <v>1033</v>
      </c>
      <c r="G480" t="s">
        <v>1046</v>
      </c>
      <c r="H480">
        <v>1</v>
      </c>
      <c r="I480">
        <v>132.06</v>
      </c>
      <c r="J480">
        <v>132.06</v>
      </c>
      <c r="K480">
        <v>79.239999999999995</v>
      </c>
      <c r="L480">
        <v>52.82</v>
      </c>
      <c r="M480" t="s">
        <v>1050</v>
      </c>
      <c r="N480" t="s">
        <v>1055</v>
      </c>
    </row>
    <row r="481" spans="1:14" x14ac:dyDescent="0.3">
      <c r="A481" t="s">
        <v>493</v>
      </c>
      <c r="B481" s="1">
        <v>45612</v>
      </c>
      <c r="C481" t="s">
        <v>1019</v>
      </c>
      <c r="D481" t="s">
        <v>1030</v>
      </c>
      <c r="E481">
        <v>2024</v>
      </c>
      <c r="F481" t="s">
        <v>1033</v>
      </c>
      <c r="G481" t="s">
        <v>1049</v>
      </c>
      <c r="H481">
        <v>3</v>
      </c>
      <c r="I481">
        <v>112.42</v>
      </c>
      <c r="J481">
        <v>337.26</v>
      </c>
      <c r="K481">
        <v>67.45</v>
      </c>
      <c r="L481">
        <v>134.91</v>
      </c>
      <c r="M481" t="s">
        <v>1051</v>
      </c>
      <c r="N481" t="s">
        <v>1057</v>
      </c>
    </row>
    <row r="482" spans="1:14" x14ac:dyDescent="0.3">
      <c r="A482" t="s">
        <v>494</v>
      </c>
      <c r="B482" s="1">
        <v>45267</v>
      </c>
      <c r="C482" t="s">
        <v>1017</v>
      </c>
      <c r="D482" t="s">
        <v>1029</v>
      </c>
      <c r="E482">
        <v>2023</v>
      </c>
      <c r="F482" t="s">
        <v>1034</v>
      </c>
      <c r="G482" t="s">
        <v>1040</v>
      </c>
      <c r="H482">
        <v>1</v>
      </c>
      <c r="I482">
        <v>146.75</v>
      </c>
      <c r="J482">
        <v>146.75</v>
      </c>
      <c r="K482">
        <v>88.05</v>
      </c>
      <c r="L482">
        <v>58.7</v>
      </c>
      <c r="M482" t="s">
        <v>1054</v>
      </c>
      <c r="N482" t="s">
        <v>1055</v>
      </c>
    </row>
    <row r="483" spans="1:14" x14ac:dyDescent="0.3">
      <c r="A483" t="s">
        <v>495</v>
      </c>
      <c r="B483" s="1">
        <v>44932</v>
      </c>
      <c r="C483" t="s">
        <v>1014</v>
      </c>
      <c r="D483" t="s">
        <v>1022</v>
      </c>
      <c r="E483">
        <v>2023</v>
      </c>
      <c r="F483" t="s">
        <v>1036</v>
      </c>
      <c r="G483" t="s">
        <v>1047</v>
      </c>
      <c r="H483">
        <v>3</v>
      </c>
      <c r="I483">
        <v>187.33</v>
      </c>
      <c r="J483">
        <v>561.99</v>
      </c>
      <c r="K483">
        <v>112.4</v>
      </c>
      <c r="L483">
        <v>224.79</v>
      </c>
      <c r="M483" t="s">
        <v>1052</v>
      </c>
      <c r="N483" t="s">
        <v>1059</v>
      </c>
    </row>
    <row r="484" spans="1:14" x14ac:dyDescent="0.3">
      <c r="A484" t="s">
        <v>496</v>
      </c>
      <c r="B484" s="1">
        <v>45242</v>
      </c>
      <c r="C484" t="s">
        <v>1018</v>
      </c>
      <c r="D484" t="s">
        <v>1030</v>
      </c>
      <c r="E484">
        <v>2023</v>
      </c>
      <c r="F484" t="s">
        <v>1036</v>
      </c>
      <c r="G484" t="s">
        <v>1048</v>
      </c>
      <c r="H484">
        <v>2</v>
      </c>
      <c r="I484">
        <v>239.74</v>
      </c>
      <c r="J484">
        <v>479.48</v>
      </c>
      <c r="K484">
        <v>143.84</v>
      </c>
      <c r="L484">
        <v>191.8</v>
      </c>
      <c r="M484" t="s">
        <v>1053</v>
      </c>
      <c r="N484" t="s">
        <v>1059</v>
      </c>
    </row>
    <row r="485" spans="1:14" x14ac:dyDescent="0.3">
      <c r="A485" t="s">
        <v>497</v>
      </c>
      <c r="B485" s="1">
        <v>45602</v>
      </c>
      <c r="C485" t="s">
        <v>1016</v>
      </c>
      <c r="D485" t="s">
        <v>1030</v>
      </c>
      <c r="E485">
        <v>2024</v>
      </c>
      <c r="F485" t="s">
        <v>1034</v>
      </c>
      <c r="G485" t="s">
        <v>1044</v>
      </c>
      <c r="H485">
        <v>2</v>
      </c>
      <c r="I485">
        <v>152.69999999999999</v>
      </c>
      <c r="J485">
        <v>305.39999999999998</v>
      </c>
      <c r="K485">
        <v>91.62</v>
      </c>
      <c r="L485">
        <v>122.16</v>
      </c>
      <c r="M485" t="s">
        <v>1050</v>
      </c>
      <c r="N485" t="s">
        <v>1055</v>
      </c>
    </row>
    <row r="486" spans="1:14" x14ac:dyDescent="0.3">
      <c r="A486" t="s">
        <v>498</v>
      </c>
      <c r="B486" s="1">
        <v>45691</v>
      </c>
      <c r="C486" t="s">
        <v>1015</v>
      </c>
      <c r="D486" t="s">
        <v>1032</v>
      </c>
      <c r="E486">
        <v>2025</v>
      </c>
      <c r="F486" t="s">
        <v>1034</v>
      </c>
      <c r="G486" t="s">
        <v>1044</v>
      </c>
      <c r="H486">
        <v>4</v>
      </c>
      <c r="I486">
        <v>187.18</v>
      </c>
      <c r="J486">
        <v>748.72</v>
      </c>
      <c r="K486">
        <v>112.31</v>
      </c>
      <c r="L486">
        <v>299.48</v>
      </c>
      <c r="M486" t="s">
        <v>1053</v>
      </c>
      <c r="N486" t="s">
        <v>1055</v>
      </c>
    </row>
    <row r="487" spans="1:14" x14ac:dyDescent="0.3">
      <c r="A487" t="s">
        <v>499</v>
      </c>
      <c r="B487" s="1">
        <v>45781</v>
      </c>
      <c r="C487" t="s">
        <v>1018</v>
      </c>
      <c r="D487" t="s">
        <v>1028</v>
      </c>
      <c r="E487">
        <v>2025</v>
      </c>
      <c r="F487" t="s">
        <v>1034</v>
      </c>
      <c r="G487" t="s">
        <v>1044</v>
      </c>
      <c r="H487">
        <v>5</v>
      </c>
      <c r="I487">
        <v>152.63999999999999</v>
      </c>
      <c r="J487">
        <v>763.2</v>
      </c>
      <c r="K487">
        <v>91.58</v>
      </c>
      <c r="L487">
        <v>305.3</v>
      </c>
      <c r="M487" t="s">
        <v>1052</v>
      </c>
      <c r="N487" t="s">
        <v>1059</v>
      </c>
    </row>
    <row r="488" spans="1:14" x14ac:dyDescent="0.3">
      <c r="A488" t="s">
        <v>500</v>
      </c>
      <c r="B488" s="1">
        <v>45302</v>
      </c>
      <c r="C488" t="s">
        <v>1017</v>
      </c>
      <c r="D488" t="s">
        <v>1022</v>
      </c>
      <c r="E488">
        <v>2024</v>
      </c>
      <c r="F488" t="s">
        <v>1036</v>
      </c>
      <c r="G488" t="s">
        <v>1048</v>
      </c>
      <c r="H488">
        <v>1</v>
      </c>
      <c r="I488">
        <v>172.2</v>
      </c>
      <c r="J488">
        <v>172.2</v>
      </c>
      <c r="K488">
        <v>103.32</v>
      </c>
      <c r="L488">
        <v>68.88</v>
      </c>
      <c r="M488" t="s">
        <v>1052</v>
      </c>
      <c r="N488" t="s">
        <v>1057</v>
      </c>
    </row>
    <row r="489" spans="1:14" x14ac:dyDescent="0.3">
      <c r="A489" t="s">
        <v>501</v>
      </c>
      <c r="B489" s="1">
        <v>45596</v>
      </c>
      <c r="C489" t="s">
        <v>1017</v>
      </c>
      <c r="D489" t="s">
        <v>1024</v>
      </c>
      <c r="E489">
        <v>2024</v>
      </c>
      <c r="F489" t="s">
        <v>1035</v>
      </c>
      <c r="G489" t="s">
        <v>1042</v>
      </c>
      <c r="H489">
        <v>3</v>
      </c>
      <c r="I489">
        <v>115.39</v>
      </c>
      <c r="J489">
        <v>346.17</v>
      </c>
      <c r="K489">
        <v>69.23</v>
      </c>
      <c r="L489">
        <v>138.47999999999999</v>
      </c>
      <c r="M489" t="s">
        <v>1053</v>
      </c>
      <c r="N489" t="s">
        <v>1059</v>
      </c>
    </row>
    <row r="490" spans="1:14" x14ac:dyDescent="0.3">
      <c r="A490" t="s">
        <v>502</v>
      </c>
      <c r="B490" s="1">
        <v>45416</v>
      </c>
      <c r="C490" t="s">
        <v>1019</v>
      </c>
      <c r="D490" t="s">
        <v>1028</v>
      </c>
      <c r="E490">
        <v>2024</v>
      </c>
      <c r="F490" t="s">
        <v>1035</v>
      </c>
      <c r="G490" t="s">
        <v>1042</v>
      </c>
      <c r="H490">
        <v>1</v>
      </c>
      <c r="I490">
        <v>135.99</v>
      </c>
      <c r="J490">
        <v>135.99</v>
      </c>
      <c r="K490">
        <v>81.59</v>
      </c>
      <c r="L490">
        <v>54.4</v>
      </c>
      <c r="M490" t="s">
        <v>1053</v>
      </c>
      <c r="N490" t="s">
        <v>1055</v>
      </c>
    </row>
    <row r="491" spans="1:14" x14ac:dyDescent="0.3">
      <c r="A491" t="s">
        <v>503</v>
      </c>
      <c r="B491" s="1">
        <v>45467</v>
      </c>
      <c r="C491" t="s">
        <v>1015</v>
      </c>
      <c r="D491" t="s">
        <v>1027</v>
      </c>
      <c r="E491">
        <v>2024</v>
      </c>
      <c r="F491" t="s">
        <v>1035</v>
      </c>
      <c r="G491" t="s">
        <v>1039</v>
      </c>
      <c r="H491">
        <v>3</v>
      </c>
      <c r="I491">
        <v>142.12</v>
      </c>
      <c r="J491">
        <v>426.36</v>
      </c>
      <c r="K491">
        <v>85.27</v>
      </c>
      <c r="L491">
        <v>170.55</v>
      </c>
      <c r="M491" t="s">
        <v>1052</v>
      </c>
      <c r="N491" t="s">
        <v>1057</v>
      </c>
    </row>
    <row r="492" spans="1:14" x14ac:dyDescent="0.3">
      <c r="A492" t="s">
        <v>504</v>
      </c>
      <c r="B492" s="1">
        <v>45124</v>
      </c>
      <c r="C492" t="s">
        <v>1015</v>
      </c>
      <c r="D492" t="s">
        <v>1021</v>
      </c>
      <c r="E492">
        <v>2023</v>
      </c>
      <c r="F492" t="s">
        <v>1033</v>
      </c>
      <c r="G492" t="s">
        <v>1046</v>
      </c>
      <c r="H492">
        <v>4</v>
      </c>
      <c r="I492">
        <v>119.05</v>
      </c>
      <c r="J492">
        <v>476.2</v>
      </c>
      <c r="K492">
        <v>71.430000000000007</v>
      </c>
      <c r="L492">
        <v>190.48</v>
      </c>
      <c r="M492" t="s">
        <v>1051</v>
      </c>
      <c r="N492" t="s">
        <v>1055</v>
      </c>
    </row>
    <row r="493" spans="1:14" x14ac:dyDescent="0.3">
      <c r="A493" t="s">
        <v>505</v>
      </c>
      <c r="B493" s="1">
        <v>45123</v>
      </c>
      <c r="C493" t="s">
        <v>1018</v>
      </c>
      <c r="D493" t="s">
        <v>1021</v>
      </c>
      <c r="E493">
        <v>2023</v>
      </c>
      <c r="F493" t="s">
        <v>1035</v>
      </c>
      <c r="G493" t="s">
        <v>1039</v>
      </c>
      <c r="H493">
        <v>2</v>
      </c>
      <c r="I493">
        <v>136.37</v>
      </c>
      <c r="J493">
        <v>272.74</v>
      </c>
      <c r="K493">
        <v>81.819999999999993</v>
      </c>
      <c r="L493">
        <v>109.1</v>
      </c>
      <c r="M493" t="s">
        <v>1052</v>
      </c>
      <c r="N493" t="s">
        <v>1056</v>
      </c>
    </row>
    <row r="494" spans="1:14" x14ac:dyDescent="0.3">
      <c r="A494" t="s">
        <v>506</v>
      </c>
      <c r="B494" s="1">
        <v>45317</v>
      </c>
      <c r="C494" t="s">
        <v>1014</v>
      </c>
      <c r="D494" t="s">
        <v>1022</v>
      </c>
      <c r="E494">
        <v>2024</v>
      </c>
      <c r="F494" t="s">
        <v>1036</v>
      </c>
      <c r="G494" t="s">
        <v>1045</v>
      </c>
      <c r="H494">
        <v>3</v>
      </c>
      <c r="I494">
        <v>246.26</v>
      </c>
      <c r="J494">
        <v>738.78</v>
      </c>
      <c r="K494">
        <v>147.76</v>
      </c>
      <c r="L494">
        <v>295.5</v>
      </c>
      <c r="M494" t="s">
        <v>1054</v>
      </c>
      <c r="N494" t="s">
        <v>1055</v>
      </c>
    </row>
    <row r="495" spans="1:14" x14ac:dyDescent="0.3">
      <c r="A495" t="s">
        <v>507</v>
      </c>
      <c r="B495" s="1">
        <v>44953</v>
      </c>
      <c r="C495" t="s">
        <v>1014</v>
      </c>
      <c r="D495" t="s">
        <v>1022</v>
      </c>
      <c r="E495">
        <v>2023</v>
      </c>
      <c r="F495" t="s">
        <v>1033</v>
      </c>
      <c r="G495" t="s">
        <v>1046</v>
      </c>
      <c r="H495">
        <v>4</v>
      </c>
      <c r="I495">
        <v>153.44999999999999</v>
      </c>
      <c r="J495">
        <v>613.79999999999995</v>
      </c>
      <c r="K495">
        <v>92.07</v>
      </c>
      <c r="L495">
        <v>245.52</v>
      </c>
      <c r="M495" t="s">
        <v>1052</v>
      </c>
      <c r="N495" t="s">
        <v>1059</v>
      </c>
    </row>
    <row r="496" spans="1:14" x14ac:dyDescent="0.3">
      <c r="A496" t="s">
        <v>508</v>
      </c>
      <c r="B496" s="1">
        <v>45228</v>
      </c>
      <c r="C496" t="s">
        <v>1018</v>
      </c>
      <c r="D496" t="s">
        <v>1024</v>
      </c>
      <c r="E496">
        <v>2023</v>
      </c>
      <c r="F496" t="s">
        <v>1033</v>
      </c>
      <c r="G496" t="s">
        <v>1046</v>
      </c>
      <c r="H496">
        <v>5</v>
      </c>
      <c r="I496">
        <v>132.51</v>
      </c>
      <c r="J496">
        <v>662.55</v>
      </c>
      <c r="K496">
        <v>79.510000000000005</v>
      </c>
      <c r="L496">
        <v>265</v>
      </c>
      <c r="M496" t="s">
        <v>1050</v>
      </c>
      <c r="N496" t="s">
        <v>1058</v>
      </c>
    </row>
    <row r="497" spans="1:14" x14ac:dyDescent="0.3">
      <c r="A497" t="s">
        <v>509</v>
      </c>
      <c r="B497" s="1">
        <v>45535</v>
      </c>
      <c r="C497" t="s">
        <v>1019</v>
      </c>
      <c r="D497" t="s">
        <v>1025</v>
      </c>
      <c r="E497">
        <v>2024</v>
      </c>
      <c r="F497" t="s">
        <v>1036</v>
      </c>
      <c r="G497" t="s">
        <v>1047</v>
      </c>
      <c r="H497">
        <v>2</v>
      </c>
      <c r="I497">
        <v>151.30000000000001</v>
      </c>
      <c r="J497">
        <v>302.60000000000002</v>
      </c>
      <c r="K497">
        <v>90.78</v>
      </c>
      <c r="L497">
        <v>121.04</v>
      </c>
      <c r="M497" t="s">
        <v>1054</v>
      </c>
      <c r="N497" t="s">
        <v>1059</v>
      </c>
    </row>
    <row r="498" spans="1:14" x14ac:dyDescent="0.3">
      <c r="A498" t="s">
        <v>510</v>
      </c>
      <c r="B498" s="1">
        <v>45289</v>
      </c>
      <c r="C498" t="s">
        <v>1014</v>
      </c>
      <c r="D498" t="s">
        <v>1029</v>
      </c>
      <c r="E498">
        <v>2023</v>
      </c>
      <c r="F498" t="s">
        <v>1035</v>
      </c>
      <c r="G498" t="s">
        <v>1043</v>
      </c>
      <c r="H498">
        <v>1</v>
      </c>
      <c r="I498">
        <v>94.55</v>
      </c>
      <c r="J498">
        <v>94.55</v>
      </c>
      <c r="K498">
        <v>56.73</v>
      </c>
      <c r="L498">
        <v>37.82</v>
      </c>
      <c r="M498" t="s">
        <v>1053</v>
      </c>
      <c r="N498" t="s">
        <v>1059</v>
      </c>
    </row>
    <row r="499" spans="1:14" x14ac:dyDescent="0.3">
      <c r="A499" t="s">
        <v>511</v>
      </c>
      <c r="B499" s="1">
        <v>45074</v>
      </c>
      <c r="C499" t="s">
        <v>1018</v>
      </c>
      <c r="D499" t="s">
        <v>1028</v>
      </c>
      <c r="E499">
        <v>2023</v>
      </c>
      <c r="F499" t="s">
        <v>1035</v>
      </c>
      <c r="G499" t="s">
        <v>1043</v>
      </c>
      <c r="H499">
        <v>3</v>
      </c>
      <c r="I499">
        <v>88.59</v>
      </c>
      <c r="J499">
        <v>265.77</v>
      </c>
      <c r="K499">
        <v>53.15</v>
      </c>
      <c r="L499">
        <v>106.32</v>
      </c>
      <c r="M499" t="s">
        <v>1050</v>
      </c>
      <c r="N499" t="s">
        <v>1057</v>
      </c>
    </row>
    <row r="500" spans="1:14" x14ac:dyDescent="0.3">
      <c r="A500" t="s">
        <v>512</v>
      </c>
      <c r="B500" s="1">
        <v>45345</v>
      </c>
      <c r="C500" t="s">
        <v>1014</v>
      </c>
      <c r="D500" t="s">
        <v>1032</v>
      </c>
      <c r="E500">
        <v>2024</v>
      </c>
      <c r="F500" t="s">
        <v>1036</v>
      </c>
      <c r="G500" t="s">
        <v>1045</v>
      </c>
      <c r="H500">
        <v>3</v>
      </c>
      <c r="I500">
        <v>208.3</v>
      </c>
      <c r="J500">
        <v>624.9</v>
      </c>
      <c r="K500">
        <v>124.98</v>
      </c>
      <c r="L500">
        <v>249.96</v>
      </c>
      <c r="M500" t="s">
        <v>1050</v>
      </c>
      <c r="N500" t="s">
        <v>1056</v>
      </c>
    </row>
    <row r="501" spans="1:14" x14ac:dyDescent="0.3">
      <c r="A501" t="s">
        <v>513</v>
      </c>
      <c r="B501" s="1">
        <v>45041</v>
      </c>
      <c r="C501" t="s">
        <v>1020</v>
      </c>
      <c r="D501" t="s">
        <v>1031</v>
      </c>
      <c r="E501">
        <v>2023</v>
      </c>
      <c r="F501" t="s">
        <v>1036</v>
      </c>
      <c r="G501" t="s">
        <v>1045</v>
      </c>
      <c r="H501">
        <v>4</v>
      </c>
      <c r="I501">
        <v>220.39</v>
      </c>
      <c r="J501">
        <v>881.56</v>
      </c>
      <c r="K501">
        <v>132.22999999999999</v>
      </c>
      <c r="L501">
        <v>352.64</v>
      </c>
      <c r="M501" t="s">
        <v>1053</v>
      </c>
      <c r="N501" t="s">
        <v>1057</v>
      </c>
    </row>
    <row r="502" spans="1:14" x14ac:dyDescent="0.3">
      <c r="A502" t="s">
        <v>514</v>
      </c>
      <c r="B502" s="1">
        <v>45484</v>
      </c>
      <c r="C502" t="s">
        <v>1017</v>
      </c>
      <c r="D502" t="s">
        <v>1021</v>
      </c>
      <c r="E502">
        <v>2024</v>
      </c>
      <c r="F502" t="s">
        <v>1033</v>
      </c>
      <c r="G502" t="s">
        <v>1046</v>
      </c>
      <c r="H502">
        <v>1</v>
      </c>
      <c r="I502">
        <v>165.4</v>
      </c>
      <c r="J502">
        <v>165.4</v>
      </c>
      <c r="K502">
        <v>99.24</v>
      </c>
      <c r="L502">
        <v>66.16</v>
      </c>
      <c r="M502" t="s">
        <v>1052</v>
      </c>
      <c r="N502" t="s">
        <v>1055</v>
      </c>
    </row>
    <row r="503" spans="1:14" x14ac:dyDescent="0.3">
      <c r="A503" t="s">
        <v>515</v>
      </c>
      <c r="B503" s="1">
        <v>44951</v>
      </c>
      <c r="C503" t="s">
        <v>1016</v>
      </c>
      <c r="D503" t="s">
        <v>1022</v>
      </c>
      <c r="E503">
        <v>2023</v>
      </c>
      <c r="F503" t="s">
        <v>1035</v>
      </c>
      <c r="G503" t="s">
        <v>1043</v>
      </c>
      <c r="H503">
        <v>4</v>
      </c>
      <c r="I503">
        <v>103.51</v>
      </c>
      <c r="J503">
        <v>414.04</v>
      </c>
      <c r="K503">
        <v>62.11</v>
      </c>
      <c r="L503">
        <v>165.6</v>
      </c>
      <c r="M503" t="s">
        <v>1053</v>
      </c>
      <c r="N503" t="s">
        <v>1058</v>
      </c>
    </row>
    <row r="504" spans="1:14" x14ac:dyDescent="0.3">
      <c r="A504" t="s">
        <v>516</v>
      </c>
      <c r="B504" s="1">
        <v>45280</v>
      </c>
      <c r="C504" t="s">
        <v>1016</v>
      </c>
      <c r="D504" t="s">
        <v>1029</v>
      </c>
      <c r="E504">
        <v>2023</v>
      </c>
      <c r="F504" t="s">
        <v>1035</v>
      </c>
      <c r="G504" t="s">
        <v>1043</v>
      </c>
      <c r="H504">
        <v>2</v>
      </c>
      <c r="I504">
        <v>105.41</v>
      </c>
      <c r="J504">
        <v>210.82</v>
      </c>
      <c r="K504">
        <v>63.25</v>
      </c>
      <c r="L504">
        <v>84.32</v>
      </c>
      <c r="M504" t="s">
        <v>1051</v>
      </c>
      <c r="N504" t="s">
        <v>1059</v>
      </c>
    </row>
    <row r="505" spans="1:14" x14ac:dyDescent="0.3">
      <c r="A505" t="s">
        <v>517</v>
      </c>
      <c r="B505" s="1">
        <v>45432</v>
      </c>
      <c r="C505" t="s">
        <v>1015</v>
      </c>
      <c r="D505" t="s">
        <v>1028</v>
      </c>
      <c r="E505">
        <v>2024</v>
      </c>
      <c r="F505" t="s">
        <v>1035</v>
      </c>
      <c r="G505" t="s">
        <v>1043</v>
      </c>
      <c r="H505">
        <v>4</v>
      </c>
      <c r="I505">
        <v>138.15</v>
      </c>
      <c r="J505">
        <v>552.6</v>
      </c>
      <c r="K505">
        <v>82.89</v>
      </c>
      <c r="L505">
        <v>221.04</v>
      </c>
      <c r="M505" t="s">
        <v>1051</v>
      </c>
      <c r="N505" t="s">
        <v>1058</v>
      </c>
    </row>
    <row r="506" spans="1:14" x14ac:dyDescent="0.3">
      <c r="A506" t="s">
        <v>518</v>
      </c>
      <c r="B506" s="1">
        <v>44951</v>
      </c>
      <c r="C506" t="s">
        <v>1016</v>
      </c>
      <c r="D506" t="s">
        <v>1022</v>
      </c>
      <c r="E506">
        <v>2023</v>
      </c>
      <c r="F506" t="s">
        <v>1033</v>
      </c>
      <c r="G506" t="s">
        <v>1037</v>
      </c>
      <c r="H506">
        <v>5</v>
      </c>
      <c r="I506">
        <v>132.75</v>
      </c>
      <c r="J506">
        <v>663.75</v>
      </c>
      <c r="K506">
        <v>79.650000000000006</v>
      </c>
      <c r="L506">
        <v>265.5</v>
      </c>
      <c r="M506" t="s">
        <v>1051</v>
      </c>
      <c r="N506" t="s">
        <v>1058</v>
      </c>
    </row>
    <row r="507" spans="1:14" x14ac:dyDescent="0.3">
      <c r="A507" t="s">
        <v>519</v>
      </c>
      <c r="B507" s="1">
        <v>45502</v>
      </c>
      <c r="C507" t="s">
        <v>1015</v>
      </c>
      <c r="D507" t="s">
        <v>1021</v>
      </c>
      <c r="E507">
        <v>2024</v>
      </c>
      <c r="F507" t="s">
        <v>1035</v>
      </c>
      <c r="G507" t="s">
        <v>1043</v>
      </c>
      <c r="H507">
        <v>1</v>
      </c>
      <c r="I507">
        <v>110.53</v>
      </c>
      <c r="J507">
        <v>110.53</v>
      </c>
      <c r="K507">
        <v>66.319999999999993</v>
      </c>
      <c r="L507">
        <v>44.21</v>
      </c>
      <c r="M507" t="s">
        <v>1052</v>
      </c>
      <c r="N507" t="s">
        <v>1055</v>
      </c>
    </row>
    <row r="508" spans="1:14" x14ac:dyDescent="0.3">
      <c r="A508" t="s">
        <v>520</v>
      </c>
      <c r="B508" s="1">
        <v>45048</v>
      </c>
      <c r="C508" t="s">
        <v>1020</v>
      </c>
      <c r="D508" t="s">
        <v>1028</v>
      </c>
      <c r="E508">
        <v>2023</v>
      </c>
      <c r="F508" t="s">
        <v>1033</v>
      </c>
      <c r="G508" t="s">
        <v>1046</v>
      </c>
      <c r="H508">
        <v>4</v>
      </c>
      <c r="I508">
        <v>117.56</v>
      </c>
      <c r="J508">
        <v>470.24</v>
      </c>
      <c r="K508">
        <v>70.540000000000006</v>
      </c>
      <c r="L508">
        <v>188.08</v>
      </c>
      <c r="M508" t="s">
        <v>1052</v>
      </c>
      <c r="N508" t="s">
        <v>1055</v>
      </c>
    </row>
    <row r="509" spans="1:14" x14ac:dyDescent="0.3">
      <c r="A509" t="s">
        <v>521</v>
      </c>
      <c r="B509" s="1">
        <v>45340</v>
      </c>
      <c r="C509" t="s">
        <v>1018</v>
      </c>
      <c r="D509" t="s">
        <v>1032</v>
      </c>
      <c r="E509">
        <v>2024</v>
      </c>
      <c r="F509" t="s">
        <v>1034</v>
      </c>
      <c r="G509" t="s">
        <v>1040</v>
      </c>
      <c r="H509">
        <v>2</v>
      </c>
      <c r="I509">
        <v>181.09</v>
      </c>
      <c r="J509">
        <v>362.18</v>
      </c>
      <c r="K509">
        <v>108.65</v>
      </c>
      <c r="L509">
        <v>144.88</v>
      </c>
      <c r="M509" t="s">
        <v>1051</v>
      </c>
      <c r="N509" t="s">
        <v>1058</v>
      </c>
    </row>
    <row r="510" spans="1:14" x14ac:dyDescent="0.3">
      <c r="A510" t="s">
        <v>522</v>
      </c>
      <c r="B510" s="1">
        <v>44972</v>
      </c>
      <c r="C510" t="s">
        <v>1016</v>
      </c>
      <c r="D510" t="s">
        <v>1032</v>
      </c>
      <c r="E510">
        <v>2023</v>
      </c>
      <c r="F510" t="s">
        <v>1035</v>
      </c>
      <c r="G510" t="s">
        <v>1042</v>
      </c>
      <c r="H510">
        <v>1</v>
      </c>
      <c r="I510">
        <v>140.79</v>
      </c>
      <c r="J510">
        <v>140.79</v>
      </c>
      <c r="K510">
        <v>84.47</v>
      </c>
      <c r="L510">
        <v>56.32</v>
      </c>
      <c r="M510" t="s">
        <v>1053</v>
      </c>
      <c r="N510" t="s">
        <v>1059</v>
      </c>
    </row>
    <row r="511" spans="1:14" x14ac:dyDescent="0.3">
      <c r="A511" t="s">
        <v>523</v>
      </c>
      <c r="B511" s="1">
        <v>45266</v>
      </c>
      <c r="C511" t="s">
        <v>1016</v>
      </c>
      <c r="D511" t="s">
        <v>1029</v>
      </c>
      <c r="E511">
        <v>2023</v>
      </c>
      <c r="F511" t="s">
        <v>1034</v>
      </c>
      <c r="G511" t="s">
        <v>1038</v>
      </c>
      <c r="H511">
        <v>3</v>
      </c>
      <c r="I511">
        <v>191.56</v>
      </c>
      <c r="J511">
        <v>574.67999999999995</v>
      </c>
      <c r="K511">
        <v>114.94</v>
      </c>
      <c r="L511">
        <v>229.86</v>
      </c>
      <c r="M511" t="s">
        <v>1053</v>
      </c>
      <c r="N511" t="s">
        <v>1055</v>
      </c>
    </row>
    <row r="512" spans="1:14" x14ac:dyDescent="0.3">
      <c r="A512" t="s">
        <v>524</v>
      </c>
      <c r="B512" s="1">
        <v>45116</v>
      </c>
      <c r="C512" t="s">
        <v>1018</v>
      </c>
      <c r="D512" t="s">
        <v>1021</v>
      </c>
      <c r="E512">
        <v>2023</v>
      </c>
      <c r="F512" t="s">
        <v>1036</v>
      </c>
      <c r="G512" t="s">
        <v>1045</v>
      </c>
      <c r="H512">
        <v>1</v>
      </c>
      <c r="I512">
        <v>198.48</v>
      </c>
      <c r="J512">
        <v>198.48</v>
      </c>
      <c r="K512">
        <v>119.09</v>
      </c>
      <c r="L512">
        <v>79.39</v>
      </c>
      <c r="M512" t="s">
        <v>1054</v>
      </c>
      <c r="N512" t="s">
        <v>1059</v>
      </c>
    </row>
    <row r="513" spans="1:14" x14ac:dyDescent="0.3">
      <c r="A513" t="s">
        <v>525</v>
      </c>
      <c r="B513" s="1">
        <v>45219</v>
      </c>
      <c r="C513" t="s">
        <v>1014</v>
      </c>
      <c r="D513" t="s">
        <v>1024</v>
      </c>
      <c r="E513">
        <v>2023</v>
      </c>
      <c r="F513" t="s">
        <v>1036</v>
      </c>
      <c r="G513" t="s">
        <v>1047</v>
      </c>
      <c r="H513">
        <v>1</v>
      </c>
      <c r="I513">
        <v>176.87</v>
      </c>
      <c r="J513">
        <v>176.87</v>
      </c>
      <c r="K513">
        <v>106.12</v>
      </c>
      <c r="L513">
        <v>70.75</v>
      </c>
      <c r="M513" t="s">
        <v>1050</v>
      </c>
      <c r="N513" t="s">
        <v>1055</v>
      </c>
    </row>
    <row r="514" spans="1:14" x14ac:dyDescent="0.3">
      <c r="A514" t="s">
        <v>526</v>
      </c>
      <c r="B514" s="1">
        <v>45609</v>
      </c>
      <c r="C514" t="s">
        <v>1016</v>
      </c>
      <c r="D514" t="s">
        <v>1030</v>
      </c>
      <c r="E514">
        <v>2024</v>
      </c>
      <c r="F514" t="s">
        <v>1035</v>
      </c>
      <c r="G514" t="s">
        <v>1042</v>
      </c>
      <c r="H514">
        <v>2</v>
      </c>
      <c r="I514">
        <v>124.34</v>
      </c>
      <c r="J514">
        <v>248.68</v>
      </c>
      <c r="K514">
        <v>74.599999999999994</v>
      </c>
      <c r="L514">
        <v>99.48</v>
      </c>
      <c r="M514" t="s">
        <v>1052</v>
      </c>
      <c r="N514" t="s">
        <v>1059</v>
      </c>
    </row>
    <row r="515" spans="1:14" x14ac:dyDescent="0.3">
      <c r="A515" t="s">
        <v>527</v>
      </c>
      <c r="B515" s="1">
        <v>45266</v>
      </c>
      <c r="C515" t="s">
        <v>1016</v>
      </c>
      <c r="D515" t="s">
        <v>1029</v>
      </c>
      <c r="E515">
        <v>2023</v>
      </c>
      <c r="F515" t="s">
        <v>1035</v>
      </c>
      <c r="G515" t="s">
        <v>1043</v>
      </c>
      <c r="H515">
        <v>1</v>
      </c>
      <c r="I515">
        <v>89.75</v>
      </c>
      <c r="J515">
        <v>89.75</v>
      </c>
      <c r="K515">
        <v>53.85</v>
      </c>
      <c r="L515">
        <v>35.9</v>
      </c>
      <c r="M515" t="s">
        <v>1051</v>
      </c>
      <c r="N515" t="s">
        <v>1059</v>
      </c>
    </row>
    <row r="516" spans="1:14" x14ac:dyDescent="0.3">
      <c r="A516" t="s">
        <v>528</v>
      </c>
      <c r="B516" s="1">
        <v>45600</v>
      </c>
      <c r="C516" t="s">
        <v>1015</v>
      </c>
      <c r="D516" t="s">
        <v>1030</v>
      </c>
      <c r="E516">
        <v>2024</v>
      </c>
      <c r="F516" t="s">
        <v>1036</v>
      </c>
      <c r="G516" t="s">
        <v>1045</v>
      </c>
      <c r="H516">
        <v>3</v>
      </c>
      <c r="I516">
        <v>192.17</v>
      </c>
      <c r="J516">
        <v>576.51</v>
      </c>
      <c r="K516">
        <v>115.3</v>
      </c>
      <c r="L516">
        <v>230.61</v>
      </c>
      <c r="M516" t="s">
        <v>1054</v>
      </c>
      <c r="N516" t="s">
        <v>1056</v>
      </c>
    </row>
    <row r="517" spans="1:14" x14ac:dyDescent="0.3">
      <c r="A517" t="s">
        <v>529</v>
      </c>
      <c r="B517" s="1">
        <v>45672</v>
      </c>
      <c r="C517" t="s">
        <v>1016</v>
      </c>
      <c r="D517" t="s">
        <v>1022</v>
      </c>
      <c r="E517">
        <v>2025</v>
      </c>
      <c r="F517" t="s">
        <v>1036</v>
      </c>
      <c r="G517" t="s">
        <v>1047</v>
      </c>
      <c r="H517">
        <v>2</v>
      </c>
      <c r="I517">
        <v>202.57</v>
      </c>
      <c r="J517">
        <v>405.14</v>
      </c>
      <c r="K517">
        <v>121.54</v>
      </c>
      <c r="L517">
        <v>162.06</v>
      </c>
      <c r="M517" t="s">
        <v>1050</v>
      </c>
      <c r="N517" t="s">
        <v>1055</v>
      </c>
    </row>
    <row r="518" spans="1:14" x14ac:dyDescent="0.3">
      <c r="A518" t="s">
        <v>530</v>
      </c>
      <c r="B518" s="1">
        <v>45153</v>
      </c>
      <c r="C518" t="s">
        <v>1020</v>
      </c>
      <c r="D518" t="s">
        <v>1025</v>
      </c>
      <c r="E518">
        <v>2023</v>
      </c>
      <c r="F518" t="s">
        <v>1036</v>
      </c>
      <c r="G518" t="s">
        <v>1047</v>
      </c>
      <c r="H518">
        <v>5</v>
      </c>
      <c r="I518">
        <v>219.12</v>
      </c>
      <c r="J518">
        <v>1095.5999999999999</v>
      </c>
      <c r="K518">
        <v>131.47</v>
      </c>
      <c r="L518">
        <v>438.25</v>
      </c>
      <c r="M518" t="s">
        <v>1052</v>
      </c>
      <c r="N518" t="s">
        <v>1056</v>
      </c>
    </row>
    <row r="519" spans="1:14" x14ac:dyDescent="0.3">
      <c r="A519" t="s">
        <v>531</v>
      </c>
      <c r="B519" s="1">
        <v>45000</v>
      </c>
      <c r="C519" t="s">
        <v>1016</v>
      </c>
      <c r="D519" t="s">
        <v>1026</v>
      </c>
      <c r="E519">
        <v>2023</v>
      </c>
      <c r="F519" t="s">
        <v>1036</v>
      </c>
      <c r="G519" t="s">
        <v>1047</v>
      </c>
      <c r="H519">
        <v>5</v>
      </c>
      <c r="I519">
        <v>151.84</v>
      </c>
      <c r="J519">
        <v>759.2</v>
      </c>
      <c r="K519">
        <v>91.1</v>
      </c>
      <c r="L519">
        <v>303.7</v>
      </c>
      <c r="M519" t="s">
        <v>1053</v>
      </c>
      <c r="N519" t="s">
        <v>1058</v>
      </c>
    </row>
    <row r="520" spans="1:14" x14ac:dyDescent="0.3">
      <c r="A520" t="s">
        <v>532</v>
      </c>
      <c r="B520" s="1">
        <v>44944</v>
      </c>
      <c r="C520" t="s">
        <v>1016</v>
      </c>
      <c r="D520" t="s">
        <v>1022</v>
      </c>
      <c r="E520">
        <v>2023</v>
      </c>
      <c r="F520" t="s">
        <v>1033</v>
      </c>
      <c r="G520" t="s">
        <v>1037</v>
      </c>
      <c r="H520">
        <v>2</v>
      </c>
      <c r="I520">
        <v>142.37</v>
      </c>
      <c r="J520">
        <v>284.74</v>
      </c>
      <c r="K520">
        <v>85.42</v>
      </c>
      <c r="L520">
        <v>113.9</v>
      </c>
      <c r="M520" t="s">
        <v>1050</v>
      </c>
      <c r="N520" t="s">
        <v>1059</v>
      </c>
    </row>
    <row r="521" spans="1:14" x14ac:dyDescent="0.3">
      <c r="A521" t="s">
        <v>533</v>
      </c>
      <c r="B521" s="1">
        <v>45410</v>
      </c>
      <c r="C521" t="s">
        <v>1018</v>
      </c>
      <c r="D521" t="s">
        <v>1031</v>
      </c>
      <c r="E521">
        <v>2024</v>
      </c>
      <c r="F521" t="s">
        <v>1034</v>
      </c>
      <c r="G521" t="s">
        <v>1041</v>
      </c>
      <c r="H521">
        <v>2</v>
      </c>
      <c r="I521">
        <v>166.12</v>
      </c>
      <c r="J521">
        <v>332.24</v>
      </c>
      <c r="K521">
        <v>99.67</v>
      </c>
      <c r="L521">
        <v>132.9</v>
      </c>
      <c r="M521" t="s">
        <v>1053</v>
      </c>
      <c r="N521" t="s">
        <v>1059</v>
      </c>
    </row>
    <row r="522" spans="1:14" x14ac:dyDescent="0.3">
      <c r="A522" t="s">
        <v>534</v>
      </c>
      <c r="B522" s="1">
        <v>45822</v>
      </c>
      <c r="C522" t="s">
        <v>1019</v>
      </c>
      <c r="D522" t="s">
        <v>1027</v>
      </c>
      <c r="E522">
        <v>2025</v>
      </c>
      <c r="F522" t="s">
        <v>1033</v>
      </c>
      <c r="G522" t="s">
        <v>1049</v>
      </c>
      <c r="H522">
        <v>2</v>
      </c>
      <c r="I522">
        <v>144.33000000000001</v>
      </c>
      <c r="J522">
        <v>288.66000000000003</v>
      </c>
      <c r="K522">
        <v>86.6</v>
      </c>
      <c r="L522">
        <v>115.46</v>
      </c>
      <c r="M522" t="s">
        <v>1054</v>
      </c>
      <c r="N522" t="s">
        <v>1057</v>
      </c>
    </row>
    <row r="523" spans="1:14" x14ac:dyDescent="0.3">
      <c r="A523" t="s">
        <v>535</v>
      </c>
      <c r="B523" s="1">
        <v>45240</v>
      </c>
      <c r="C523" t="s">
        <v>1014</v>
      </c>
      <c r="D523" t="s">
        <v>1030</v>
      </c>
      <c r="E523">
        <v>2023</v>
      </c>
      <c r="F523" t="s">
        <v>1034</v>
      </c>
      <c r="G523" t="s">
        <v>1038</v>
      </c>
      <c r="H523">
        <v>1</v>
      </c>
      <c r="I523">
        <v>159.80000000000001</v>
      </c>
      <c r="J523">
        <v>159.80000000000001</v>
      </c>
      <c r="K523">
        <v>95.88</v>
      </c>
      <c r="L523">
        <v>63.92</v>
      </c>
      <c r="M523" t="s">
        <v>1053</v>
      </c>
      <c r="N523" t="s">
        <v>1055</v>
      </c>
    </row>
    <row r="524" spans="1:14" x14ac:dyDescent="0.3">
      <c r="A524" t="s">
        <v>536</v>
      </c>
      <c r="B524" s="1">
        <v>45509</v>
      </c>
      <c r="C524" t="s">
        <v>1015</v>
      </c>
      <c r="D524" t="s">
        <v>1025</v>
      </c>
      <c r="E524">
        <v>2024</v>
      </c>
      <c r="F524" t="s">
        <v>1036</v>
      </c>
      <c r="G524" t="s">
        <v>1048</v>
      </c>
      <c r="H524">
        <v>4</v>
      </c>
      <c r="I524">
        <v>170.64</v>
      </c>
      <c r="J524">
        <v>682.56</v>
      </c>
      <c r="K524">
        <v>102.38</v>
      </c>
      <c r="L524">
        <v>273.04000000000002</v>
      </c>
      <c r="M524" t="s">
        <v>1051</v>
      </c>
      <c r="N524" t="s">
        <v>1058</v>
      </c>
    </row>
    <row r="525" spans="1:14" x14ac:dyDescent="0.3">
      <c r="A525" t="s">
        <v>537</v>
      </c>
      <c r="B525" s="1">
        <v>45626</v>
      </c>
      <c r="C525" t="s">
        <v>1019</v>
      </c>
      <c r="D525" t="s">
        <v>1030</v>
      </c>
      <c r="E525">
        <v>2024</v>
      </c>
      <c r="F525" t="s">
        <v>1034</v>
      </c>
      <c r="G525" t="s">
        <v>1044</v>
      </c>
      <c r="H525">
        <v>2</v>
      </c>
      <c r="I525">
        <v>131.19999999999999</v>
      </c>
      <c r="J525">
        <v>262.39999999999998</v>
      </c>
      <c r="K525">
        <v>78.72</v>
      </c>
      <c r="L525">
        <v>104.96</v>
      </c>
      <c r="M525" t="s">
        <v>1050</v>
      </c>
      <c r="N525" t="s">
        <v>1058</v>
      </c>
    </row>
    <row r="526" spans="1:14" x14ac:dyDescent="0.3">
      <c r="A526" t="s">
        <v>538</v>
      </c>
      <c r="B526" s="1">
        <v>45510</v>
      </c>
      <c r="C526" t="s">
        <v>1020</v>
      </c>
      <c r="D526" t="s">
        <v>1025</v>
      </c>
      <c r="E526">
        <v>2024</v>
      </c>
      <c r="F526" t="s">
        <v>1035</v>
      </c>
      <c r="G526" t="s">
        <v>1043</v>
      </c>
      <c r="H526">
        <v>3</v>
      </c>
      <c r="I526">
        <v>143</v>
      </c>
      <c r="J526">
        <v>429</v>
      </c>
      <c r="K526">
        <v>85.8</v>
      </c>
      <c r="L526">
        <v>171.6</v>
      </c>
      <c r="M526" t="s">
        <v>1054</v>
      </c>
      <c r="N526" t="s">
        <v>1055</v>
      </c>
    </row>
    <row r="527" spans="1:14" x14ac:dyDescent="0.3">
      <c r="A527" t="s">
        <v>539</v>
      </c>
      <c r="B527" s="1">
        <v>45602</v>
      </c>
      <c r="C527" t="s">
        <v>1016</v>
      </c>
      <c r="D527" t="s">
        <v>1030</v>
      </c>
      <c r="E527">
        <v>2024</v>
      </c>
      <c r="F527" t="s">
        <v>1036</v>
      </c>
      <c r="G527" t="s">
        <v>1045</v>
      </c>
      <c r="H527">
        <v>3</v>
      </c>
      <c r="I527">
        <v>209.74</v>
      </c>
      <c r="J527">
        <v>629.22</v>
      </c>
      <c r="K527">
        <v>125.84</v>
      </c>
      <c r="L527">
        <v>251.7</v>
      </c>
      <c r="M527" t="s">
        <v>1051</v>
      </c>
      <c r="N527" t="s">
        <v>1057</v>
      </c>
    </row>
    <row r="528" spans="1:14" x14ac:dyDescent="0.3">
      <c r="A528" t="s">
        <v>540</v>
      </c>
      <c r="B528" s="1">
        <v>45777</v>
      </c>
      <c r="C528" t="s">
        <v>1016</v>
      </c>
      <c r="D528" t="s">
        <v>1031</v>
      </c>
      <c r="E528">
        <v>2025</v>
      </c>
      <c r="F528" t="s">
        <v>1035</v>
      </c>
      <c r="G528" t="s">
        <v>1043</v>
      </c>
      <c r="H528">
        <v>4</v>
      </c>
      <c r="I528">
        <v>124.32</v>
      </c>
      <c r="J528">
        <v>497.28</v>
      </c>
      <c r="K528">
        <v>74.59</v>
      </c>
      <c r="L528">
        <v>198.92</v>
      </c>
      <c r="M528" t="s">
        <v>1053</v>
      </c>
      <c r="N528" t="s">
        <v>1057</v>
      </c>
    </row>
    <row r="529" spans="1:14" x14ac:dyDescent="0.3">
      <c r="A529" t="s">
        <v>541</v>
      </c>
      <c r="B529" s="1">
        <v>45105</v>
      </c>
      <c r="C529" t="s">
        <v>1016</v>
      </c>
      <c r="D529" t="s">
        <v>1027</v>
      </c>
      <c r="E529">
        <v>2023</v>
      </c>
      <c r="F529" t="s">
        <v>1036</v>
      </c>
      <c r="G529" t="s">
        <v>1048</v>
      </c>
      <c r="H529">
        <v>5</v>
      </c>
      <c r="I529">
        <v>167.54</v>
      </c>
      <c r="J529">
        <v>837.7</v>
      </c>
      <c r="K529">
        <v>100.52</v>
      </c>
      <c r="L529">
        <v>335.1</v>
      </c>
      <c r="M529" t="s">
        <v>1050</v>
      </c>
      <c r="N529" t="s">
        <v>1055</v>
      </c>
    </row>
    <row r="530" spans="1:14" x14ac:dyDescent="0.3">
      <c r="A530" t="s">
        <v>542</v>
      </c>
      <c r="B530" s="1">
        <v>44945</v>
      </c>
      <c r="C530" t="s">
        <v>1017</v>
      </c>
      <c r="D530" t="s">
        <v>1022</v>
      </c>
      <c r="E530">
        <v>2023</v>
      </c>
      <c r="F530" t="s">
        <v>1036</v>
      </c>
      <c r="G530" t="s">
        <v>1048</v>
      </c>
      <c r="H530">
        <v>5</v>
      </c>
      <c r="I530">
        <v>233.81</v>
      </c>
      <c r="J530">
        <v>1169.05</v>
      </c>
      <c r="K530">
        <v>140.29</v>
      </c>
      <c r="L530">
        <v>467.6</v>
      </c>
      <c r="M530" t="s">
        <v>1051</v>
      </c>
      <c r="N530" t="s">
        <v>1059</v>
      </c>
    </row>
    <row r="531" spans="1:14" x14ac:dyDescent="0.3">
      <c r="A531" t="s">
        <v>543</v>
      </c>
      <c r="B531" s="1">
        <v>45063</v>
      </c>
      <c r="C531" t="s">
        <v>1016</v>
      </c>
      <c r="D531" t="s">
        <v>1028</v>
      </c>
      <c r="E531">
        <v>2023</v>
      </c>
      <c r="F531" t="s">
        <v>1035</v>
      </c>
      <c r="G531" t="s">
        <v>1043</v>
      </c>
      <c r="H531">
        <v>5</v>
      </c>
      <c r="I531">
        <v>106.82</v>
      </c>
      <c r="J531">
        <v>534.1</v>
      </c>
      <c r="K531">
        <v>64.09</v>
      </c>
      <c r="L531">
        <v>213.65</v>
      </c>
      <c r="M531" t="s">
        <v>1050</v>
      </c>
      <c r="N531" t="s">
        <v>1059</v>
      </c>
    </row>
    <row r="532" spans="1:14" x14ac:dyDescent="0.3">
      <c r="A532" t="s">
        <v>544</v>
      </c>
      <c r="B532" s="1">
        <v>45040</v>
      </c>
      <c r="C532" t="s">
        <v>1015</v>
      </c>
      <c r="D532" t="s">
        <v>1031</v>
      </c>
      <c r="E532">
        <v>2023</v>
      </c>
      <c r="F532" t="s">
        <v>1033</v>
      </c>
      <c r="G532" t="s">
        <v>1046</v>
      </c>
      <c r="H532">
        <v>2</v>
      </c>
      <c r="I532">
        <v>133.76</v>
      </c>
      <c r="J532">
        <v>267.52</v>
      </c>
      <c r="K532">
        <v>80.260000000000005</v>
      </c>
      <c r="L532">
        <v>107</v>
      </c>
      <c r="M532" t="s">
        <v>1051</v>
      </c>
      <c r="N532" t="s">
        <v>1058</v>
      </c>
    </row>
    <row r="533" spans="1:14" x14ac:dyDescent="0.3">
      <c r="A533" t="s">
        <v>545</v>
      </c>
      <c r="B533" s="1">
        <v>45526</v>
      </c>
      <c r="C533" t="s">
        <v>1017</v>
      </c>
      <c r="D533" t="s">
        <v>1025</v>
      </c>
      <c r="E533">
        <v>2024</v>
      </c>
      <c r="F533" t="s">
        <v>1036</v>
      </c>
      <c r="G533" t="s">
        <v>1045</v>
      </c>
      <c r="H533">
        <v>2</v>
      </c>
      <c r="I533">
        <v>166.63</v>
      </c>
      <c r="J533">
        <v>333.26</v>
      </c>
      <c r="K533">
        <v>99.98</v>
      </c>
      <c r="L533">
        <v>133.30000000000001</v>
      </c>
      <c r="M533" t="s">
        <v>1054</v>
      </c>
      <c r="N533" t="s">
        <v>1055</v>
      </c>
    </row>
    <row r="534" spans="1:14" x14ac:dyDescent="0.3">
      <c r="A534" t="s">
        <v>546</v>
      </c>
      <c r="B534" s="1">
        <v>45432</v>
      </c>
      <c r="C534" t="s">
        <v>1015</v>
      </c>
      <c r="D534" t="s">
        <v>1028</v>
      </c>
      <c r="E534">
        <v>2024</v>
      </c>
      <c r="F534" t="s">
        <v>1034</v>
      </c>
      <c r="G534" t="s">
        <v>1038</v>
      </c>
      <c r="H534">
        <v>3</v>
      </c>
      <c r="I534">
        <v>134.75</v>
      </c>
      <c r="J534">
        <v>404.25</v>
      </c>
      <c r="K534">
        <v>80.849999999999994</v>
      </c>
      <c r="L534">
        <v>161.69999999999999</v>
      </c>
      <c r="M534" t="s">
        <v>1052</v>
      </c>
      <c r="N534" t="s">
        <v>1059</v>
      </c>
    </row>
    <row r="535" spans="1:14" x14ac:dyDescent="0.3">
      <c r="A535" t="s">
        <v>547</v>
      </c>
      <c r="B535" s="1">
        <v>45122</v>
      </c>
      <c r="C535" t="s">
        <v>1019</v>
      </c>
      <c r="D535" t="s">
        <v>1021</v>
      </c>
      <c r="E535">
        <v>2023</v>
      </c>
      <c r="F535" t="s">
        <v>1033</v>
      </c>
      <c r="G535" t="s">
        <v>1049</v>
      </c>
      <c r="H535">
        <v>5</v>
      </c>
      <c r="I535">
        <v>148.25</v>
      </c>
      <c r="J535">
        <v>741.25</v>
      </c>
      <c r="K535">
        <v>88.95</v>
      </c>
      <c r="L535">
        <v>296.5</v>
      </c>
      <c r="M535" t="s">
        <v>1052</v>
      </c>
      <c r="N535" t="s">
        <v>1057</v>
      </c>
    </row>
    <row r="536" spans="1:14" x14ac:dyDescent="0.3">
      <c r="A536" t="s">
        <v>548</v>
      </c>
      <c r="B536" s="1">
        <v>45553</v>
      </c>
      <c r="C536" t="s">
        <v>1016</v>
      </c>
      <c r="D536" t="s">
        <v>1023</v>
      </c>
      <c r="E536">
        <v>2024</v>
      </c>
      <c r="F536" t="s">
        <v>1034</v>
      </c>
      <c r="G536" t="s">
        <v>1041</v>
      </c>
      <c r="H536">
        <v>2</v>
      </c>
      <c r="I536">
        <v>125.46</v>
      </c>
      <c r="J536">
        <v>250.92</v>
      </c>
      <c r="K536">
        <v>75.28</v>
      </c>
      <c r="L536">
        <v>100.36</v>
      </c>
      <c r="M536" t="s">
        <v>1051</v>
      </c>
      <c r="N536" t="s">
        <v>1055</v>
      </c>
    </row>
    <row r="537" spans="1:14" x14ac:dyDescent="0.3">
      <c r="A537" t="s">
        <v>549</v>
      </c>
      <c r="B537" s="1">
        <v>45614</v>
      </c>
      <c r="C537" t="s">
        <v>1015</v>
      </c>
      <c r="D537" t="s">
        <v>1030</v>
      </c>
      <c r="E537">
        <v>2024</v>
      </c>
      <c r="F537" t="s">
        <v>1033</v>
      </c>
      <c r="G537" t="s">
        <v>1037</v>
      </c>
      <c r="H537">
        <v>3</v>
      </c>
      <c r="I537">
        <v>123.1</v>
      </c>
      <c r="J537">
        <v>369.3</v>
      </c>
      <c r="K537">
        <v>73.86</v>
      </c>
      <c r="L537">
        <v>147.72</v>
      </c>
      <c r="M537" t="s">
        <v>1050</v>
      </c>
      <c r="N537" t="s">
        <v>1058</v>
      </c>
    </row>
    <row r="538" spans="1:14" x14ac:dyDescent="0.3">
      <c r="A538" t="s">
        <v>550</v>
      </c>
      <c r="B538" s="1">
        <v>45077</v>
      </c>
      <c r="C538" t="s">
        <v>1016</v>
      </c>
      <c r="D538" t="s">
        <v>1028</v>
      </c>
      <c r="E538">
        <v>2023</v>
      </c>
      <c r="F538" t="s">
        <v>1035</v>
      </c>
      <c r="G538" t="s">
        <v>1042</v>
      </c>
      <c r="H538">
        <v>4</v>
      </c>
      <c r="I538">
        <v>130.33000000000001</v>
      </c>
      <c r="J538">
        <v>521.32000000000005</v>
      </c>
      <c r="K538">
        <v>78.2</v>
      </c>
      <c r="L538">
        <v>208.52</v>
      </c>
      <c r="M538" t="s">
        <v>1050</v>
      </c>
      <c r="N538" t="s">
        <v>1059</v>
      </c>
    </row>
    <row r="539" spans="1:14" x14ac:dyDescent="0.3">
      <c r="A539" t="s">
        <v>551</v>
      </c>
      <c r="B539" s="1">
        <v>45471</v>
      </c>
      <c r="C539" t="s">
        <v>1014</v>
      </c>
      <c r="D539" t="s">
        <v>1027</v>
      </c>
      <c r="E539">
        <v>2024</v>
      </c>
      <c r="F539" t="s">
        <v>1035</v>
      </c>
      <c r="G539" t="s">
        <v>1042</v>
      </c>
      <c r="H539">
        <v>3</v>
      </c>
      <c r="I539">
        <v>146.44999999999999</v>
      </c>
      <c r="J539">
        <v>439.35</v>
      </c>
      <c r="K539">
        <v>87.87</v>
      </c>
      <c r="L539">
        <v>175.74</v>
      </c>
      <c r="M539" t="s">
        <v>1054</v>
      </c>
      <c r="N539" t="s">
        <v>1059</v>
      </c>
    </row>
    <row r="540" spans="1:14" x14ac:dyDescent="0.3">
      <c r="A540" t="s">
        <v>552</v>
      </c>
      <c r="B540" s="1">
        <v>45597</v>
      </c>
      <c r="C540" t="s">
        <v>1014</v>
      </c>
      <c r="D540" t="s">
        <v>1030</v>
      </c>
      <c r="E540">
        <v>2024</v>
      </c>
      <c r="F540" t="s">
        <v>1033</v>
      </c>
      <c r="G540" t="s">
        <v>1037</v>
      </c>
      <c r="H540">
        <v>5</v>
      </c>
      <c r="I540">
        <v>138.69999999999999</v>
      </c>
      <c r="J540">
        <v>693.5</v>
      </c>
      <c r="K540">
        <v>83.22</v>
      </c>
      <c r="L540">
        <v>277.39999999999998</v>
      </c>
      <c r="M540" t="s">
        <v>1054</v>
      </c>
      <c r="N540" t="s">
        <v>1057</v>
      </c>
    </row>
    <row r="541" spans="1:14" x14ac:dyDescent="0.3">
      <c r="A541" t="s">
        <v>553</v>
      </c>
      <c r="B541" s="1">
        <v>45029</v>
      </c>
      <c r="C541" t="s">
        <v>1017</v>
      </c>
      <c r="D541" t="s">
        <v>1031</v>
      </c>
      <c r="E541">
        <v>2023</v>
      </c>
      <c r="F541" t="s">
        <v>1036</v>
      </c>
      <c r="G541" t="s">
        <v>1048</v>
      </c>
      <c r="H541">
        <v>2</v>
      </c>
      <c r="I541">
        <v>153.12</v>
      </c>
      <c r="J541">
        <v>306.24</v>
      </c>
      <c r="K541">
        <v>91.87</v>
      </c>
      <c r="L541">
        <v>122.5</v>
      </c>
      <c r="M541" t="s">
        <v>1052</v>
      </c>
      <c r="N541" t="s">
        <v>1059</v>
      </c>
    </row>
    <row r="542" spans="1:14" x14ac:dyDescent="0.3">
      <c r="A542" t="s">
        <v>554</v>
      </c>
      <c r="B542" s="1">
        <v>45661</v>
      </c>
      <c r="C542" t="s">
        <v>1019</v>
      </c>
      <c r="D542" t="s">
        <v>1022</v>
      </c>
      <c r="E542">
        <v>2025</v>
      </c>
      <c r="F542" t="s">
        <v>1035</v>
      </c>
      <c r="G542" t="s">
        <v>1039</v>
      </c>
      <c r="H542">
        <v>4</v>
      </c>
      <c r="I542">
        <v>91.34</v>
      </c>
      <c r="J542">
        <v>365.36</v>
      </c>
      <c r="K542">
        <v>54.8</v>
      </c>
      <c r="L542">
        <v>146.16</v>
      </c>
      <c r="M542" t="s">
        <v>1052</v>
      </c>
      <c r="N542" t="s">
        <v>1059</v>
      </c>
    </row>
    <row r="543" spans="1:14" x14ac:dyDescent="0.3">
      <c r="A543" t="s">
        <v>555</v>
      </c>
      <c r="B543" s="1">
        <v>45791</v>
      </c>
      <c r="C543" t="s">
        <v>1016</v>
      </c>
      <c r="D543" t="s">
        <v>1028</v>
      </c>
      <c r="E543">
        <v>2025</v>
      </c>
      <c r="F543" t="s">
        <v>1036</v>
      </c>
      <c r="G543" t="s">
        <v>1048</v>
      </c>
      <c r="H543">
        <v>4</v>
      </c>
      <c r="I543">
        <v>155.13999999999999</v>
      </c>
      <c r="J543">
        <v>620.55999999999995</v>
      </c>
      <c r="K543">
        <v>93.08</v>
      </c>
      <c r="L543">
        <v>248.24</v>
      </c>
      <c r="M543" t="s">
        <v>1052</v>
      </c>
      <c r="N543" t="s">
        <v>1057</v>
      </c>
    </row>
    <row r="544" spans="1:14" x14ac:dyDescent="0.3">
      <c r="A544" t="s">
        <v>556</v>
      </c>
      <c r="B544" s="1">
        <v>45023</v>
      </c>
      <c r="C544" t="s">
        <v>1014</v>
      </c>
      <c r="D544" t="s">
        <v>1031</v>
      </c>
      <c r="E544">
        <v>2023</v>
      </c>
      <c r="F544" t="s">
        <v>1035</v>
      </c>
      <c r="G544" t="s">
        <v>1043</v>
      </c>
      <c r="H544">
        <v>3</v>
      </c>
      <c r="I544">
        <v>121.78</v>
      </c>
      <c r="J544">
        <v>365.34</v>
      </c>
      <c r="K544">
        <v>73.069999999999993</v>
      </c>
      <c r="L544">
        <v>146.13</v>
      </c>
      <c r="M544" t="s">
        <v>1053</v>
      </c>
      <c r="N544" t="s">
        <v>1057</v>
      </c>
    </row>
    <row r="545" spans="1:14" x14ac:dyDescent="0.3">
      <c r="A545" t="s">
        <v>557</v>
      </c>
      <c r="B545" s="1">
        <v>44950</v>
      </c>
      <c r="C545" t="s">
        <v>1020</v>
      </c>
      <c r="D545" t="s">
        <v>1022</v>
      </c>
      <c r="E545">
        <v>2023</v>
      </c>
      <c r="F545" t="s">
        <v>1036</v>
      </c>
      <c r="G545" t="s">
        <v>1045</v>
      </c>
      <c r="H545">
        <v>2</v>
      </c>
      <c r="I545">
        <v>212.33</v>
      </c>
      <c r="J545">
        <v>424.66</v>
      </c>
      <c r="K545">
        <v>127.4</v>
      </c>
      <c r="L545">
        <v>169.86</v>
      </c>
      <c r="M545" t="s">
        <v>1053</v>
      </c>
      <c r="N545" t="s">
        <v>1058</v>
      </c>
    </row>
    <row r="546" spans="1:14" x14ac:dyDescent="0.3">
      <c r="A546" t="s">
        <v>558</v>
      </c>
      <c r="B546" s="1">
        <v>45206</v>
      </c>
      <c r="C546" t="s">
        <v>1019</v>
      </c>
      <c r="D546" t="s">
        <v>1024</v>
      </c>
      <c r="E546">
        <v>2023</v>
      </c>
      <c r="F546" t="s">
        <v>1035</v>
      </c>
      <c r="G546" t="s">
        <v>1039</v>
      </c>
      <c r="H546">
        <v>2</v>
      </c>
      <c r="I546">
        <v>87.46</v>
      </c>
      <c r="J546">
        <v>174.92</v>
      </c>
      <c r="K546">
        <v>52.48</v>
      </c>
      <c r="L546">
        <v>69.959999999999994</v>
      </c>
      <c r="M546" t="s">
        <v>1050</v>
      </c>
      <c r="N546" t="s">
        <v>1055</v>
      </c>
    </row>
    <row r="547" spans="1:14" x14ac:dyDescent="0.3">
      <c r="A547" t="s">
        <v>559</v>
      </c>
      <c r="B547" s="1">
        <v>45533</v>
      </c>
      <c r="C547" t="s">
        <v>1017</v>
      </c>
      <c r="D547" t="s">
        <v>1025</v>
      </c>
      <c r="E547">
        <v>2024</v>
      </c>
      <c r="F547" t="s">
        <v>1034</v>
      </c>
      <c r="G547" t="s">
        <v>1041</v>
      </c>
      <c r="H547">
        <v>1</v>
      </c>
      <c r="I547">
        <v>148.12</v>
      </c>
      <c r="J547">
        <v>148.12</v>
      </c>
      <c r="K547">
        <v>88.87</v>
      </c>
      <c r="L547">
        <v>59.25</v>
      </c>
      <c r="M547" t="s">
        <v>1051</v>
      </c>
      <c r="N547" t="s">
        <v>1059</v>
      </c>
    </row>
    <row r="548" spans="1:14" x14ac:dyDescent="0.3">
      <c r="A548" t="s">
        <v>560</v>
      </c>
      <c r="B548" s="1">
        <v>45785</v>
      </c>
      <c r="C548" t="s">
        <v>1017</v>
      </c>
      <c r="D548" t="s">
        <v>1028</v>
      </c>
      <c r="E548">
        <v>2025</v>
      </c>
      <c r="F548" t="s">
        <v>1035</v>
      </c>
      <c r="G548" t="s">
        <v>1043</v>
      </c>
      <c r="H548">
        <v>1</v>
      </c>
      <c r="I548">
        <v>114.68</v>
      </c>
      <c r="J548">
        <v>114.68</v>
      </c>
      <c r="K548">
        <v>68.81</v>
      </c>
      <c r="L548">
        <v>45.87</v>
      </c>
      <c r="M548" t="s">
        <v>1053</v>
      </c>
      <c r="N548" t="s">
        <v>1059</v>
      </c>
    </row>
    <row r="549" spans="1:14" x14ac:dyDescent="0.3">
      <c r="A549" t="s">
        <v>561</v>
      </c>
      <c r="B549" s="1">
        <v>45282</v>
      </c>
      <c r="C549" t="s">
        <v>1014</v>
      </c>
      <c r="D549" t="s">
        <v>1029</v>
      </c>
      <c r="E549">
        <v>2023</v>
      </c>
      <c r="F549" t="s">
        <v>1035</v>
      </c>
      <c r="G549" t="s">
        <v>1043</v>
      </c>
      <c r="H549">
        <v>3</v>
      </c>
      <c r="I549">
        <v>121.88</v>
      </c>
      <c r="J549">
        <v>365.64</v>
      </c>
      <c r="K549">
        <v>73.13</v>
      </c>
      <c r="L549">
        <v>146.25</v>
      </c>
      <c r="M549" t="s">
        <v>1051</v>
      </c>
      <c r="N549" t="s">
        <v>1057</v>
      </c>
    </row>
    <row r="550" spans="1:14" x14ac:dyDescent="0.3">
      <c r="A550" t="s">
        <v>562</v>
      </c>
      <c r="B550" s="1">
        <v>45567</v>
      </c>
      <c r="C550" t="s">
        <v>1016</v>
      </c>
      <c r="D550" t="s">
        <v>1024</v>
      </c>
      <c r="E550">
        <v>2024</v>
      </c>
      <c r="F550" t="s">
        <v>1033</v>
      </c>
      <c r="G550" t="s">
        <v>1037</v>
      </c>
      <c r="H550">
        <v>1</v>
      </c>
      <c r="I550">
        <v>119.71</v>
      </c>
      <c r="J550">
        <v>119.71</v>
      </c>
      <c r="K550">
        <v>71.83</v>
      </c>
      <c r="L550">
        <v>47.88</v>
      </c>
      <c r="M550" t="s">
        <v>1050</v>
      </c>
      <c r="N550" t="s">
        <v>1058</v>
      </c>
    </row>
    <row r="551" spans="1:14" x14ac:dyDescent="0.3">
      <c r="A551" t="s">
        <v>563</v>
      </c>
      <c r="B551" s="1">
        <v>44995</v>
      </c>
      <c r="C551" t="s">
        <v>1014</v>
      </c>
      <c r="D551" t="s">
        <v>1026</v>
      </c>
      <c r="E551">
        <v>2023</v>
      </c>
      <c r="F551" t="s">
        <v>1033</v>
      </c>
      <c r="G551" t="s">
        <v>1037</v>
      </c>
      <c r="H551">
        <v>3</v>
      </c>
      <c r="I551">
        <v>106.22</v>
      </c>
      <c r="J551">
        <v>318.66000000000003</v>
      </c>
      <c r="K551">
        <v>63.73</v>
      </c>
      <c r="L551">
        <v>127.47</v>
      </c>
      <c r="M551" t="s">
        <v>1052</v>
      </c>
      <c r="N551" t="s">
        <v>1059</v>
      </c>
    </row>
    <row r="552" spans="1:14" x14ac:dyDescent="0.3">
      <c r="A552" t="s">
        <v>564</v>
      </c>
      <c r="B552" s="1">
        <v>45545</v>
      </c>
      <c r="C552" t="s">
        <v>1020</v>
      </c>
      <c r="D552" t="s">
        <v>1023</v>
      </c>
      <c r="E552">
        <v>2024</v>
      </c>
      <c r="F552" t="s">
        <v>1036</v>
      </c>
      <c r="G552" t="s">
        <v>1047</v>
      </c>
      <c r="H552">
        <v>4</v>
      </c>
      <c r="I552">
        <v>219.47</v>
      </c>
      <c r="J552">
        <v>877.88</v>
      </c>
      <c r="K552">
        <v>131.68</v>
      </c>
      <c r="L552">
        <v>351.16</v>
      </c>
      <c r="M552" t="s">
        <v>1052</v>
      </c>
      <c r="N552" t="s">
        <v>1058</v>
      </c>
    </row>
    <row r="553" spans="1:14" x14ac:dyDescent="0.3">
      <c r="A553" t="s">
        <v>565</v>
      </c>
      <c r="B553" s="1">
        <v>45489</v>
      </c>
      <c r="C553" t="s">
        <v>1020</v>
      </c>
      <c r="D553" t="s">
        <v>1021</v>
      </c>
      <c r="E553">
        <v>2024</v>
      </c>
      <c r="F553" t="s">
        <v>1033</v>
      </c>
      <c r="G553" t="s">
        <v>1046</v>
      </c>
      <c r="H553">
        <v>2</v>
      </c>
      <c r="I553">
        <v>108.25</v>
      </c>
      <c r="J553">
        <v>216.5</v>
      </c>
      <c r="K553">
        <v>64.95</v>
      </c>
      <c r="L553">
        <v>86.6</v>
      </c>
      <c r="M553" t="s">
        <v>1050</v>
      </c>
      <c r="N553" t="s">
        <v>1056</v>
      </c>
    </row>
    <row r="554" spans="1:14" x14ac:dyDescent="0.3">
      <c r="A554" t="s">
        <v>566</v>
      </c>
      <c r="B554" s="1">
        <v>45018</v>
      </c>
      <c r="C554" t="s">
        <v>1018</v>
      </c>
      <c r="D554" t="s">
        <v>1031</v>
      </c>
      <c r="E554">
        <v>2023</v>
      </c>
      <c r="F554" t="s">
        <v>1035</v>
      </c>
      <c r="G554" t="s">
        <v>1042</v>
      </c>
      <c r="H554">
        <v>5</v>
      </c>
      <c r="I554">
        <v>86.41</v>
      </c>
      <c r="J554">
        <v>432.05</v>
      </c>
      <c r="K554">
        <v>51.85</v>
      </c>
      <c r="L554">
        <v>172.8</v>
      </c>
      <c r="M554" t="s">
        <v>1052</v>
      </c>
      <c r="N554" t="s">
        <v>1057</v>
      </c>
    </row>
    <row r="555" spans="1:14" x14ac:dyDescent="0.3">
      <c r="A555" t="s">
        <v>567</v>
      </c>
      <c r="B555" s="1">
        <v>45619</v>
      </c>
      <c r="C555" t="s">
        <v>1019</v>
      </c>
      <c r="D555" t="s">
        <v>1030</v>
      </c>
      <c r="E555">
        <v>2024</v>
      </c>
      <c r="F555" t="s">
        <v>1034</v>
      </c>
      <c r="G555" t="s">
        <v>1040</v>
      </c>
      <c r="H555">
        <v>3</v>
      </c>
      <c r="I555">
        <v>196.97</v>
      </c>
      <c r="J555">
        <v>590.91</v>
      </c>
      <c r="K555">
        <v>118.18</v>
      </c>
      <c r="L555">
        <v>236.37</v>
      </c>
      <c r="M555" t="s">
        <v>1051</v>
      </c>
      <c r="N555" t="s">
        <v>1059</v>
      </c>
    </row>
    <row r="556" spans="1:14" x14ac:dyDescent="0.3">
      <c r="A556" t="s">
        <v>568</v>
      </c>
      <c r="B556" s="1">
        <v>45688</v>
      </c>
      <c r="C556" t="s">
        <v>1014</v>
      </c>
      <c r="D556" t="s">
        <v>1022</v>
      </c>
      <c r="E556">
        <v>2025</v>
      </c>
      <c r="F556" t="s">
        <v>1034</v>
      </c>
      <c r="G556" t="s">
        <v>1040</v>
      </c>
      <c r="H556">
        <v>1</v>
      </c>
      <c r="I556">
        <v>196.02</v>
      </c>
      <c r="J556">
        <v>196.02</v>
      </c>
      <c r="K556">
        <v>117.61</v>
      </c>
      <c r="L556">
        <v>78.41</v>
      </c>
      <c r="M556" t="s">
        <v>1051</v>
      </c>
      <c r="N556" t="s">
        <v>1058</v>
      </c>
    </row>
    <row r="557" spans="1:14" x14ac:dyDescent="0.3">
      <c r="A557" t="s">
        <v>569</v>
      </c>
      <c r="B557" s="1">
        <v>45464</v>
      </c>
      <c r="C557" t="s">
        <v>1014</v>
      </c>
      <c r="D557" t="s">
        <v>1027</v>
      </c>
      <c r="E557">
        <v>2024</v>
      </c>
      <c r="F557" t="s">
        <v>1034</v>
      </c>
      <c r="G557" t="s">
        <v>1040</v>
      </c>
      <c r="H557">
        <v>1</v>
      </c>
      <c r="I557">
        <v>134.81</v>
      </c>
      <c r="J557">
        <v>134.81</v>
      </c>
      <c r="K557">
        <v>80.89</v>
      </c>
      <c r="L557">
        <v>53.92</v>
      </c>
      <c r="M557" t="s">
        <v>1051</v>
      </c>
      <c r="N557" t="s">
        <v>1055</v>
      </c>
    </row>
    <row r="558" spans="1:14" x14ac:dyDescent="0.3">
      <c r="A558" t="s">
        <v>570</v>
      </c>
      <c r="B558" s="1">
        <v>45035</v>
      </c>
      <c r="C558" t="s">
        <v>1016</v>
      </c>
      <c r="D558" t="s">
        <v>1031</v>
      </c>
      <c r="E558">
        <v>2023</v>
      </c>
      <c r="F558" t="s">
        <v>1035</v>
      </c>
      <c r="G558" t="s">
        <v>1042</v>
      </c>
      <c r="H558">
        <v>3</v>
      </c>
      <c r="I558">
        <v>131.26</v>
      </c>
      <c r="J558">
        <v>393.78</v>
      </c>
      <c r="K558">
        <v>78.760000000000005</v>
      </c>
      <c r="L558">
        <v>157.5</v>
      </c>
      <c r="M558" t="s">
        <v>1051</v>
      </c>
      <c r="N558" t="s">
        <v>1058</v>
      </c>
    </row>
    <row r="559" spans="1:14" x14ac:dyDescent="0.3">
      <c r="A559" t="s">
        <v>571</v>
      </c>
      <c r="B559" s="1">
        <v>45808</v>
      </c>
      <c r="C559" t="s">
        <v>1019</v>
      </c>
      <c r="D559" t="s">
        <v>1028</v>
      </c>
      <c r="E559">
        <v>2025</v>
      </c>
      <c r="F559" t="s">
        <v>1036</v>
      </c>
      <c r="G559" t="s">
        <v>1047</v>
      </c>
      <c r="H559">
        <v>5</v>
      </c>
      <c r="I559">
        <v>225.9</v>
      </c>
      <c r="J559">
        <v>1129.5</v>
      </c>
      <c r="K559">
        <v>135.54</v>
      </c>
      <c r="L559">
        <v>451.8</v>
      </c>
      <c r="M559" t="s">
        <v>1052</v>
      </c>
      <c r="N559" t="s">
        <v>1058</v>
      </c>
    </row>
    <row r="560" spans="1:14" x14ac:dyDescent="0.3">
      <c r="A560" t="s">
        <v>572</v>
      </c>
      <c r="B560" s="1">
        <v>45628</v>
      </c>
      <c r="C560" t="s">
        <v>1015</v>
      </c>
      <c r="D560" t="s">
        <v>1029</v>
      </c>
      <c r="E560">
        <v>2024</v>
      </c>
      <c r="F560" t="s">
        <v>1036</v>
      </c>
      <c r="G560" t="s">
        <v>1045</v>
      </c>
      <c r="H560">
        <v>5</v>
      </c>
      <c r="I560">
        <v>219.23</v>
      </c>
      <c r="J560">
        <v>1096.1500000000001</v>
      </c>
      <c r="K560">
        <v>131.54</v>
      </c>
      <c r="L560">
        <v>438.45</v>
      </c>
      <c r="M560" t="s">
        <v>1054</v>
      </c>
      <c r="N560" t="s">
        <v>1056</v>
      </c>
    </row>
    <row r="561" spans="1:14" x14ac:dyDescent="0.3">
      <c r="A561" t="s">
        <v>573</v>
      </c>
      <c r="B561" s="1">
        <v>45238</v>
      </c>
      <c r="C561" t="s">
        <v>1016</v>
      </c>
      <c r="D561" t="s">
        <v>1030</v>
      </c>
      <c r="E561">
        <v>2023</v>
      </c>
      <c r="F561" t="s">
        <v>1036</v>
      </c>
      <c r="G561" t="s">
        <v>1047</v>
      </c>
      <c r="H561">
        <v>1</v>
      </c>
      <c r="I561">
        <v>240.34</v>
      </c>
      <c r="J561">
        <v>240.34</v>
      </c>
      <c r="K561">
        <v>144.19999999999999</v>
      </c>
      <c r="L561">
        <v>96.14</v>
      </c>
      <c r="M561" t="s">
        <v>1054</v>
      </c>
      <c r="N561" t="s">
        <v>1059</v>
      </c>
    </row>
    <row r="562" spans="1:14" x14ac:dyDescent="0.3">
      <c r="A562" t="s">
        <v>574</v>
      </c>
      <c r="B562" s="1">
        <v>45310</v>
      </c>
      <c r="C562" t="s">
        <v>1014</v>
      </c>
      <c r="D562" t="s">
        <v>1022</v>
      </c>
      <c r="E562">
        <v>2024</v>
      </c>
      <c r="F562" t="s">
        <v>1035</v>
      </c>
      <c r="G562" t="s">
        <v>1042</v>
      </c>
      <c r="H562">
        <v>4</v>
      </c>
      <c r="I562">
        <v>95.48</v>
      </c>
      <c r="J562">
        <v>381.92</v>
      </c>
      <c r="K562">
        <v>57.29</v>
      </c>
      <c r="L562">
        <v>152.76</v>
      </c>
      <c r="M562" t="s">
        <v>1053</v>
      </c>
      <c r="N562" t="s">
        <v>1059</v>
      </c>
    </row>
    <row r="563" spans="1:14" x14ac:dyDescent="0.3">
      <c r="A563" t="s">
        <v>575</v>
      </c>
      <c r="B563" s="1">
        <v>45259</v>
      </c>
      <c r="C563" t="s">
        <v>1016</v>
      </c>
      <c r="D563" t="s">
        <v>1030</v>
      </c>
      <c r="E563">
        <v>2023</v>
      </c>
      <c r="F563" t="s">
        <v>1036</v>
      </c>
      <c r="G563" t="s">
        <v>1045</v>
      </c>
      <c r="H563">
        <v>2</v>
      </c>
      <c r="I563">
        <v>155.16</v>
      </c>
      <c r="J563">
        <v>310.32</v>
      </c>
      <c r="K563">
        <v>93.1</v>
      </c>
      <c r="L563">
        <v>124.12</v>
      </c>
      <c r="M563" t="s">
        <v>1054</v>
      </c>
      <c r="N563" t="s">
        <v>1057</v>
      </c>
    </row>
    <row r="564" spans="1:14" x14ac:dyDescent="0.3">
      <c r="A564" t="s">
        <v>576</v>
      </c>
      <c r="B564" s="1">
        <v>45380</v>
      </c>
      <c r="C564" t="s">
        <v>1014</v>
      </c>
      <c r="D564" t="s">
        <v>1026</v>
      </c>
      <c r="E564">
        <v>2024</v>
      </c>
      <c r="F564" t="s">
        <v>1035</v>
      </c>
      <c r="G564" t="s">
        <v>1043</v>
      </c>
      <c r="H564">
        <v>2</v>
      </c>
      <c r="I564">
        <v>82.76</v>
      </c>
      <c r="J564">
        <v>165.52</v>
      </c>
      <c r="K564">
        <v>49.66</v>
      </c>
      <c r="L564">
        <v>66.2</v>
      </c>
      <c r="M564" t="s">
        <v>1054</v>
      </c>
      <c r="N564" t="s">
        <v>1058</v>
      </c>
    </row>
    <row r="565" spans="1:14" x14ac:dyDescent="0.3">
      <c r="A565" t="s">
        <v>577</v>
      </c>
      <c r="B565" s="1">
        <v>45232</v>
      </c>
      <c r="C565" t="s">
        <v>1017</v>
      </c>
      <c r="D565" t="s">
        <v>1030</v>
      </c>
      <c r="E565">
        <v>2023</v>
      </c>
      <c r="F565" t="s">
        <v>1034</v>
      </c>
      <c r="G565" t="s">
        <v>1044</v>
      </c>
      <c r="H565">
        <v>2</v>
      </c>
      <c r="I565">
        <v>167.06</v>
      </c>
      <c r="J565">
        <v>334.12</v>
      </c>
      <c r="K565">
        <v>100.24</v>
      </c>
      <c r="L565">
        <v>133.63999999999999</v>
      </c>
      <c r="M565" t="s">
        <v>1052</v>
      </c>
      <c r="N565" t="s">
        <v>1055</v>
      </c>
    </row>
    <row r="566" spans="1:14" x14ac:dyDescent="0.3">
      <c r="A566" t="s">
        <v>578</v>
      </c>
      <c r="B566" s="1">
        <v>45688</v>
      </c>
      <c r="C566" t="s">
        <v>1014</v>
      </c>
      <c r="D566" t="s">
        <v>1022</v>
      </c>
      <c r="E566">
        <v>2025</v>
      </c>
      <c r="F566" t="s">
        <v>1036</v>
      </c>
      <c r="G566" t="s">
        <v>1048</v>
      </c>
      <c r="H566">
        <v>1</v>
      </c>
      <c r="I566">
        <v>168.06</v>
      </c>
      <c r="J566">
        <v>168.06</v>
      </c>
      <c r="K566">
        <v>100.84</v>
      </c>
      <c r="L566">
        <v>67.22</v>
      </c>
      <c r="M566" t="s">
        <v>1050</v>
      </c>
      <c r="N566" t="s">
        <v>1056</v>
      </c>
    </row>
    <row r="567" spans="1:14" x14ac:dyDescent="0.3">
      <c r="A567" t="s">
        <v>579</v>
      </c>
      <c r="B567" s="1">
        <v>45663</v>
      </c>
      <c r="C567" t="s">
        <v>1015</v>
      </c>
      <c r="D567" t="s">
        <v>1022</v>
      </c>
      <c r="E567">
        <v>2025</v>
      </c>
      <c r="F567" t="s">
        <v>1036</v>
      </c>
      <c r="G567" t="s">
        <v>1047</v>
      </c>
      <c r="H567">
        <v>5</v>
      </c>
      <c r="I567">
        <v>197.32</v>
      </c>
      <c r="J567">
        <v>986.6</v>
      </c>
      <c r="K567">
        <v>118.39</v>
      </c>
      <c r="L567">
        <v>394.65</v>
      </c>
      <c r="M567" t="s">
        <v>1054</v>
      </c>
      <c r="N567" t="s">
        <v>1058</v>
      </c>
    </row>
    <row r="568" spans="1:14" x14ac:dyDescent="0.3">
      <c r="A568" t="s">
        <v>580</v>
      </c>
      <c r="B568" s="1">
        <v>45021</v>
      </c>
      <c r="C568" t="s">
        <v>1016</v>
      </c>
      <c r="D568" t="s">
        <v>1031</v>
      </c>
      <c r="E568">
        <v>2023</v>
      </c>
      <c r="F568" t="s">
        <v>1036</v>
      </c>
      <c r="G568" t="s">
        <v>1045</v>
      </c>
      <c r="H568">
        <v>5</v>
      </c>
      <c r="I568">
        <v>223.1</v>
      </c>
      <c r="J568">
        <v>1115.5</v>
      </c>
      <c r="K568">
        <v>133.86000000000001</v>
      </c>
      <c r="L568">
        <v>446.2</v>
      </c>
      <c r="M568" t="s">
        <v>1053</v>
      </c>
      <c r="N568" t="s">
        <v>1055</v>
      </c>
    </row>
    <row r="569" spans="1:14" x14ac:dyDescent="0.3">
      <c r="A569" t="s">
        <v>581</v>
      </c>
      <c r="B569" s="1">
        <v>45787</v>
      </c>
      <c r="C569" t="s">
        <v>1019</v>
      </c>
      <c r="D569" t="s">
        <v>1028</v>
      </c>
      <c r="E569">
        <v>2025</v>
      </c>
      <c r="F569" t="s">
        <v>1036</v>
      </c>
      <c r="G569" t="s">
        <v>1047</v>
      </c>
      <c r="H569">
        <v>3</v>
      </c>
      <c r="I569">
        <v>242.44</v>
      </c>
      <c r="J569">
        <v>727.32</v>
      </c>
      <c r="K569">
        <v>145.46</v>
      </c>
      <c r="L569">
        <v>290.94</v>
      </c>
      <c r="M569" t="s">
        <v>1052</v>
      </c>
      <c r="N569" t="s">
        <v>1057</v>
      </c>
    </row>
    <row r="570" spans="1:14" x14ac:dyDescent="0.3">
      <c r="A570" t="s">
        <v>582</v>
      </c>
      <c r="B570" s="1">
        <v>45496</v>
      </c>
      <c r="C570" t="s">
        <v>1020</v>
      </c>
      <c r="D570" t="s">
        <v>1021</v>
      </c>
      <c r="E570">
        <v>2024</v>
      </c>
      <c r="F570" t="s">
        <v>1036</v>
      </c>
      <c r="G570" t="s">
        <v>1048</v>
      </c>
      <c r="H570">
        <v>2</v>
      </c>
      <c r="I570">
        <v>192.18</v>
      </c>
      <c r="J570">
        <v>384.36</v>
      </c>
      <c r="K570">
        <v>115.31</v>
      </c>
      <c r="L570">
        <v>153.74</v>
      </c>
      <c r="M570" t="s">
        <v>1052</v>
      </c>
      <c r="N570" t="s">
        <v>1056</v>
      </c>
    </row>
    <row r="571" spans="1:14" x14ac:dyDescent="0.3">
      <c r="A571" t="s">
        <v>583</v>
      </c>
      <c r="B571" s="1">
        <v>45669</v>
      </c>
      <c r="C571" t="s">
        <v>1018</v>
      </c>
      <c r="D571" t="s">
        <v>1022</v>
      </c>
      <c r="E571">
        <v>2025</v>
      </c>
      <c r="F571" t="s">
        <v>1034</v>
      </c>
      <c r="G571" t="s">
        <v>1040</v>
      </c>
      <c r="H571">
        <v>5</v>
      </c>
      <c r="I571">
        <v>157.94</v>
      </c>
      <c r="J571">
        <v>789.7</v>
      </c>
      <c r="K571">
        <v>94.76</v>
      </c>
      <c r="L571">
        <v>315.89999999999998</v>
      </c>
      <c r="M571" t="s">
        <v>1050</v>
      </c>
      <c r="N571" t="s">
        <v>1059</v>
      </c>
    </row>
    <row r="572" spans="1:14" x14ac:dyDescent="0.3">
      <c r="A572" t="s">
        <v>584</v>
      </c>
      <c r="B572" s="1">
        <v>45560</v>
      </c>
      <c r="C572" t="s">
        <v>1016</v>
      </c>
      <c r="D572" t="s">
        <v>1023</v>
      </c>
      <c r="E572">
        <v>2024</v>
      </c>
      <c r="F572" t="s">
        <v>1034</v>
      </c>
      <c r="G572" t="s">
        <v>1044</v>
      </c>
      <c r="H572">
        <v>4</v>
      </c>
      <c r="I572">
        <v>187.56</v>
      </c>
      <c r="J572">
        <v>750.24</v>
      </c>
      <c r="K572">
        <v>112.54</v>
      </c>
      <c r="L572">
        <v>300.08</v>
      </c>
      <c r="M572" t="s">
        <v>1051</v>
      </c>
      <c r="N572" t="s">
        <v>1059</v>
      </c>
    </row>
    <row r="573" spans="1:14" x14ac:dyDescent="0.3">
      <c r="A573" t="s">
        <v>585</v>
      </c>
      <c r="B573" s="1">
        <v>45317</v>
      </c>
      <c r="C573" t="s">
        <v>1014</v>
      </c>
      <c r="D573" t="s">
        <v>1022</v>
      </c>
      <c r="E573">
        <v>2024</v>
      </c>
      <c r="F573" t="s">
        <v>1033</v>
      </c>
      <c r="G573" t="s">
        <v>1049</v>
      </c>
      <c r="H573">
        <v>2</v>
      </c>
      <c r="I573">
        <v>141.79</v>
      </c>
      <c r="J573">
        <v>283.58</v>
      </c>
      <c r="K573">
        <v>85.07</v>
      </c>
      <c r="L573">
        <v>113.44</v>
      </c>
      <c r="M573" t="s">
        <v>1054</v>
      </c>
      <c r="N573" t="s">
        <v>1058</v>
      </c>
    </row>
    <row r="574" spans="1:14" x14ac:dyDescent="0.3">
      <c r="A574" t="s">
        <v>586</v>
      </c>
      <c r="B574" s="1">
        <v>45584</v>
      </c>
      <c r="C574" t="s">
        <v>1019</v>
      </c>
      <c r="D574" t="s">
        <v>1024</v>
      </c>
      <c r="E574">
        <v>2024</v>
      </c>
      <c r="F574" t="s">
        <v>1036</v>
      </c>
      <c r="G574" t="s">
        <v>1047</v>
      </c>
      <c r="H574">
        <v>1</v>
      </c>
      <c r="I574">
        <v>215.02</v>
      </c>
      <c r="J574">
        <v>215.02</v>
      </c>
      <c r="K574">
        <v>129.01</v>
      </c>
      <c r="L574">
        <v>86.01</v>
      </c>
      <c r="M574" t="s">
        <v>1052</v>
      </c>
      <c r="N574" t="s">
        <v>1056</v>
      </c>
    </row>
    <row r="575" spans="1:14" x14ac:dyDescent="0.3">
      <c r="A575" t="s">
        <v>587</v>
      </c>
      <c r="B575" s="1">
        <v>45792</v>
      </c>
      <c r="C575" t="s">
        <v>1017</v>
      </c>
      <c r="D575" t="s">
        <v>1028</v>
      </c>
      <c r="E575">
        <v>2025</v>
      </c>
      <c r="F575" t="s">
        <v>1034</v>
      </c>
      <c r="G575" t="s">
        <v>1041</v>
      </c>
      <c r="H575">
        <v>3</v>
      </c>
      <c r="I575">
        <v>164.85</v>
      </c>
      <c r="J575">
        <v>494.55</v>
      </c>
      <c r="K575">
        <v>98.91</v>
      </c>
      <c r="L575">
        <v>197.82</v>
      </c>
      <c r="M575" t="s">
        <v>1053</v>
      </c>
      <c r="N575" t="s">
        <v>1055</v>
      </c>
    </row>
    <row r="576" spans="1:14" x14ac:dyDescent="0.3">
      <c r="A576" t="s">
        <v>588</v>
      </c>
      <c r="B576" s="1">
        <v>45168</v>
      </c>
      <c r="C576" t="s">
        <v>1016</v>
      </c>
      <c r="D576" t="s">
        <v>1025</v>
      </c>
      <c r="E576">
        <v>2023</v>
      </c>
      <c r="F576" t="s">
        <v>1033</v>
      </c>
      <c r="G576" t="s">
        <v>1037</v>
      </c>
      <c r="H576">
        <v>5</v>
      </c>
      <c r="I576">
        <v>106.16</v>
      </c>
      <c r="J576">
        <v>530.79999999999995</v>
      </c>
      <c r="K576">
        <v>63.7</v>
      </c>
      <c r="L576">
        <v>212.3</v>
      </c>
      <c r="M576" t="s">
        <v>1051</v>
      </c>
      <c r="N576" t="s">
        <v>1057</v>
      </c>
    </row>
    <row r="577" spans="1:14" x14ac:dyDescent="0.3">
      <c r="A577" t="s">
        <v>589</v>
      </c>
      <c r="B577" s="1">
        <v>45651</v>
      </c>
      <c r="C577" t="s">
        <v>1016</v>
      </c>
      <c r="D577" t="s">
        <v>1029</v>
      </c>
      <c r="E577">
        <v>2024</v>
      </c>
      <c r="F577" t="s">
        <v>1036</v>
      </c>
      <c r="G577" t="s">
        <v>1047</v>
      </c>
      <c r="H577">
        <v>5</v>
      </c>
      <c r="I577">
        <v>203.03</v>
      </c>
      <c r="J577">
        <v>1015.15</v>
      </c>
      <c r="K577">
        <v>121.82</v>
      </c>
      <c r="L577">
        <v>406.05</v>
      </c>
      <c r="M577" t="s">
        <v>1050</v>
      </c>
      <c r="N577" t="s">
        <v>1057</v>
      </c>
    </row>
    <row r="578" spans="1:14" x14ac:dyDescent="0.3">
      <c r="A578" t="s">
        <v>590</v>
      </c>
      <c r="B578" s="1">
        <v>45409</v>
      </c>
      <c r="C578" t="s">
        <v>1019</v>
      </c>
      <c r="D578" t="s">
        <v>1031</v>
      </c>
      <c r="E578">
        <v>2024</v>
      </c>
      <c r="F578" t="s">
        <v>1036</v>
      </c>
      <c r="G578" t="s">
        <v>1048</v>
      </c>
      <c r="H578">
        <v>2</v>
      </c>
      <c r="I578">
        <v>222.48</v>
      </c>
      <c r="J578">
        <v>444.96</v>
      </c>
      <c r="K578">
        <v>133.49</v>
      </c>
      <c r="L578">
        <v>177.98</v>
      </c>
      <c r="M578" t="s">
        <v>1054</v>
      </c>
      <c r="N578" t="s">
        <v>1059</v>
      </c>
    </row>
    <row r="579" spans="1:14" x14ac:dyDescent="0.3">
      <c r="A579" t="s">
        <v>591</v>
      </c>
      <c r="B579" s="1">
        <v>45360</v>
      </c>
      <c r="C579" t="s">
        <v>1019</v>
      </c>
      <c r="D579" t="s">
        <v>1026</v>
      </c>
      <c r="E579">
        <v>2024</v>
      </c>
      <c r="F579" t="s">
        <v>1033</v>
      </c>
      <c r="G579" t="s">
        <v>1049</v>
      </c>
      <c r="H579">
        <v>4</v>
      </c>
      <c r="I579">
        <v>145.79</v>
      </c>
      <c r="J579">
        <v>583.16</v>
      </c>
      <c r="K579">
        <v>87.47</v>
      </c>
      <c r="L579">
        <v>233.28</v>
      </c>
      <c r="M579" t="s">
        <v>1054</v>
      </c>
      <c r="N579" t="s">
        <v>1059</v>
      </c>
    </row>
    <row r="580" spans="1:14" x14ac:dyDescent="0.3">
      <c r="A580" t="s">
        <v>592</v>
      </c>
      <c r="B580" s="1">
        <v>45317</v>
      </c>
      <c r="C580" t="s">
        <v>1014</v>
      </c>
      <c r="D580" t="s">
        <v>1022</v>
      </c>
      <c r="E580">
        <v>2024</v>
      </c>
      <c r="F580" t="s">
        <v>1033</v>
      </c>
      <c r="G580" t="s">
        <v>1046</v>
      </c>
      <c r="H580">
        <v>1</v>
      </c>
      <c r="I580">
        <v>143.07</v>
      </c>
      <c r="J580">
        <v>143.07</v>
      </c>
      <c r="K580">
        <v>85.84</v>
      </c>
      <c r="L580">
        <v>57.23</v>
      </c>
      <c r="M580" t="s">
        <v>1052</v>
      </c>
      <c r="N580" t="s">
        <v>1057</v>
      </c>
    </row>
    <row r="581" spans="1:14" x14ac:dyDescent="0.3">
      <c r="A581" t="s">
        <v>593</v>
      </c>
      <c r="B581" s="1">
        <v>45581</v>
      </c>
      <c r="C581" t="s">
        <v>1016</v>
      </c>
      <c r="D581" t="s">
        <v>1024</v>
      </c>
      <c r="E581">
        <v>2024</v>
      </c>
      <c r="F581" t="s">
        <v>1036</v>
      </c>
      <c r="G581" t="s">
        <v>1048</v>
      </c>
      <c r="H581">
        <v>1</v>
      </c>
      <c r="I581">
        <v>223.79</v>
      </c>
      <c r="J581">
        <v>223.79</v>
      </c>
      <c r="K581">
        <v>134.27000000000001</v>
      </c>
      <c r="L581">
        <v>89.52</v>
      </c>
      <c r="M581" t="s">
        <v>1050</v>
      </c>
      <c r="N581" t="s">
        <v>1059</v>
      </c>
    </row>
    <row r="582" spans="1:14" x14ac:dyDescent="0.3">
      <c r="A582" t="s">
        <v>594</v>
      </c>
      <c r="B582" s="1">
        <v>45167</v>
      </c>
      <c r="C582" t="s">
        <v>1020</v>
      </c>
      <c r="D582" t="s">
        <v>1025</v>
      </c>
      <c r="E582">
        <v>2023</v>
      </c>
      <c r="F582" t="s">
        <v>1035</v>
      </c>
      <c r="G582" t="s">
        <v>1042</v>
      </c>
      <c r="H582">
        <v>1</v>
      </c>
      <c r="I582">
        <v>142.02000000000001</v>
      </c>
      <c r="J582">
        <v>142.02000000000001</v>
      </c>
      <c r="K582">
        <v>85.21</v>
      </c>
      <c r="L582">
        <v>56.81</v>
      </c>
      <c r="M582" t="s">
        <v>1054</v>
      </c>
      <c r="N582" t="s">
        <v>1057</v>
      </c>
    </row>
    <row r="583" spans="1:14" x14ac:dyDescent="0.3">
      <c r="A583" t="s">
        <v>595</v>
      </c>
      <c r="B583" s="1">
        <v>45690</v>
      </c>
      <c r="C583" t="s">
        <v>1018</v>
      </c>
      <c r="D583" t="s">
        <v>1032</v>
      </c>
      <c r="E583">
        <v>2025</v>
      </c>
      <c r="F583" t="s">
        <v>1033</v>
      </c>
      <c r="G583" t="s">
        <v>1037</v>
      </c>
      <c r="H583">
        <v>2</v>
      </c>
      <c r="I583">
        <v>170.13</v>
      </c>
      <c r="J583">
        <v>340.26</v>
      </c>
      <c r="K583">
        <v>102.08</v>
      </c>
      <c r="L583">
        <v>136.1</v>
      </c>
      <c r="M583" t="s">
        <v>1053</v>
      </c>
      <c r="N583" t="s">
        <v>1058</v>
      </c>
    </row>
    <row r="584" spans="1:14" x14ac:dyDescent="0.3">
      <c r="A584" t="s">
        <v>596</v>
      </c>
      <c r="B584" s="1">
        <v>45671</v>
      </c>
      <c r="C584" t="s">
        <v>1020</v>
      </c>
      <c r="D584" t="s">
        <v>1022</v>
      </c>
      <c r="E584">
        <v>2025</v>
      </c>
      <c r="F584" t="s">
        <v>1036</v>
      </c>
      <c r="G584" t="s">
        <v>1048</v>
      </c>
      <c r="H584">
        <v>2</v>
      </c>
      <c r="I584">
        <v>152.44</v>
      </c>
      <c r="J584">
        <v>304.88</v>
      </c>
      <c r="K584">
        <v>91.46</v>
      </c>
      <c r="L584">
        <v>121.96</v>
      </c>
      <c r="M584" t="s">
        <v>1053</v>
      </c>
      <c r="N584" t="s">
        <v>1055</v>
      </c>
    </row>
    <row r="585" spans="1:14" x14ac:dyDescent="0.3">
      <c r="A585" t="s">
        <v>597</v>
      </c>
      <c r="B585" s="1">
        <v>45004</v>
      </c>
      <c r="C585" t="s">
        <v>1018</v>
      </c>
      <c r="D585" t="s">
        <v>1026</v>
      </c>
      <c r="E585">
        <v>2023</v>
      </c>
      <c r="F585" t="s">
        <v>1035</v>
      </c>
      <c r="G585" t="s">
        <v>1039</v>
      </c>
      <c r="H585">
        <v>2</v>
      </c>
      <c r="I585">
        <v>149.32</v>
      </c>
      <c r="J585">
        <v>298.64</v>
      </c>
      <c r="K585">
        <v>89.59</v>
      </c>
      <c r="L585">
        <v>119.46</v>
      </c>
      <c r="M585" t="s">
        <v>1053</v>
      </c>
      <c r="N585" t="s">
        <v>1056</v>
      </c>
    </row>
    <row r="586" spans="1:14" x14ac:dyDescent="0.3">
      <c r="A586" t="s">
        <v>598</v>
      </c>
      <c r="B586" s="1">
        <v>45716</v>
      </c>
      <c r="C586" t="s">
        <v>1014</v>
      </c>
      <c r="D586" t="s">
        <v>1032</v>
      </c>
      <c r="E586">
        <v>2025</v>
      </c>
      <c r="F586" t="s">
        <v>1034</v>
      </c>
      <c r="G586" t="s">
        <v>1044</v>
      </c>
      <c r="H586">
        <v>3</v>
      </c>
      <c r="I586">
        <v>189.98</v>
      </c>
      <c r="J586">
        <v>569.94000000000005</v>
      </c>
      <c r="K586">
        <v>113.99</v>
      </c>
      <c r="L586">
        <v>227.97</v>
      </c>
      <c r="M586" t="s">
        <v>1054</v>
      </c>
      <c r="N586" t="s">
        <v>1058</v>
      </c>
    </row>
    <row r="587" spans="1:14" x14ac:dyDescent="0.3">
      <c r="A587" t="s">
        <v>599</v>
      </c>
      <c r="B587" s="1">
        <v>45145</v>
      </c>
      <c r="C587" t="s">
        <v>1015</v>
      </c>
      <c r="D587" t="s">
        <v>1025</v>
      </c>
      <c r="E587">
        <v>2023</v>
      </c>
      <c r="F587" t="s">
        <v>1033</v>
      </c>
      <c r="G587" t="s">
        <v>1037</v>
      </c>
      <c r="H587">
        <v>5</v>
      </c>
      <c r="I587">
        <v>130.72</v>
      </c>
      <c r="J587">
        <v>653.6</v>
      </c>
      <c r="K587">
        <v>78.430000000000007</v>
      </c>
      <c r="L587">
        <v>261.45</v>
      </c>
      <c r="M587" t="s">
        <v>1053</v>
      </c>
      <c r="N587" t="s">
        <v>1056</v>
      </c>
    </row>
    <row r="588" spans="1:14" x14ac:dyDescent="0.3">
      <c r="A588" t="s">
        <v>600</v>
      </c>
      <c r="B588" s="1">
        <v>45343</v>
      </c>
      <c r="C588" t="s">
        <v>1016</v>
      </c>
      <c r="D588" t="s">
        <v>1032</v>
      </c>
      <c r="E588">
        <v>2024</v>
      </c>
      <c r="F588" t="s">
        <v>1035</v>
      </c>
      <c r="G588" t="s">
        <v>1043</v>
      </c>
      <c r="H588">
        <v>3</v>
      </c>
      <c r="I588">
        <v>84.9</v>
      </c>
      <c r="J588">
        <v>254.7</v>
      </c>
      <c r="K588">
        <v>50.94</v>
      </c>
      <c r="L588">
        <v>101.88</v>
      </c>
      <c r="M588" t="s">
        <v>1053</v>
      </c>
      <c r="N588" t="s">
        <v>1057</v>
      </c>
    </row>
    <row r="589" spans="1:14" x14ac:dyDescent="0.3">
      <c r="A589" t="s">
        <v>601</v>
      </c>
      <c r="B589" s="1">
        <v>45473</v>
      </c>
      <c r="C589" t="s">
        <v>1018</v>
      </c>
      <c r="D589" t="s">
        <v>1027</v>
      </c>
      <c r="E589">
        <v>2024</v>
      </c>
      <c r="F589" t="s">
        <v>1033</v>
      </c>
      <c r="G589" t="s">
        <v>1037</v>
      </c>
      <c r="H589">
        <v>4</v>
      </c>
      <c r="I589">
        <v>104.21</v>
      </c>
      <c r="J589">
        <v>416.84</v>
      </c>
      <c r="K589">
        <v>62.53</v>
      </c>
      <c r="L589">
        <v>166.72</v>
      </c>
      <c r="M589" t="s">
        <v>1051</v>
      </c>
      <c r="N589" t="s">
        <v>1055</v>
      </c>
    </row>
    <row r="590" spans="1:14" x14ac:dyDescent="0.3">
      <c r="A590" t="s">
        <v>602</v>
      </c>
      <c r="B590" s="1">
        <v>45266</v>
      </c>
      <c r="C590" t="s">
        <v>1016</v>
      </c>
      <c r="D590" t="s">
        <v>1029</v>
      </c>
      <c r="E590">
        <v>2023</v>
      </c>
      <c r="F590" t="s">
        <v>1034</v>
      </c>
      <c r="G590" t="s">
        <v>1040</v>
      </c>
      <c r="H590">
        <v>1</v>
      </c>
      <c r="I590">
        <v>152.15</v>
      </c>
      <c r="J590">
        <v>152.15</v>
      </c>
      <c r="K590">
        <v>91.29</v>
      </c>
      <c r="L590">
        <v>60.86</v>
      </c>
      <c r="M590" t="s">
        <v>1051</v>
      </c>
      <c r="N590" t="s">
        <v>1058</v>
      </c>
    </row>
    <row r="591" spans="1:14" x14ac:dyDescent="0.3">
      <c r="A591" t="s">
        <v>603</v>
      </c>
      <c r="B591" s="1">
        <v>44952</v>
      </c>
      <c r="C591" t="s">
        <v>1017</v>
      </c>
      <c r="D591" t="s">
        <v>1022</v>
      </c>
      <c r="E591">
        <v>2023</v>
      </c>
      <c r="F591" t="s">
        <v>1034</v>
      </c>
      <c r="G591" t="s">
        <v>1044</v>
      </c>
      <c r="H591">
        <v>5</v>
      </c>
      <c r="I591">
        <v>158.38</v>
      </c>
      <c r="J591">
        <v>791.9</v>
      </c>
      <c r="K591">
        <v>95.03</v>
      </c>
      <c r="L591">
        <v>316.75</v>
      </c>
      <c r="M591" t="s">
        <v>1052</v>
      </c>
      <c r="N591" t="s">
        <v>1059</v>
      </c>
    </row>
    <row r="592" spans="1:14" x14ac:dyDescent="0.3">
      <c r="A592" t="s">
        <v>604</v>
      </c>
      <c r="B592" s="1">
        <v>45689</v>
      </c>
      <c r="C592" t="s">
        <v>1019</v>
      </c>
      <c r="D592" t="s">
        <v>1032</v>
      </c>
      <c r="E592">
        <v>2025</v>
      </c>
      <c r="F592" t="s">
        <v>1035</v>
      </c>
      <c r="G592" t="s">
        <v>1039</v>
      </c>
      <c r="H592">
        <v>4</v>
      </c>
      <c r="I592">
        <v>148.88999999999999</v>
      </c>
      <c r="J592">
        <v>595.55999999999995</v>
      </c>
      <c r="K592">
        <v>89.33</v>
      </c>
      <c r="L592">
        <v>238.24</v>
      </c>
      <c r="M592" t="s">
        <v>1054</v>
      </c>
      <c r="N592" t="s">
        <v>1056</v>
      </c>
    </row>
    <row r="593" spans="1:14" x14ac:dyDescent="0.3">
      <c r="A593" t="s">
        <v>605</v>
      </c>
      <c r="B593" s="1">
        <v>45089</v>
      </c>
      <c r="C593" t="s">
        <v>1015</v>
      </c>
      <c r="D593" t="s">
        <v>1027</v>
      </c>
      <c r="E593">
        <v>2023</v>
      </c>
      <c r="F593" t="s">
        <v>1033</v>
      </c>
      <c r="G593" t="s">
        <v>1049</v>
      </c>
      <c r="H593">
        <v>2</v>
      </c>
      <c r="I593">
        <v>107.34</v>
      </c>
      <c r="J593">
        <v>214.68</v>
      </c>
      <c r="K593">
        <v>64.400000000000006</v>
      </c>
      <c r="L593">
        <v>85.88</v>
      </c>
      <c r="M593" t="s">
        <v>1054</v>
      </c>
      <c r="N593" t="s">
        <v>1056</v>
      </c>
    </row>
    <row r="594" spans="1:14" x14ac:dyDescent="0.3">
      <c r="A594" t="s">
        <v>606</v>
      </c>
      <c r="B594" s="1">
        <v>45117</v>
      </c>
      <c r="C594" t="s">
        <v>1015</v>
      </c>
      <c r="D594" t="s">
        <v>1021</v>
      </c>
      <c r="E594">
        <v>2023</v>
      </c>
      <c r="F594" t="s">
        <v>1036</v>
      </c>
      <c r="G594" t="s">
        <v>1048</v>
      </c>
      <c r="H594">
        <v>4</v>
      </c>
      <c r="I594">
        <v>223.76</v>
      </c>
      <c r="J594">
        <v>895.04</v>
      </c>
      <c r="K594">
        <v>134.26</v>
      </c>
      <c r="L594">
        <v>358</v>
      </c>
      <c r="M594" t="s">
        <v>1052</v>
      </c>
      <c r="N594" t="s">
        <v>1059</v>
      </c>
    </row>
    <row r="595" spans="1:14" x14ac:dyDescent="0.3">
      <c r="A595" t="s">
        <v>607</v>
      </c>
      <c r="B595" s="1">
        <v>45641</v>
      </c>
      <c r="C595" t="s">
        <v>1018</v>
      </c>
      <c r="D595" t="s">
        <v>1029</v>
      </c>
      <c r="E595">
        <v>2024</v>
      </c>
      <c r="F595" t="s">
        <v>1033</v>
      </c>
      <c r="G595" t="s">
        <v>1037</v>
      </c>
      <c r="H595">
        <v>1</v>
      </c>
      <c r="I595">
        <v>108.84</v>
      </c>
      <c r="J595">
        <v>108.84</v>
      </c>
      <c r="K595">
        <v>65.3</v>
      </c>
      <c r="L595">
        <v>43.54</v>
      </c>
      <c r="M595" t="s">
        <v>1053</v>
      </c>
      <c r="N595" t="s">
        <v>1058</v>
      </c>
    </row>
    <row r="596" spans="1:14" x14ac:dyDescent="0.3">
      <c r="A596" t="s">
        <v>608</v>
      </c>
      <c r="B596" s="1">
        <v>45231</v>
      </c>
      <c r="C596" t="s">
        <v>1016</v>
      </c>
      <c r="D596" t="s">
        <v>1030</v>
      </c>
      <c r="E596">
        <v>2023</v>
      </c>
      <c r="F596" t="s">
        <v>1036</v>
      </c>
      <c r="G596" t="s">
        <v>1045</v>
      </c>
      <c r="H596">
        <v>2</v>
      </c>
      <c r="I596">
        <v>179.63</v>
      </c>
      <c r="J596">
        <v>359.26</v>
      </c>
      <c r="K596">
        <v>107.78</v>
      </c>
      <c r="L596">
        <v>143.69999999999999</v>
      </c>
      <c r="M596" t="s">
        <v>1052</v>
      </c>
      <c r="N596" t="s">
        <v>1059</v>
      </c>
    </row>
    <row r="597" spans="1:14" x14ac:dyDescent="0.3">
      <c r="A597" t="s">
        <v>609</v>
      </c>
      <c r="B597" s="1">
        <v>45715</v>
      </c>
      <c r="C597" t="s">
        <v>1017</v>
      </c>
      <c r="D597" t="s">
        <v>1032</v>
      </c>
      <c r="E597">
        <v>2025</v>
      </c>
      <c r="F597" t="s">
        <v>1034</v>
      </c>
      <c r="G597" t="s">
        <v>1038</v>
      </c>
      <c r="H597">
        <v>5</v>
      </c>
      <c r="I597">
        <v>123.37</v>
      </c>
      <c r="J597">
        <v>616.85</v>
      </c>
      <c r="K597">
        <v>74.02</v>
      </c>
      <c r="L597">
        <v>246.75</v>
      </c>
      <c r="M597" t="s">
        <v>1050</v>
      </c>
      <c r="N597" t="s">
        <v>1056</v>
      </c>
    </row>
    <row r="598" spans="1:14" x14ac:dyDescent="0.3">
      <c r="A598" t="s">
        <v>610</v>
      </c>
      <c r="B598" s="1">
        <v>45555</v>
      </c>
      <c r="C598" t="s">
        <v>1014</v>
      </c>
      <c r="D598" t="s">
        <v>1023</v>
      </c>
      <c r="E598">
        <v>2024</v>
      </c>
      <c r="F598" t="s">
        <v>1033</v>
      </c>
      <c r="G598" t="s">
        <v>1037</v>
      </c>
      <c r="H598">
        <v>1</v>
      </c>
      <c r="I598">
        <v>172.83</v>
      </c>
      <c r="J598">
        <v>172.83</v>
      </c>
      <c r="K598">
        <v>103.7</v>
      </c>
      <c r="L598">
        <v>69.13</v>
      </c>
      <c r="M598" t="s">
        <v>1053</v>
      </c>
      <c r="N598" t="s">
        <v>1059</v>
      </c>
    </row>
    <row r="599" spans="1:14" x14ac:dyDescent="0.3">
      <c r="A599" t="s">
        <v>611</v>
      </c>
      <c r="B599" s="1">
        <v>45174</v>
      </c>
      <c r="C599" t="s">
        <v>1020</v>
      </c>
      <c r="D599" t="s">
        <v>1023</v>
      </c>
      <c r="E599">
        <v>2023</v>
      </c>
      <c r="F599" t="s">
        <v>1036</v>
      </c>
      <c r="G599" t="s">
        <v>1045</v>
      </c>
      <c r="H599">
        <v>1</v>
      </c>
      <c r="I599">
        <v>160.94999999999999</v>
      </c>
      <c r="J599">
        <v>160.94999999999999</v>
      </c>
      <c r="K599">
        <v>96.57</v>
      </c>
      <c r="L599">
        <v>64.38</v>
      </c>
      <c r="M599" t="s">
        <v>1051</v>
      </c>
      <c r="N599" t="s">
        <v>1056</v>
      </c>
    </row>
    <row r="600" spans="1:14" x14ac:dyDescent="0.3">
      <c r="A600" t="s">
        <v>612</v>
      </c>
      <c r="B600" s="1">
        <v>44936</v>
      </c>
      <c r="C600" t="s">
        <v>1020</v>
      </c>
      <c r="D600" t="s">
        <v>1022</v>
      </c>
      <c r="E600">
        <v>2023</v>
      </c>
      <c r="F600" t="s">
        <v>1034</v>
      </c>
      <c r="G600" t="s">
        <v>1041</v>
      </c>
      <c r="H600">
        <v>1</v>
      </c>
      <c r="I600">
        <v>174.37</v>
      </c>
      <c r="J600">
        <v>174.37</v>
      </c>
      <c r="K600">
        <v>104.62</v>
      </c>
      <c r="L600">
        <v>69.75</v>
      </c>
      <c r="M600" t="s">
        <v>1051</v>
      </c>
      <c r="N600" t="s">
        <v>1058</v>
      </c>
    </row>
    <row r="601" spans="1:14" x14ac:dyDescent="0.3">
      <c r="A601" t="s">
        <v>613</v>
      </c>
      <c r="B601" s="1">
        <v>45776</v>
      </c>
      <c r="C601" t="s">
        <v>1020</v>
      </c>
      <c r="D601" t="s">
        <v>1031</v>
      </c>
      <c r="E601">
        <v>2025</v>
      </c>
      <c r="F601" t="s">
        <v>1033</v>
      </c>
      <c r="G601" t="s">
        <v>1049</v>
      </c>
      <c r="H601">
        <v>4</v>
      </c>
      <c r="I601">
        <v>176.51</v>
      </c>
      <c r="J601">
        <v>706.04</v>
      </c>
      <c r="K601">
        <v>105.91</v>
      </c>
      <c r="L601">
        <v>282.39999999999998</v>
      </c>
      <c r="M601" t="s">
        <v>1052</v>
      </c>
      <c r="N601" t="s">
        <v>1055</v>
      </c>
    </row>
    <row r="602" spans="1:14" x14ac:dyDescent="0.3">
      <c r="A602" t="s">
        <v>614</v>
      </c>
      <c r="B602" s="1">
        <v>45003</v>
      </c>
      <c r="C602" t="s">
        <v>1019</v>
      </c>
      <c r="D602" t="s">
        <v>1026</v>
      </c>
      <c r="E602">
        <v>2023</v>
      </c>
      <c r="F602" t="s">
        <v>1036</v>
      </c>
      <c r="G602" t="s">
        <v>1048</v>
      </c>
      <c r="H602">
        <v>5</v>
      </c>
      <c r="I602">
        <v>228.63</v>
      </c>
      <c r="J602">
        <v>1143.1500000000001</v>
      </c>
      <c r="K602">
        <v>137.18</v>
      </c>
      <c r="L602">
        <v>457.25</v>
      </c>
      <c r="M602" t="s">
        <v>1053</v>
      </c>
      <c r="N602" t="s">
        <v>1058</v>
      </c>
    </row>
    <row r="603" spans="1:14" x14ac:dyDescent="0.3">
      <c r="A603" t="s">
        <v>615</v>
      </c>
      <c r="B603" s="1">
        <v>45572</v>
      </c>
      <c r="C603" t="s">
        <v>1015</v>
      </c>
      <c r="D603" t="s">
        <v>1024</v>
      </c>
      <c r="E603">
        <v>2024</v>
      </c>
      <c r="F603" t="s">
        <v>1035</v>
      </c>
      <c r="G603" t="s">
        <v>1043</v>
      </c>
      <c r="H603">
        <v>3</v>
      </c>
      <c r="I603">
        <v>121.2</v>
      </c>
      <c r="J603">
        <v>363.6</v>
      </c>
      <c r="K603">
        <v>72.72</v>
      </c>
      <c r="L603">
        <v>145.44</v>
      </c>
      <c r="M603" t="s">
        <v>1052</v>
      </c>
      <c r="N603" t="s">
        <v>1059</v>
      </c>
    </row>
    <row r="604" spans="1:14" x14ac:dyDescent="0.3">
      <c r="A604" t="s">
        <v>616</v>
      </c>
      <c r="B604" s="1">
        <v>45364</v>
      </c>
      <c r="C604" t="s">
        <v>1016</v>
      </c>
      <c r="D604" t="s">
        <v>1026</v>
      </c>
      <c r="E604">
        <v>2024</v>
      </c>
      <c r="F604" t="s">
        <v>1033</v>
      </c>
      <c r="G604" t="s">
        <v>1046</v>
      </c>
      <c r="H604">
        <v>3</v>
      </c>
      <c r="I604">
        <v>172.3</v>
      </c>
      <c r="J604">
        <v>516.9</v>
      </c>
      <c r="K604">
        <v>103.38</v>
      </c>
      <c r="L604">
        <v>206.76</v>
      </c>
      <c r="M604" t="s">
        <v>1051</v>
      </c>
      <c r="N604" t="s">
        <v>1059</v>
      </c>
    </row>
    <row r="605" spans="1:14" x14ac:dyDescent="0.3">
      <c r="A605" t="s">
        <v>617</v>
      </c>
      <c r="B605" s="1">
        <v>45606</v>
      </c>
      <c r="C605" t="s">
        <v>1018</v>
      </c>
      <c r="D605" t="s">
        <v>1030</v>
      </c>
      <c r="E605">
        <v>2024</v>
      </c>
      <c r="F605" t="s">
        <v>1035</v>
      </c>
      <c r="G605" t="s">
        <v>1042</v>
      </c>
      <c r="H605">
        <v>2</v>
      </c>
      <c r="I605">
        <v>91.69</v>
      </c>
      <c r="J605">
        <v>183.38</v>
      </c>
      <c r="K605">
        <v>55.01</v>
      </c>
      <c r="L605">
        <v>73.36</v>
      </c>
      <c r="M605" t="s">
        <v>1051</v>
      </c>
      <c r="N605" t="s">
        <v>1058</v>
      </c>
    </row>
    <row r="606" spans="1:14" x14ac:dyDescent="0.3">
      <c r="A606" t="s">
        <v>618</v>
      </c>
      <c r="B606" s="1">
        <v>45545</v>
      </c>
      <c r="C606" t="s">
        <v>1020</v>
      </c>
      <c r="D606" t="s">
        <v>1023</v>
      </c>
      <c r="E606">
        <v>2024</v>
      </c>
      <c r="F606" t="s">
        <v>1033</v>
      </c>
      <c r="G606" t="s">
        <v>1037</v>
      </c>
      <c r="H606">
        <v>4</v>
      </c>
      <c r="I606">
        <v>105.2</v>
      </c>
      <c r="J606">
        <v>420.8</v>
      </c>
      <c r="K606">
        <v>63.12</v>
      </c>
      <c r="L606">
        <v>168.32</v>
      </c>
      <c r="M606" t="s">
        <v>1052</v>
      </c>
      <c r="N606" t="s">
        <v>1055</v>
      </c>
    </row>
    <row r="607" spans="1:14" x14ac:dyDescent="0.3">
      <c r="A607" t="s">
        <v>619</v>
      </c>
      <c r="B607" s="1">
        <v>45505</v>
      </c>
      <c r="C607" t="s">
        <v>1017</v>
      </c>
      <c r="D607" t="s">
        <v>1025</v>
      </c>
      <c r="E607">
        <v>2024</v>
      </c>
      <c r="F607" t="s">
        <v>1034</v>
      </c>
      <c r="G607" t="s">
        <v>1041</v>
      </c>
      <c r="H607">
        <v>4</v>
      </c>
      <c r="I607">
        <v>187.03</v>
      </c>
      <c r="J607">
        <v>748.12</v>
      </c>
      <c r="K607">
        <v>112.22</v>
      </c>
      <c r="L607">
        <v>299.24</v>
      </c>
      <c r="M607" t="s">
        <v>1050</v>
      </c>
      <c r="N607" t="s">
        <v>1056</v>
      </c>
    </row>
    <row r="608" spans="1:14" x14ac:dyDescent="0.3">
      <c r="A608" t="s">
        <v>620</v>
      </c>
      <c r="B608" s="1">
        <v>45366</v>
      </c>
      <c r="C608" t="s">
        <v>1014</v>
      </c>
      <c r="D608" t="s">
        <v>1026</v>
      </c>
      <c r="E608">
        <v>2024</v>
      </c>
      <c r="F608" t="s">
        <v>1034</v>
      </c>
      <c r="G608" t="s">
        <v>1041</v>
      </c>
      <c r="H608">
        <v>5</v>
      </c>
      <c r="I608">
        <v>186.45</v>
      </c>
      <c r="J608">
        <v>932.25</v>
      </c>
      <c r="K608">
        <v>111.87</v>
      </c>
      <c r="L608">
        <v>372.9</v>
      </c>
      <c r="M608" t="s">
        <v>1052</v>
      </c>
      <c r="N608" t="s">
        <v>1059</v>
      </c>
    </row>
    <row r="609" spans="1:14" x14ac:dyDescent="0.3">
      <c r="A609" t="s">
        <v>621</v>
      </c>
      <c r="B609" s="1">
        <v>45637</v>
      </c>
      <c r="C609" t="s">
        <v>1016</v>
      </c>
      <c r="D609" t="s">
        <v>1029</v>
      </c>
      <c r="E609">
        <v>2024</v>
      </c>
      <c r="F609" t="s">
        <v>1036</v>
      </c>
      <c r="G609" t="s">
        <v>1045</v>
      </c>
      <c r="H609">
        <v>2</v>
      </c>
      <c r="I609">
        <v>154.69</v>
      </c>
      <c r="J609">
        <v>309.38</v>
      </c>
      <c r="K609">
        <v>92.81</v>
      </c>
      <c r="L609">
        <v>123.76</v>
      </c>
      <c r="M609" t="s">
        <v>1054</v>
      </c>
      <c r="N609" t="s">
        <v>1059</v>
      </c>
    </row>
    <row r="610" spans="1:14" x14ac:dyDescent="0.3">
      <c r="A610" t="s">
        <v>622</v>
      </c>
      <c r="B610" s="1">
        <v>45010</v>
      </c>
      <c r="C610" t="s">
        <v>1019</v>
      </c>
      <c r="D610" t="s">
        <v>1026</v>
      </c>
      <c r="E610">
        <v>2023</v>
      </c>
      <c r="F610" t="s">
        <v>1036</v>
      </c>
      <c r="G610" t="s">
        <v>1048</v>
      </c>
      <c r="H610">
        <v>1</v>
      </c>
      <c r="I610">
        <v>172.05</v>
      </c>
      <c r="J610">
        <v>172.05</v>
      </c>
      <c r="K610">
        <v>103.23</v>
      </c>
      <c r="L610">
        <v>68.819999999999993</v>
      </c>
      <c r="M610" t="s">
        <v>1050</v>
      </c>
      <c r="N610" t="s">
        <v>1058</v>
      </c>
    </row>
    <row r="611" spans="1:14" x14ac:dyDescent="0.3">
      <c r="A611" t="s">
        <v>623</v>
      </c>
      <c r="B611" s="1">
        <v>45125</v>
      </c>
      <c r="C611" t="s">
        <v>1020</v>
      </c>
      <c r="D611" t="s">
        <v>1021</v>
      </c>
      <c r="E611">
        <v>2023</v>
      </c>
      <c r="F611" t="s">
        <v>1033</v>
      </c>
      <c r="G611" t="s">
        <v>1049</v>
      </c>
      <c r="H611">
        <v>1</v>
      </c>
      <c r="I611">
        <v>176.58</v>
      </c>
      <c r="J611">
        <v>176.58</v>
      </c>
      <c r="K611">
        <v>105.95</v>
      </c>
      <c r="L611">
        <v>70.63</v>
      </c>
      <c r="M611" t="s">
        <v>1054</v>
      </c>
      <c r="N611" t="s">
        <v>1056</v>
      </c>
    </row>
    <row r="612" spans="1:14" x14ac:dyDescent="0.3">
      <c r="A612" t="s">
        <v>624</v>
      </c>
      <c r="B612" s="1">
        <v>45546</v>
      </c>
      <c r="C612" t="s">
        <v>1016</v>
      </c>
      <c r="D612" t="s">
        <v>1023</v>
      </c>
      <c r="E612">
        <v>2024</v>
      </c>
      <c r="F612" t="s">
        <v>1034</v>
      </c>
      <c r="G612" t="s">
        <v>1044</v>
      </c>
      <c r="H612">
        <v>5</v>
      </c>
      <c r="I612">
        <v>124.63</v>
      </c>
      <c r="J612">
        <v>623.15</v>
      </c>
      <c r="K612">
        <v>74.78</v>
      </c>
      <c r="L612">
        <v>249.25</v>
      </c>
      <c r="M612" t="s">
        <v>1051</v>
      </c>
      <c r="N612" t="s">
        <v>1056</v>
      </c>
    </row>
    <row r="613" spans="1:14" x14ac:dyDescent="0.3">
      <c r="A613" t="s">
        <v>625</v>
      </c>
      <c r="B613" s="1">
        <v>45201</v>
      </c>
      <c r="C613" t="s">
        <v>1015</v>
      </c>
      <c r="D613" t="s">
        <v>1024</v>
      </c>
      <c r="E613">
        <v>2023</v>
      </c>
      <c r="F613" t="s">
        <v>1034</v>
      </c>
      <c r="G613" t="s">
        <v>1044</v>
      </c>
      <c r="H613">
        <v>1</v>
      </c>
      <c r="I613">
        <v>161.46</v>
      </c>
      <c r="J613">
        <v>161.46</v>
      </c>
      <c r="K613">
        <v>96.88</v>
      </c>
      <c r="L613">
        <v>64.58</v>
      </c>
      <c r="M613" t="s">
        <v>1051</v>
      </c>
      <c r="N613" t="s">
        <v>1059</v>
      </c>
    </row>
    <row r="614" spans="1:14" x14ac:dyDescent="0.3">
      <c r="A614" t="s">
        <v>626</v>
      </c>
      <c r="B614" s="1">
        <v>45448</v>
      </c>
      <c r="C614" t="s">
        <v>1016</v>
      </c>
      <c r="D614" t="s">
        <v>1027</v>
      </c>
      <c r="E614">
        <v>2024</v>
      </c>
      <c r="F614" t="s">
        <v>1034</v>
      </c>
      <c r="G614" t="s">
        <v>1038</v>
      </c>
      <c r="H614">
        <v>4</v>
      </c>
      <c r="I614">
        <v>199.59</v>
      </c>
      <c r="J614">
        <v>798.36</v>
      </c>
      <c r="K614">
        <v>119.75</v>
      </c>
      <c r="L614">
        <v>319.36</v>
      </c>
      <c r="M614" t="s">
        <v>1054</v>
      </c>
      <c r="N614" t="s">
        <v>1056</v>
      </c>
    </row>
    <row r="615" spans="1:14" x14ac:dyDescent="0.3">
      <c r="A615" t="s">
        <v>627</v>
      </c>
      <c r="B615" s="1">
        <v>45351</v>
      </c>
      <c r="C615" t="s">
        <v>1017</v>
      </c>
      <c r="D615" t="s">
        <v>1032</v>
      </c>
      <c r="E615">
        <v>2024</v>
      </c>
      <c r="F615" t="s">
        <v>1035</v>
      </c>
      <c r="G615" t="s">
        <v>1043</v>
      </c>
      <c r="H615">
        <v>5</v>
      </c>
      <c r="I615">
        <v>98.22</v>
      </c>
      <c r="J615">
        <v>491.1</v>
      </c>
      <c r="K615">
        <v>58.93</v>
      </c>
      <c r="L615">
        <v>196.45</v>
      </c>
      <c r="M615" t="s">
        <v>1051</v>
      </c>
      <c r="N615" t="s">
        <v>1058</v>
      </c>
    </row>
    <row r="616" spans="1:14" x14ac:dyDescent="0.3">
      <c r="A616" t="s">
        <v>628</v>
      </c>
      <c r="B616" s="1">
        <v>45402</v>
      </c>
      <c r="C616" t="s">
        <v>1019</v>
      </c>
      <c r="D616" t="s">
        <v>1031</v>
      </c>
      <c r="E616">
        <v>2024</v>
      </c>
      <c r="F616" t="s">
        <v>1034</v>
      </c>
      <c r="G616" t="s">
        <v>1041</v>
      </c>
      <c r="H616">
        <v>3</v>
      </c>
      <c r="I616">
        <v>180.66</v>
      </c>
      <c r="J616">
        <v>541.98</v>
      </c>
      <c r="K616">
        <v>108.4</v>
      </c>
      <c r="L616">
        <v>216.78</v>
      </c>
      <c r="M616" t="s">
        <v>1050</v>
      </c>
      <c r="N616" t="s">
        <v>1055</v>
      </c>
    </row>
    <row r="617" spans="1:14" x14ac:dyDescent="0.3">
      <c r="A617" t="s">
        <v>629</v>
      </c>
      <c r="B617" s="1">
        <v>45308</v>
      </c>
      <c r="C617" t="s">
        <v>1016</v>
      </c>
      <c r="D617" t="s">
        <v>1022</v>
      </c>
      <c r="E617">
        <v>2024</v>
      </c>
      <c r="F617" t="s">
        <v>1036</v>
      </c>
      <c r="G617" t="s">
        <v>1048</v>
      </c>
      <c r="H617">
        <v>1</v>
      </c>
      <c r="I617">
        <v>165.39</v>
      </c>
      <c r="J617">
        <v>165.39</v>
      </c>
      <c r="K617">
        <v>99.23</v>
      </c>
      <c r="L617">
        <v>66.16</v>
      </c>
      <c r="M617" t="s">
        <v>1054</v>
      </c>
      <c r="N617" t="s">
        <v>1057</v>
      </c>
    </row>
    <row r="618" spans="1:14" x14ac:dyDescent="0.3">
      <c r="A618" t="s">
        <v>630</v>
      </c>
      <c r="B618" s="1">
        <v>45595</v>
      </c>
      <c r="C618" t="s">
        <v>1016</v>
      </c>
      <c r="D618" t="s">
        <v>1024</v>
      </c>
      <c r="E618">
        <v>2024</v>
      </c>
      <c r="F618" t="s">
        <v>1035</v>
      </c>
      <c r="G618" t="s">
        <v>1042</v>
      </c>
      <c r="H618">
        <v>3</v>
      </c>
      <c r="I618">
        <v>95.71</v>
      </c>
      <c r="J618">
        <v>287.13</v>
      </c>
      <c r="K618">
        <v>57.43</v>
      </c>
      <c r="L618">
        <v>114.84</v>
      </c>
      <c r="M618" t="s">
        <v>1054</v>
      </c>
      <c r="N618" t="s">
        <v>1055</v>
      </c>
    </row>
    <row r="619" spans="1:14" x14ac:dyDescent="0.3">
      <c r="A619" t="s">
        <v>631</v>
      </c>
      <c r="B619" s="1">
        <v>45223</v>
      </c>
      <c r="C619" t="s">
        <v>1020</v>
      </c>
      <c r="D619" t="s">
        <v>1024</v>
      </c>
      <c r="E619">
        <v>2023</v>
      </c>
      <c r="F619" t="s">
        <v>1034</v>
      </c>
      <c r="G619" t="s">
        <v>1041</v>
      </c>
      <c r="H619">
        <v>5</v>
      </c>
      <c r="I619">
        <v>162.96</v>
      </c>
      <c r="J619">
        <v>814.8</v>
      </c>
      <c r="K619">
        <v>97.78</v>
      </c>
      <c r="L619">
        <v>325.89999999999998</v>
      </c>
      <c r="M619" t="s">
        <v>1052</v>
      </c>
      <c r="N619" t="s">
        <v>1058</v>
      </c>
    </row>
    <row r="620" spans="1:14" x14ac:dyDescent="0.3">
      <c r="A620" t="s">
        <v>632</v>
      </c>
      <c r="B620" s="1">
        <v>45556</v>
      </c>
      <c r="C620" t="s">
        <v>1019</v>
      </c>
      <c r="D620" t="s">
        <v>1023</v>
      </c>
      <c r="E620">
        <v>2024</v>
      </c>
      <c r="F620" t="s">
        <v>1034</v>
      </c>
      <c r="G620" t="s">
        <v>1038</v>
      </c>
      <c r="H620">
        <v>1</v>
      </c>
      <c r="I620">
        <v>191.59</v>
      </c>
      <c r="J620">
        <v>191.59</v>
      </c>
      <c r="K620">
        <v>114.95</v>
      </c>
      <c r="L620">
        <v>76.64</v>
      </c>
      <c r="M620" t="s">
        <v>1051</v>
      </c>
      <c r="N620" t="s">
        <v>1055</v>
      </c>
    </row>
    <row r="621" spans="1:14" x14ac:dyDescent="0.3">
      <c r="A621" t="s">
        <v>633</v>
      </c>
      <c r="B621" s="1">
        <v>45169</v>
      </c>
      <c r="C621" t="s">
        <v>1017</v>
      </c>
      <c r="D621" t="s">
        <v>1025</v>
      </c>
      <c r="E621">
        <v>2023</v>
      </c>
      <c r="F621" t="s">
        <v>1036</v>
      </c>
      <c r="G621" t="s">
        <v>1048</v>
      </c>
      <c r="H621">
        <v>5</v>
      </c>
      <c r="I621">
        <v>159.15</v>
      </c>
      <c r="J621">
        <v>795.75</v>
      </c>
      <c r="K621">
        <v>95.49</v>
      </c>
      <c r="L621">
        <v>318.3</v>
      </c>
      <c r="M621" t="s">
        <v>1054</v>
      </c>
      <c r="N621" t="s">
        <v>1057</v>
      </c>
    </row>
    <row r="622" spans="1:14" x14ac:dyDescent="0.3">
      <c r="A622" t="s">
        <v>634</v>
      </c>
      <c r="B622" s="1">
        <v>45152</v>
      </c>
      <c r="C622" t="s">
        <v>1015</v>
      </c>
      <c r="D622" t="s">
        <v>1025</v>
      </c>
      <c r="E622">
        <v>2023</v>
      </c>
      <c r="F622" t="s">
        <v>1036</v>
      </c>
      <c r="G622" t="s">
        <v>1048</v>
      </c>
      <c r="H622">
        <v>1</v>
      </c>
      <c r="I622">
        <v>189.12</v>
      </c>
      <c r="J622">
        <v>189.12</v>
      </c>
      <c r="K622">
        <v>113.47</v>
      </c>
      <c r="L622">
        <v>75.650000000000006</v>
      </c>
      <c r="M622" t="s">
        <v>1054</v>
      </c>
      <c r="N622" t="s">
        <v>1055</v>
      </c>
    </row>
    <row r="623" spans="1:14" x14ac:dyDescent="0.3">
      <c r="A623" t="s">
        <v>635</v>
      </c>
      <c r="B623" s="1">
        <v>45035</v>
      </c>
      <c r="C623" t="s">
        <v>1016</v>
      </c>
      <c r="D623" t="s">
        <v>1031</v>
      </c>
      <c r="E623">
        <v>2023</v>
      </c>
      <c r="F623" t="s">
        <v>1034</v>
      </c>
      <c r="G623" t="s">
        <v>1044</v>
      </c>
      <c r="H623">
        <v>3</v>
      </c>
      <c r="I623">
        <v>130.36000000000001</v>
      </c>
      <c r="J623">
        <v>391.08</v>
      </c>
      <c r="K623">
        <v>78.22</v>
      </c>
      <c r="L623">
        <v>156.41999999999999</v>
      </c>
      <c r="M623" t="s">
        <v>1050</v>
      </c>
      <c r="N623" t="s">
        <v>1059</v>
      </c>
    </row>
    <row r="624" spans="1:14" x14ac:dyDescent="0.3">
      <c r="A624" t="s">
        <v>636</v>
      </c>
      <c r="B624" s="1">
        <v>45099</v>
      </c>
      <c r="C624" t="s">
        <v>1017</v>
      </c>
      <c r="D624" t="s">
        <v>1027</v>
      </c>
      <c r="E624">
        <v>2023</v>
      </c>
      <c r="F624" t="s">
        <v>1033</v>
      </c>
      <c r="G624" t="s">
        <v>1049</v>
      </c>
      <c r="H624">
        <v>1</v>
      </c>
      <c r="I624">
        <v>103.55</v>
      </c>
      <c r="J624">
        <v>103.55</v>
      </c>
      <c r="K624">
        <v>62.13</v>
      </c>
      <c r="L624">
        <v>41.42</v>
      </c>
      <c r="M624" t="s">
        <v>1051</v>
      </c>
      <c r="N624" t="s">
        <v>1058</v>
      </c>
    </row>
    <row r="625" spans="1:14" x14ac:dyDescent="0.3">
      <c r="A625" t="s">
        <v>637</v>
      </c>
      <c r="B625" s="1">
        <v>45034</v>
      </c>
      <c r="C625" t="s">
        <v>1020</v>
      </c>
      <c r="D625" t="s">
        <v>1031</v>
      </c>
      <c r="E625">
        <v>2023</v>
      </c>
      <c r="F625" t="s">
        <v>1035</v>
      </c>
      <c r="G625" t="s">
        <v>1042</v>
      </c>
      <c r="H625">
        <v>2</v>
      </c>
      <c r="I625">
        <v>140.35</v>
      </c>
      <c r="J625">
        <v>280.7</v>
      </c>
      <c r="K625">
        <v>84.21</v>
      </c>
      <c r="L625">
        <v>112.28</v>
      </c>
      <c r="M625" t="s">
        <v>1052</v>
      </c>
      <c r="N625" t="s">
        <v>1056</v>
      </c>
    </row>
    <row r="626" spans="1:14" x14ac:dyDescent="0.3">
      <c r="A626" t="s">
        <v>638</v>
      </c>
      <c r="B626" s="1">
        <v>45407</v>
      </c>
      <c r="C626" t="s">
        <v>1017</v>
      </c>
      <c r="D626" t="s">
        <v>1031</v>
      </c>
      <c r="E626">
        <v>2024</v>
      </c>
      <c r="F626" t="s">
        <v>1034</v>
      </c>
      <c r="G626" t="s">
        <v>1041</v>
      </c>
      <c r="H626">
        <v>1</v>
      </c>
      <c r="I626">
        <v>146.32</v>
      </c>
      <c r="J626">
        <v>146.32</v>
      </c>
      <c r="K626">
        <v>87.79</v>
      </c>
      <c r="L626">
        <v>58.53</v>
      </c>
      <c r="M626" t="s">
        <v>1054</v>
      </c>
      <c r="N626" t="s">
        <v>1059</v>
      </c>
    </row>
    <row r="627" spans="1:14" x14ac:dyDescent="0.3">
      <c r="A627" t="s">
        <v>639</v>
      </c>
      <c r="B627" s="1">
        <v>45609</v>
      </c>
      <c r="C627" t="s">
        <v>1016</v>
      </c>
      <c r="D627" t="s">
        <v>1030</v>
      </c>
      <c r="E627">
        <v>2024</v>
      </c>
      <c r="F627" t="s">
        <v>1035</v>
      </c>
      <c r="G627" t="s">
        <v>1043</v>
      </c>
      <c r="H627">
        <v>1</v>
      </c>
      <c r="I627">
        <v>118.56</v>
      </c>
      <c r="J627">
        <v>118.56</v>
      </c>
      <c r="K627">
        <v>71.14</v>
      </c>
      <c r="L627">
        <v>47.42</v>
      </c>
      <c r="M627" t="s">
        <v>1053</v>
      </c>
      <c r="N627" t="s">
        <v>1059</v>
      </c>
    </row>
    <row r="628" spans="1:14" x14ac:dyDescent="0.3">
      <c r="A628" t="s">
        <v>640</v>
      </c>
      <c r="B628" s="1">
        <v>45092</v>
      </c>
      <c r="C628" t="s">
        <v>1017</v>
      </c>
      <c r="D628" t="s">
        <v>1027</v>
      </c>
      <c r="E628">
        <v>2023</v>
      </c>
      <c r="F628" t="s">
        <v>1035</v>
      </c>
      <c r="G628" t="s">
        <v>1042</v>
      </c>
      <c r="H628">
        <v>3</v>
      </c>
      <c r="I628">
        <v>99.7</v>
      </c>
      <c r="J628">
        <v>299.10000000000002</v>
      </c>
      <c r="K628">
        <v>59.82</v>
      </c>
      <c r="L628">
        <v>119.64</v>
      </c>
      <c r="M628" t="s">
        <v>1051</v>
      </c>
      <c r="N628" t="s">
        <v>1057</v>
      </c>
    </row>
    <row r="629" spans="1:14" x14ac:dyDescent="0.3">
      <c r="A629" t="s">
        <v>641</v>
      </c>
      <c r="B629" s="1">
        <v>45120</v>
      </c>
      <c r="C629" t="s">
        <v>1017</v>
      </c>
      <c r="D629" t="s">
        <v>1021</v>
      </c>
      <c r="E629">
        <v>2023</v>
      </c>
      <c r="F629" t="s">
        <v>1036</v>
      </c>
      <c r="G629" t="s">
        <v>1047</v>
      </c>
      <c r="H629">
        <v>4</v>
      </c>
      <c r="I629">
        <v>187.27</v>
      </c>
      <c r="J629">
        <v>749.08</v>
      </c>
      <c r="K629">
        <v>112.36</v>
      </c>
      <c r="L629">
        <v>299.64</v>
      </c>
      <c r="M629" t="s">
        <v>1054</v>
      </c>
      <c r="N629" t="s">
        <v>1055</v>
      </c>
    </row>
    <row r="630" spans="1:14" x14ac:dyDescent="0.3">
      <c r="A630" t="s">
        <v>642</v>
      </c>
      <c r="B630" s="1">
        <v>45360</v>
      </c>
      <c r="C630" t="s">
        <v>1019</v>
      </c>
      <c r="D630" t="s">
        <v>1026</v>
      </c>
      <c r="E630">
        <v>2024</v>
      </c>
      <c r="F630" t="s">
        <v>1035</v>
      </c>
      <c r="G630" t="s">
        <v>1039</v>
      </c>
      <c r="H630">
        <v>3</v>
      </c>
      <c r="I630">
        <v>130.63999999999999</v>
      </c>
      <c r="J630">
        <v>391.92</v>
      </c>
      <c r="K630">
        <v>78.38</v>
      </c>
      <c r="L630">
        <v>156.78</v>
      </c>
      <c r="M630" t="s">
        <v>1052</v>
      </c>
      <c r="N630" t="s">
        <v>1058</v>
      </c>
    </row>
    <row r="631" spans="1:14" x14ac:dyDescent="0.3">
      <c r="A631" t="s">
        <v>643</v>
      </c>
      <c r="B631" s="1">
        <v>45576</v>
      </c>
      <c r="C631" t="s">
        <v>1014</v>
      </c>
      <c r="D631" t="s">
        <v>1024</v>
      </c>
      <c r="E631">
        <v>2024</v>
      </c>
      <c r="F631" t="s">
        <v>1035</v>
      </c>
      <c r="G631" t="s">
        <v>1039</v>
      </c>
      <c r="H631">
        <v>2</v>
      </c>
      <c r="I631">
        <v>117.28</v>
      </c>
      <c r="J631">
        <v>234.56</v>
      </c>
      <c r="K631">
        <v>70.37</v>
      </c>
      <c r="L631">
        <v>93.82</v>
      </c>
      <c r="M631" t="s">
        <v>1050</v>
      </c>
      <c r="N631" t="s">
        <v>1057</v>
      </c>
    </row>
    <row r="632" spans="1:14" x14ac:dyDescent="0.3">
      <c r="A632" t="s">
        <v>644</v>
      </c>
      <c r="B632" s="1">
        <v>45802</v>
      </c>
      <c r="C632" t="s">
        <v>1018</v>
      </c>
      <c r="D632" t="s">
        <v>1028</v>
      </c>
      <c r="E632">
        <v>2025</v>
      </c>
      <c r="F632" t="s">
        <v>1036</v>
      </c>
      <c r="G632" t="s">
        <v>1045</v>
      </c>
      <c r="H632">
        <v>5</v>
      </c>
      <c r="I632">
        <v>172.02</v>
      </c>
      <c r="J632">
        <v>860.1</v>
      </c>
      <c r="K632">
        <v>103.21</v>
      </c>
      <c r="L632">
        <v>344.05</v>
      </c>
      <c r="M632" t="s">
        <v>1053</v>
      </c>
      <c r="N632" t="s">
        <v>1057</v>
      </c>
    </row>
    <row r="633" spans="1:14" x14ac:dyDescent="0.3">
      <c r="A633" t="s">
        <v>645</v>
      </c>
      <c r="B633" s="1">
        <v>45397</v>
      </c>
      <c r="C633" t="s">
        <v>1015</v>
      </c>
      <c r="D633" t="s">
        <v>1031</v>
      </c>
      <c r="E633">
        <v>2024</v>
      </c>
      <c r="F633" t="s">
        <v>1033</v>
      </c>
      <c r="G633" t="s">
        <v>1049</v>
      </c>
      <c r="H633">
        <v>5</v>
      </c>
      <c r="I633">
        <v>171.56</v>
      </c>
      <c r="J633">
        <v>857.8</v>
      </c>
      <c r="K633">
        <v>102.94</v>
      </c>
      <c r="L633">
        <v>343.1</v>
      </c>
      <c r="M633" t="s">
        <v>1052</v>
      </c>
      <c r="N633" t="s">
        <v>1055</v>
      </c>
    </row>
    <row r="634" spans="1:14" x14ac:dyDescent="0.3">
      <c r="A634" t="s">
        <v>646</v>
      </c>
      <c r="B634" s="1">
        <v>45180</v>
      </c>
      <c r="C634" t="s">
        <v>1015</v>
      </c>
      <c r="D634" t="s">
        <v>1023</v>
      </c>
      <c r="E634">
        <v>2023</v>
      </c>
      <c r="F634" t="s">
        <v>1033</v>
      </c>
      <c r="G634" t="s">
        <v>1037</v>
      </c>
      <c r="H634">
        <v>5</v>
      </c>
      <c r="I634">
        <v>168.1</v>
      </c>
      <c r="J634">
        <v>840.5</v>
      </c>
      <c r="K634">
        <v>100.86</v>
      </c>
      <c r="L634">
        <v>336.2</v>
      </c>
      <c r="M634" t="s">
        <v>1054</v>
      </c>
      <c r="N634" t="s">
        <v>1058</v>
      </c>
    </row>
    <row r="635" spans="1:14" x14ac:dyDescent="0.3">
      <c r="A635" t="s">
        <v>647</v>
      </c>
      <c r="B635" s="1">
        <v>45017</v>
      </c>
      <c r="C635" t="s">
        <v>1019</v>
      </c>
      <c r="D635" t="s">
        <v>1031</v>
      </c>
      <c r="E635">
        <v>2023</v>
      </c>
      <c r="F635" t="s">
        <v>1035</v>
      </c>
      <c r="G635" t="s">
        <v>1042</v>
      </c>
      <c r="H635">
        <v>5</v>
      </c>
      <c r="I635">
        <v>113.64</v>
      </c>
      <c r="J635">
        <v>568.20000000000005</v>
      </c>
      <c r="K635">
        <v>68.180000000000007</v>
      </c>
      <c r="L635">
        <v>227.3</v>
      </c>
      <c r="M635" t="s">
        <v>1050</v>
      </c>
      <c r="N635" t="s">
        <v>1059</v>
      </c>
    </row>
    <row r="636" spans="1:14" x14ac:dyDescent="0.3">
      <c r="A636" t="s">
        <v>648</v>
      </c>
      <c r="B636" s="1">
        <v>45100</v>
      </c>
      <c r="C636" t="s">
        <v>1014</v>
      </c>
      <c r="D636" t="s">
        <v>1027</v>
      </c>
      <c r="E636">
        <v>2023</v>
      </c>
      <c r="F636" t="s">
        <v>1033</v>
      </c>
      <c r="G636" t="s">
        <v>1037</v>
      </c>
      <c r="H636">
        <v>5</v>
      </c>
      <c r="I636">
        <v>172.52</v>
      </c>
      <c r="J636">
        <v>862.6</v>
      </c>
      <c r="K636">
        <v>103.51</v>
      </c>
      <c r="L636">
        <v>345.05</v>
      </c>
      <c r="M636" t="s">
        <v>1053</v>
      </c>
      <c r="N636" t="s">
        <v>1058</v>
      </c>
    </row>
    <row r="637" spans="1:14" x14ac:dyDescent="0.3">
      <c r="A637" t="s">
        <v>649</v>
      </c>
      <c r="B637" s="1">
        <v>45130</v>
      </c>
      <c r="C637" t="s">
        <v>1018</v>
      </c>
      <c r="D637" t="s">
        <v>1021</v>
      </c>
      <c r="E637">
        <v>2023</v>
      </c>
      <c r="F637" t="s">
        <v>1033</v>
      </c>
      <c r="G637" t="s">
        <v>1049</v>
      </c>
      <c r="H637">
        <v>3</v>
      </c>
      <c r="I637">
        <v>127.82</v>
      </c>
      <c r="J637">
        <v>383.46</v>
      </c>
      <c r="K637">
        <v>76.69</v>
      </c>
      <c r="L637">
        <v>153.38999999999999</v>
      </c>
      <c r="M637" t="s">
        <v>1050</v>
      </c>
      <c r="N637" t="s">
        <v>1057</v>
      </c>
    </row>
    <row r="638" spans="1:14" x14ac:dyDescent="0.3">
      <c r="A638" t="s">
        <v>650</v>
      </c>
      <c r="B638" s="1">
        <v>45087</v>
      </c>
      <c r="C638" t="s">
        <v>1019</v>
      </c>
      <c r="D638" t="s">
        <v>1027</v>
      </c>
      <c r="E638">
        <v>2023</v>
      </c>
      <c r="F638" t="s">
        <v>1035</v>
      </c>
      <c r="G638" t="s">
        <v>1042</v>
      </c>
      <c r="H638">
        <v>2</v>
      </c>
      <c r="I638">
        <v>118.06</v>
      </c>
      <c r="J638">
        <v>236.12</v>
      </c>
      <c r="K638">
        <v>70.84</v>
      </c>
      <c r="L638">
        <v>94.44</v>
      </c>
      <c r="M638" t="s">
        <v>1053</v>
      </c>
      <c r="N638" t="s">
        <v>1057</v>
      </c>
    </row>
    <row r="639" spans="1:14" x14ac:dyDescent="0.3">
      <c r="A639" t="s">
        <v>651</v>
      </c>
      <c r="B639" s="1">
        <v>44939</v>
      </c>
      <c r="C639" t="s">
        <v>1014</v>
      </c>
      <c r="D639" t="s">
        <v>1022</v>
      </c>
      <c r="E639">
        <v>2023</v>
      </c>
      <c r="F639" t="s">
        <v>1033</v>
      </c>
      <c r="G639" t="s">
        <v>1037</v>
      </c>
      <c r="H639">
        <v>5</v>
      </c>
      <c r="I639">
        <v>121.36</v>
      </c>
      <c r="J639">
        <v>606.79999999999995</v>
      </c>
      <c r="K639">
        <v>72.819999999999993</v>
      </c>
      <c r="L639">
        <v>242.7</v>
      </c>
      <c r="M639" t="s">
        <v>1052</v>
      </c>
      <c r="N639" t="s">
        <v>1056</v>
      </c>
    </row>
    <row r="640" spans="1:14" x14ac:dyDescent="0.3">
      <c r="A640" t="s">
        <v>652</v>
      </c>
      <c r="B640" s="1">
        <v>45405</v>
      </c>
      <c r="C640" t="s">
        <v>1020</v>
      </c>
      <c r="D640" t="s">
        <v>1031</v>
      </c>
      <c r="E640">
        <v>2024</v>
      </c>
      <c r="F640" t="s">
        <v>1035</v>
      </c>
      <c r="G640" t="s">
        <v>1043</v>
      </c>
      <c r="H640">
        <v>3</v>
      </c>
      <c r="I640">
        <v>140.77000000000001</v>
      </c>
      <c r="J640">
        <v>422.31</v>
      </c>
      <c r="K640">
        <v>84.46</v>
      </c>
      <c r="L640">
        <v>168.93</v>
      </c>
      <c r="M640" t="s">
        <v>1050</v>
      </c>
      <c r="N640" t="s">
        <v>1055</v>
      </c>
    </row>
    <row r="641" spans="1:14" x14ac:dyDescent="0.3">
      <c r="A641" t="s">
        <v>653</v>
      </c>
      <c r="B641" s="1">
        <v>45172</v>
      </c>
      <c r="C641" t="s">
        <v>1018</v>
      </c>
      <c r="D641" t="s">
        <v>1023</v>
      </c>
      <c r="E641">
        <v>2023</v>
      </c>
      <c r="F641" t="s">
        <v>1034</v>
      </c>
      <c r="G641" t="s">
        <v>1040</v>
      </c>
      <c r="H641">
        <v>4</v>
      </c>
      <c r="I641">
        <v>188.05</v>
      </c>
      <c r="J641">
        <v>752.2</v>
      </c>
      <c r="K641">
        <v>112.83</v>
      </c>
      <c r="L641">
        <v>300.88</v>
      </c>
      <c r="M641" t="s">
        <v>1052</v>
      </c>
      <c r="N641" t="s">
        <v>1056</v>
      </c>
    </row>
    <row r="642" spans="1:14" x14ac:dyDescent="0.3">
      <c r="A642" t="s">
        <v>654</v>
      </c>
      <c r="B642" s="1">
        <v>45799</v>
      </c>
      <c r="C642" t="s">
        <v>1017</v>
      </c>
      <c r="D642" t="s">
        <v>1028</v>
      </c>
      <c r="E642">
        <v>2025</v>
      </c>
      <c r="F642" t="s">
        <v>1034</v>
      </c>
      <c r="G642" t="s">
        <v>1041</v>
      </c>
      <c r="H642">
        <v>3</v>
      </c>
      <c r="I642">
        <v>132.83000000000001</v>
      </c>
      <c r="J642">
        <v>398.49</v>
      </c>
      <c r="K642">
        <v>79.7</v>
      </c>
      <c r="L642">
        <v>159.38999999999999</v>
      </c>
      <c r="M642" t="s">
        <v>1052</v>
      </c>
      <c r="N642" t="s">
        <v>1057</v>
      </c>
    </row>
    <row r="643" spans="1:14" x14ac:dyDescent="0.3">
      <c r="A643" t="s">
        <v>655</v>
      </c>
      <c r="B643" s="1">
        <v>45422</v>
      </c>
      <c r="C643" t="s">
        <v>1014</v>
      </c>
      <c r="D643" t="s">
        <v>1028</v>
      </c>
      <c r="E643">
        <v>2024</v>
      </c>
      <c r="F643" t="s">
        <v>1033</v>
      </c>
      <c r="G643" t="s">
        <v>1049</v>
      </c>
      <c r="H643">
        <v>5</v>
      </c>
      <c r="I643">
        <v>166.96</v>
      </c>
      <c r="J643">
        <v>834.8</v>
      </c>
      <c r="K643">
        <v>100.18</v>
      </c>
      <c r="L643">
        <v>333.9</v>
      </c>
      <c r="M643" t="s">
        <v>1051</v>
      </c>
      <c r="N643" t="s">
        <v>1059</v>
      </c>
    </row>
    <row r="644" spans="1:14" x14ac:dyDescent="0.3">
      <c r="A644" t="s">
        <v>656</v>
      </c>
      <c r="B644" s="1">
        <v>45551</v>
      </c>
      <c r="C644" t="s">
        <v>1015</v>
      </c>
      <c r="D644" t="s">
        <v>1023</v>
      </c>
      <c r="E644">
        <v>2024</v>
      </c>
      <c r="F644" t="s">
        <v>1036</v>
      </c>
      <c r="G644" t="s">
        <v>1045</v>
      </c>
      <c r="H644">
        <v>1</v>
      </c>
      <c r="I644">
        <v>243.01</v>
      </c>
      <c r="J644">
        <v>243.01</v>
      </c>
      <c r="K644">
        <v>145.81</v>
      </c>
      <c r="L644">
        <v>97.2</v>
      </c>
      <c r="M644" t="s">
        <v>1052</v>
      </c>
      <c r="N644" t="s">
        <v>1057</v>
      </c>
    </row>
    <row r="645" spans="1:14" x14ac:dyDescent="0.3">
      <c r="A645" t="s">
        <v>657</v>
      </c>
      <c r="B645" s="1">
        <v>45040</v>
      </c>
      <c r="C645" t="s">
        <v>1015</v>
      </c>
      <c r="D645" t="s">
        <v>1031</v>
      </c>
      <c r="E645">
        <v>2023</v>
      </c>
      <c r="F645" t="s">
        <v>1035</v>
      </c>
      <c r="G645" t="s">
        <v>1043</v>
      </c>
      <c r="H645">
        <v>4</v>
      </c>
      <c r="I645">
        <v>123.3</v>
      </c>
      <c r="J645">
        <v>493.2</v>
      </c>
      <c r="K645">
        <v>73.98</v>
      </c>
      <c r="L645">
        <v>197.28</v>
      </c>
      <c r="M645" t="s">
        <v>1053</v>
      </c>
      <c r="N645" t="s">
        <v>1058</v>
      </c>
    </row>
    <row r="646" spans="1:14" x14ac:dyDescent="0.3">
      <c r="A646" t="s">
        <v>658</v>
      </c>
      <c r="B646" s="1">
        <v>45705</v>
      </c>
      <c r="C646" t="s">
        <v>1015</v>
      </c>
      <c r="D646" t="s">
        <v>1032</v>
      </c>
      <c r="E646">
        <v>2025</v>
      </c>
      <c r="F646" t="s">
        <v>1034</v>
      </c>
      <c r="G646" t="s">
        <v>1041</v>
      </c>
      <c r="H646">
        <v>4</v>
      </c>
      <c r="I646">
        <v>132.69</v>
      </c>
      <c r="J646">
        <v>530.76</v>
      </c>
      <c r="K646">
        <v>79.61</v>
      </c>
      <c r="L646">
        <v>212.32</v>
      </c>
      <c r="M646" t="s">
        <v>1050</v>
      </c>
      <c r="N646" t="s">
        <v>1058</v>
      </c>
    </row>
    <row r="647" spans="1:14" x14ac:dyDescent="0.3">
      <c r="A647" t="s">
        <v>659</v>
      </c>
      <c r="B647" s="1">
        <v>45366</v>
      </c>
      <c r="C647" t="s">
        <v>1014</v>
      </c>
      <c r="D647" t="s">
        <v>1026</v>
      </c>
      <c r="E647">
        <v>2024</v>
      </c>
      <c r="F647" t="s">
        <v>1033</v>
      </c>
      <c r="G647" t="s">
        <v>1049</v>
      </c>
      <c r="H647">
        <v>3</v>
      </c>
      <c r="I647">
        <v>176.91</v>
      </c>
      <c r="J647">
        <v>530.73</v>
      </c>
      <c r="K647">
        <v>106.15</v>
      </c>
      <c r="L647">
        <v>212.28</v>
      </c>
      <c r="M647" t="s">
        <v>1050</v>
      </c>
      <c r="N647" t="s">
        <v>1059</v>
      </c>
    </row>
    <row r="648" spans="1:14" x14ac:dyDescent="0.3">
      <c r="A648" t="s">
        <v>660</v>
      </c>
      <c r="B648" s="1">
        <v>45708</v>
      </c>
      <c r="C648" t="s">
        <v>1017</v>
      </c>
      <c r="D648" t="s">
        <v>1032</v>
      </c>
      <c r="E648">
        <v>2025</v>
      </c>
      <c r="F648" t="s">
        <v>1034</v>
      </c>
      <c r="G648" t="s">
        <v>1038</v>
      </c>
      <c r="H648">
        <v>1</v>
      </c>
      <c r="I648">
        <v>122.34</v>
      </c>
      <c r="J648">
        <v>122.34</v>
      </c>
      <c r="K648">
        <v>73.400000000000006</v>
      </c>
      <c r="L648">
        <v>48.94</v>
      </c>
      <c r="M648" t="s">
        <v>1050</v>
      </c>
      <c r="N648" t="s">
        <v>1059</v>
      </c>
    </row>
    <row r="649" spans="1:14" x14ac:dyDescent="0.3">
      <c r="A649" t="s">
        <v>661</v>
      </c>
      <c r="B649" s="1">
        <v>45441</v>
      </c>
      <c r="C649" t="s">
        <v>1016</v>
      </c>
      <c r="D649" t="s">
        <v>1028</v>
      </c>
      <c r="E649">
        <v>2024</v>
      </c>
      <c r="F649" t="s">
        <v>1033</v>
      </c>
      <c r="G649" t="s">
        <v>1037</v>
      </c>
      <c r="H649">
        <v>2</v>
      </c>
      <c r="I649">
        <v>110.31</v>
      </c>
      <c r="J649">
        <v>220.62</v>
      </c>
      <c r="K649">
        <v>66.19</v>
      </c>
      <c r="L649">
        <v>88.24</v>
      </c>
      <c r="M649" t="s">
        <v>1053</v>
      </c>
      <c r="N649" t="s">
        <v>1056</v>
      </c>
    </row>
    <row r="650" spans="1:14" x14ac:dyDescent="0.3">
      <c r="A650" t="s">
        <v>662</v>
      </c>
      <c r="B650" s="1">
        <v>45347</v>
      </c>
      <c r="C650" t="s">
        <v>1018</v>
      </c>
      <c r="D650" t="s">
        <v>1032</v>
      </c>
      <c r="E650">
        <v>2024</v>
      </c>
      <c r="F650" t="s">
        <v>1036</v>
      </c>
      <c r="G650" t="s">
        <v>1045</v>
      </c>
      <c r="H650">
        <v>3</v>
      </c>
      <c r="I650">
        <v>172.86</v>
      </c>
      <c r="J650">
        <v>518.58000000000004</v>
      </c>
      <c r="K650">
        <v>103.72</v>
      </c>
      <c r="L650">
        <v>207.42</v>
      </c>
      <c r="M650" t="s">
        <v>1053</v>
      </c>
      <c r="N650" t="s">
        <v>1059</v>
      </c>
    </row>
    <row r="651" spans="1:14" x14ac:dyDescent="0.3">
      <c r="A651" t="s">
        <v>663</v>
      </c>
      <c r="B651" s="1">
        <v>45321</v>
      </c>
      <c r="C651" t="s">
        <v>1020</v>
      </c>
      <c r="D651" t="s">
        <v>1022</v>
      </c>
      <c r="E651">
        <v>2024</v>
      </c>
      <c r="F651" t="s">
        <v>1034</v>
      </c>
      <c r="G651" t="s">
        <v>1040</v>
      </c>
      <c r="H651">
        <v>2</v>
      </c>
      <c r="I651">
        <v>185.44</v>
      </c>
      <c r="J651">
        <v>370.88</v>
      </c>
      <c r="K651">
        <v>111.26</v>
      </c>
      <c r="L651">
        <v>148.36000000000001</v>
      </c>
      <c r="M651" t="s">
        <v>1052</v>
      </c>
      <c r="N651" t="s">
        <v>1057</v>
      </c>
    </row>
    <row r="652" spans="1:14" x14ac:dyDescent="0.3">
      <c r="A652" t="s">
        <v>664</v>
      </c>
      <c r="B652" s="1">
        <v>45092</v>
      </c>
      <c r="C652" t="s">
        <v>1017</v>
      </c>
      <c r="D652" t="s">
        <v>1027</v>
      </c>
      <c r="E652">
        <v>2023</v>
      </c>
      <c r="F652" t="s">
        <v>1034</v>
      </c>
      <c r="G652" t="s">
        <v>1044</v>
      </c>
      <c r="H652">
        <v>5</v>
      </c>
      <c r="I652">
        <v>160.6</v>
      </c>
      <c r="J652">
        <v>803</v>
      </c>
      <c r="K652">
        <v>96.36</v>
      </c>
      <c r="L652">
        <v>321.2</v>
      </c>
      <c r="M652" t="s">
        <v>1051</v>
      </c>
      <c r="N652" t="s">
        <v>1055</v>
      </c>
    </row>
    <row r="653" spans="1:14" x14ac:dyDescent="0.3">
      <c r="A653" t="s">
        <v>665</v>
      </c>
      <c r="B653" s="1">
        <v>44973</v>
      </c>
      <c r="C653" t="s">
        <v>1017</v>
      </c>
      <c r="D653" t="s">
        <v>1032</v>
      </c>
      <c r="E653">
        <v>2023</v>
      </c>
      <c r="F653" t="s">
        <v>1035</v>
      </c>
      <c r="G653" t="s">
        <v>1039</v>
      </c>
      <c r="H653">
        <v>2</v>
      </c>
      <c r="I653">
        <v>100.09</v>
      </c>
      <c r="J653">
        <v>200.18</v>
      </c>
      <c r="K653">
        <v>60.05</v>
      </c>
      <c r="L653">
        <v>80.08</v>
      </c>
      <c r="M653" t="s">
        <v>1050</v>
      </c>
      <c r="N653" t="s">
        <v>1058</v>
      </c>
    </row>
    <row r="654" spans="1:14" x14ac:dyDescent="0.3">
      <c r="A654" t="s">
        <v>666</v>
      </c>
      <c r="B654" s="1">
        <v>45770</v>
      </c>
      <c r="C654" t="s">
        <v>1016</v>
      </c>
      <c r="D654" t="s">
        <v>1031</v>
      </c>
      <c r="E654">
        <v>2025</v>
      </c>
      <c r="F654" t="s">
        <v>1033</v>
      </c>
      <c r="G654" t="s">
        <v>1046</v>
      </c>
      <c r="H654">
        <v>3</v>
      </c>
      <c r="I654">
        <v>178.49</v>
      </c>
      <c r="J654">
        <v>535.47</v>
      </c>
      <c r="K654">
        <v>107.09</v>
      </c>
      <c r="L654">
        <v>214.2</v>
      </c>
      <c r="M654" t="s">
        <v>1053</v>
      </c>
      <c r="N654" t="s">
        <v>1058</v>
      </c>
    </row>
    <row r="655" spans="1:14" x14ac:dyDescent="0.3">
      <c r="A655" t="s">
        <v>667</v>
      </c>
      <c r="B655" s="1">
        <v>45355</v>
      </c>
      <c r="C655" t="s">
        <v>1015</v>
      </c>
      <c r="D655" t="s">
        <v>1026</v>
      </c>
      <c r="E655">
        <v>2024</v>
      </c>
      <c r="F655" t="s">
        <v>1034</v>
      </c>
      <c r="G655" t="s">
        <v>1044</v>
      </c>
      <c r="H655">
        <v>1</v>
      </c>
      <c r="I655">
        <v>129.27000000000001</v>
      </c>
      <c r="J655">
        <v>129.27000000000001</v>
      </c>
      <c r="K655">
        <v>77.56</v>
      </c>
      <c r="L655">
        <v>51.71</v>
      </c>
      <c r="M655" t="s">
        <v>1053</v>
      </c>
      <c r="N655" t="s">
        <v>1057</v>
      </c>
    </row>
    <row r="656" spans="1:14" x14ac:dyDescent="0.3">
      <c r="A656" t="s">
        <v>668</v>
      </c>
      <c r="B656" s="1">
        <v>45663</v>
      </c>
      <c r="C656" t="s">
        <v>1015</v>
      </c>
      <c r="D656" t="s">
        <v>1022</v>
      </c>
      <c r="E656">
        <v>2025</v>
      </c>
      <c r="F656" t="s">
        <v>1035</v>
      </c>
      <c r="G656" t="s">
        <v>1039</v>
      </c>
      <c r="H656">
        <v>2</v>
      </c>
      <c r="I656">
        <v>124.38</v>
      </c>
      <c r="J656">
        <v>248.76</v>
      </c>
      <c r="K656">
        <v>74.63</v>
      </c>
      <c r="L656">
        <v>99.5</v>
      </c>
      <c r="M656" t="s">
        <v>1052</v>
      </c>
      <c r="N656" t="s">
        <v>1055</v>
      </c>
    </row>
    <row r="657" spans="1:14" x14ac:dyDescent="0.3">
      <c r="A657" t="s">
        <v>669</v>
      </c>
      <c r="B657" s="1">
        <v>45286</v>
      </c>
      <c r="C657" t="s">
        <v>1020</v>
      </c>
      <c r="D657" t="s">
        <v>1029</v>
      </c>
      <c r="E657">
        <v>2023</v>
      </c>
      <c r="F657" t="s">
        <v>1034</v>
      </c>
      <c r="G657" t="s">
        <v>1038</v>
      </c>
      <c r="H657">
        <v>5</v>
      </c>
      <c r="I657">
        <v>182.39</v>
      </c>
      <c r="J657">
        <v>911.95</v>
      </c>
      <c r="K657">
        <v>109.43</v>
      </c>
      <c r="L657">
        <v>364.8</v>
      </c>
      <c r="M657" t="s">
        <v>1054</v>
      </c>
      <c r="N657" t="s">
        <v>1059</v>
      </c>
    </row>
    <row r="658" spans="1:14" x14ac:dyDescent="0.3">
      <c r="A658" t="s">
        <v>670</v>
      </c>
      <c r="B658" s="1">
        <v>44993</v>
      </c>
      <c r="C658" t="s">
        <v>1016</v>
      </c>
      <c r="D658" t="s">
        <v>1026</v>
      </c>
      <c r="E658">
        <v>2023</v>
      </c>
      <c r="F658" t="s">
        <v>1036</v>
      </c>
      <c r="G658" t="s">
        <v>1047</v>
      </c>
      <c r="H658">
        <v>3</v>
      </c>
      <c r="I658">
        <v>226.1</v>
      </c>
      <c r="J658">
        <v>678.3</v>
      </c>
      <c r="K658">
        <v>135.66</v>
      </c>
      <c r="L658">
        <v>271.32</v>
      </c>
      <c r="M658" t="s">
        <v>1050</v>
      </c>
      <c r="N658" t="s">
        <v>1056</v>
      </c>
    </row>
    <row r="659" spans="1:14" x14ac:dyDescent="0.3">
      <c r="A659" t="s">
        <v>671</v>
      </c>
      <c r="B659" s="1">
        <v>45490</v>
      </c>
      <c r="C659" t="s">
        <v>1016</v>
      </c>
      <c r="D659" t="s">
        <v>1021</v>
      </c>
      <c r="E659">
        <v>2024</v>
      </c>
      <c r="F659" t="s">
        <v>1034</v>
      </c>
      <c r="G659" t="s">
        <v>1044</v>
      </c>
      <c r="H659">
        <v>2</v>
      </c>
      <c r="I659">
        <v>154.58000000000001</v>
      </c>
      <c r="J659">
        <v>309.16000000000003</v>
      </c>
      <c r="K659">
        <v>92.75</v>
      </c>
      <c r="L659">
        <v>123.66</v>
      </c>
      <c r="M659" t="s">
        <v>1053</v>
      </c>
      <c r="N659" t="s">
        <v>1055</v>
      </c>
    </row>
    <row r="660" spans="1:14" x14ac:dyDescent="0.3">
      <c r="A660" t="s">
        <v>672</v>
      </c>
      <c r="B660" s="1">
        <v>44975</v>
      </c>
      <c r="C660" t="s">
        <v>1019</v>
      </c>
      <c r="D660" t="s">
        <v>1032</v>
      </c>
      <c r="E660">
        <v>2023</v>
      </c>
      <c r="F660" t="s">
        <v>1034</v>
      </c>
      <c r="G660" t="s">
        <v>1041</v>
      </c>
      <c r="H660">
        <v>2</v>
      </c>
      <c r="I660">
        <v>147.35</v>
      </c>
      <c r="J660">
        <v>294.7</v>
      </c>
      <c r="K660">
        <v>88.41</v>
      </c>
      <c r="L660">
        <v>117.88</v>
      </c>
      <c r="M660" t="s">
        <v>1054</v>
      </c>
      <c r="N660" t="s">
        <v>1057</v>
      </c>
    </row>
    <row r="661" spans="1:14" x14ac:dyDescent="0.3">
      <c r="A661" t="s">
        <v>673</v>
      </c>
      <c r="B661" s="1">
        <v>45060</v>
      </c>
      <c r="C661" t="s">
        <v>1018</v>
      </c>
      <c r="D661" t="s">
        <v>1028</v>
      </c>
      <c r="E661">
        <v>2023</v>
      </c>
      <c r="F661" t="s">
        <v>1034</v>
      </c>
      <c r="G661" t="s">
        <v>1040</v>
      </c>
      <c r="H661">
        <v>4</v>
      </c>
      <c r="I661">
        <v>134.36000000000001</v>
      </c>
      <c r="J661">
        <v>537.44000000000005</v>
      </c>
      <c r="K661">
        <v>80.62</v>
      </c>
      <c r="L661">
        <v>214.96</v>
      </c>
      <c r="M661" t="s">
        <v>1054</v>
      </c>
      <c r="N661" t="s">
        <v>1059</v>
      </c>
    </row>
    <row r="662" spans="1:14" x14ac:dyDescent="0.3">
      <c r="A662" t="s">
        <v>674</v>
      </c>
      <c r="B662" s="1">
        <v>45431</v>
      </c>
      <c r="C662" t="s">
        <v>1018</v>
      </c>
      <c r="D662" t="s">
        <v>1028</v>
      </c>
      <c r="E662">
        <v>2024</v>
      </c>
      <c r="F662" t="s">
        <v>1033</v>
      </c>
      <c r="G662" t="s">
        <v>1037</v>
      </c>
      <c r="H662">
        <v>5</v>
      </c>
      <c r="I662">
        <v>108.2</v>
      </c>
      <c r="J662">
        <v>541</v>
      </c>
      <c r="K662">
        <v>64.92</v>
      </c>
      <c r="L662">
        <v>216.4</v>
      </c>
      <c r="M662" t="s">
        <v>1052</v>
      </c>
      <c r="N662" t="s">
        <v>1059</v>
      </c>
    </row>
    <row r="663" spans="1:14" x14ac:dyDescent="0.3">
      <c r="A663" t="s">
        <v>675</v>
      </c>
      <c r="B663" s="1">
        <v>45199</v>
      </c>
      <c r="C663" t="s">
        <v>1019</v>
      </c>
      <c r="D663" t="s">
        <v>1023</v>
      </c>
      <c r="E663">
        <v>2023</v>
      </c>
      <c r="F663" t="s">
        <v>1033</v>
      </c>
      <c r="G663" t="s">
        <v>1049</v>
      </c>
      <c r="H663">
        <v>4</v>
      </c>
      <c r="I663">
        <v>113.9</v>
      </c>
      <c r="J663">
        <v>455.6</v>
      </c>
      <c r="K663">
        <v>68.34</v>
      </c>
      <c r="L663">
        <v>182.24</v>
      </c>
      <c r="M663" t="s">
        <v>1053</v>
      </c>
      <c r="N663" t="s">
        <v>1059</v>
      </c>
    </row>
    <row r="664" spans="1:14" x14ac:dyDescent="0.3">
      <c r="A664" t="s">
        <v>676</v>
      </c>
      <c r="B664" s="1">
        <v>45817</v>
      </c>
      <c r="C664" t="s">
        <v>1015</v>
      </c>
      <c r="D664" t="s">
        <v>1027</v>
      </c>
      <c r="E664">
        <v>2025</v>
      </c>
      <c r="F664" t="s">
        <v>1035</v>
      </c>
      <c r="G664" t="s">
        <v>1042</v>
      </c>
      <c r="H664">
        <v>4</v>
      </c>
      <c r="I664">
        <v>84.75</v>
      </c>
      <c r="J664">
        <v>339</v>
      </c>
      <c r="K664">
        <v>50.85</v>
      </c>
      <c r="L664">
        <v>135.6</v>
      </c>
      <c r="M664" t="s">
        <v>1051</v>
      </c>
      <c r="N664" t="s">
        <v>1055</v>
      </c>
    </row>
    <row r="665" spans="1:14" x14ac:dyDescent="0.3">
      <c r="A665" t="s">
        <v>677</v>
      </c>
      <c r="B665" s="1">
        <v>45033</v>
      </c>
      <c r="C665" t="s">
        <v>1015</v>
      </c>
      <c r="D665" t="s">
        <v>1031</v>
      </c>
      <c r="E665">
        <v>2023</v>
      </c>
      <c r="F665" t="s">
        <v>1034</v>
      </c>
      <c r="G665" t="s">
        <v>1041</v>
      </c>
      <c r="H665">
        <v>3</v>
      </c>
      <c r="I665">
        <v>133.31</v>
      </c>
      <c r="J665">
        <v>399.93</v>
      </c>
      <c r="K665">
        <v>79.989999999999995</v>
      </c>
      <c r="L665">
        <v>159.96</v>
      </c>
      <c r="M665" t="s">
        <v>1051</v>
      </c>
      <c r="N665" t="s">
        <v>1059</v>
      </c>
    </row>
    <row r="666" spans="1:14" x14ac:dyDescent="0.3">
      <c r="A666" t="s">
        <v>678</v>
      </c>
      <c r="B666" s="1">
        <v>45611</v>
      </c>
      <c r="C666" t="s">
        <v>1014</v>
      </c>
      <c r="D666" t="s">
        <v>1030</v>
      </c>
      <c r="E666">
        <v>2024</v>
      </c>
      <c r="F666" t="s">
        <v>1036</v>
      </c>
      <c r="G666" t="s">
        <v>1045</v>
      </c>
      <c r="H666">
        <v>4</v>
      </c>
      <c r="I666">
        <v>156.74</v>
      </c>
      <c r="J666">
        <v>626.96</v>
      </c>
      <c r="K666">
        <v>94.04</v>
      </c>
      <c r="L666">
        <v>250.8</v>
      </c>
      <c r="M666" t="s">
        <v>1051</v>
      </c>
      <c r="N666" t="s">
        <v>1055</v>
      </c>
    </row>
    <row r="667" spans="1:14" x14ac:dyDescent="0.3">
      <c r="A667" t="s">
        <v>679</v>
      </c>
      <c r="B667" s="1">
        <v>45470</v>
      </c>
      <c r="C667" t="s">
        <v>1017</v>
      </c>
      <c r="D667" t="s">
        <v>1027</v>
      </c>
      <c r="E667">
        <v>2024</v>
      </c>
      <c r="F667" t="s">
        <v>1034</v>
      </c>
      <c r="G667" t="s">
        <v>1044</v>
      </c>
      <c r="H667">
        <v>2</v>
      </c>
      <c r="I667">
        <v>157.88999999999999</v>
      </c>
      <c r="J667">
        <v>315.77999999999997</v>
      </c>
      <c r="K667">
        <v>94.73</v>
      </c>
      <c r="L667">
        <v>126.32</v>
      </c>
      <c r="M667" t="s">
        <v>1053</v>
      </c>
      <c r="N667" t="s">
        <v>1057</v>
      </c>
    </row>
    <row r="668" spans="1:14" x14ac:dyDescent="0.3">
      <c r="A668" t="s">
        <v>680</v>
      </c>
      <c r="B668" s="1">
        <v>45635</v>
      </c>
      <c r="C668" t="s">
        <v>1015</v>
      </c>
      <c r="D668" t="s">
        <v>1029</v>
      </c>
      <c r="E668">
        <v>2024</v>
      </c>
      <c r="F668" t="s">
        <v>1034</v>
      </c>
      <c r="G668" t="s">
        <v>1038</v>
      </c>
      <c r="H668">
        <v>2</v>
      </c>
      <c r="I668">
        <v>125.98</v>
      </c>
      <c r="J668">
        <v>251.96</v>
      </c>
      <c r="K668">
        <v>75.59</v>
      </c>
      <c r="L668">
        <v>100.78</v>
      </c>
      <c r="M668" t="s">
        <v>1053</v>
      </c>
      <c r="N668" t="s">
        <v>1056</v>
      </c>
    </row>
    <row r="669" spans="1:14" x14ac:dyDescent="0.3">
      <c r="A669" t="s">
        <v>681</v>
      </c>
      <c r="B669" s="1">
        <v>45129</v>
      </c>
      <c r="C669" t="s">
        <v>1019</v>
      </c>
      <c r="D669" t="s">
        <v>1021</v>
      </c>
      <c r="E669">
        <v>2023</v>
      </c>
      <c r="F669" t="s">
        <v>1033</v>
      </c>
      <c r="G669" t="s">
        <v>1049</v>
      </c>
      <c r="H669">
        <v>2</v>
      </c>
      <c r="I669">
        <v>169.72</v>
      </c>
      <c r="J669">
        <v>339.44</v>
      </c>
      <c r="K669">
        <v>101.83</v>
      </c>
      <c r="L669">
        <v>135.78</v>
      </c>
      <c r="M669" t="s">
        <v>1052</v>
      </c>
      <c r="N669" t="s">
        <v>1055</v>
      </c>
    </row>
    <row r="670" spans="1:14" x14ac:dyDescent="0.3">
      <c r="A670" t="s">
        <v>682</v>
      </c>
      <c r="B670" s="1">
        <v>45395</v>
      </c>
      <c r="C670" t="s">
        <v>1019</v>
      </c>
      <c r="D670" t="s">
        <v>1031</v>
      </c>
      <c r="E670">
        <v>2024</v>
      </c>
      <c r="F670" t="s">
        <v>1035</v>
      </c>
      <c r="G670" t="s">
        <v>1043</v>
      </c>
      <c r="H670">
        <v>5</v>
      </c>
      <c r="I670">
        <v>111.22</v>
      </c>
      <c r="J670">
        <v>556.1</v>
      </c>
      <c r="K670">
        <v>66.73</v>
      </c>
      <c r="L670">
        <v>222.45</v>
      </c>
      <c r="M670" t="s">
        <v>1052</v>
      </c>
      <c r="N670" t="s">
        <v>1057</v>
      </c>
    </row>
    <row r="671" spans="1:14" x14ac:dyDescent="0.3">
      <c r="A671" t="s">
        <v>683</v>
      </c>
      <c r="B671" s="1">
        <v>45330</v>
      </c>
      <c r="C671" t="s">
        <v>1017</v>
      </c>
      <c r="D671" t="s">
        <v>1032</v>
      </c>
      <c r="E671">
        <v>2024</v>
      </c>
      <c r="F671" t="s">
        <v>1033</v>
      </c>
      <c r="G671" t="s">
        <v>1049</v>
      </c>
      <c r="H671">
        <v>3</v>
      </c>
      <c r="I671">
        <v>110.41</v>
      </c>
      <c r="J671">
        <v>331.23</v>
      </c>
      <c r="K671">
        <v>66.25</v>
      </c>
      <c r="L671">
        <v>132.47999999999999</v>
      </c>
      <c r="M671" t="s">
        <v>1054</v>
      </c>
      <c r="N671" t="s">
        <v>1055</v>
      </c>
    </row>
    <row r="672" spans="1:14" x14ac:dyDescent="0.3">
      <c r="A672" t="s">
        <v>684</v>
      </c>
      <c r="B672" s="1">
        <v>45323</v>
      </c>
      <c r="C672" t="s">
        <v>1017</v>
      </c>
      <c r="D672" t="s">
        <v>1032</v>
      </c>
      <c r="E672">
        <v>2024</v>
      </c>
      <c r="F672" t="s">
        <v>1034</v>
      </c>
      <c r="G672" t="s">
        <v>1040</v>
      </c>
      <c r="H672">
        <v>5</v>
      </c>
      <c r="I672">
        <v>150.69</v>
      </c>
      <c r="J672">
        <v>753.45</v>
      </c>
      <c r="K672">
        <v>90.41</v>
      </c>
      <c r="L672">
        <v>301.39999999999998</v>
      </c>
      <c r="M672" t="s">
        <v>1053</v>
      </c>
      <c r="N672" t="s">
        <v>1057</v>
      </c>
    </row>
    <row r="673" spans="1:14" x14ac:dyDescent="0.3">
      <c r="A673" t="s">
        <v>685</v>
      </c>
      <c r="B673" s="1">
        <v>45697</v>
      </c>
      <c r="C673" t="s">
        <v>1018</v>
      </c>
      <c r="D673" t="s">
        <v>1032</v>
      </c>
      <c r="E673">
        <v>2025</v>
      </c>
      <c r="F673" t="s">
        <v>1034</v>
      </c>
      <c r="G673" t="s">
        <v>1041</v>
      </c>
      <c r="H673">
        <v>5</v>
      </c>
      <c r="I673">
        <v>121.77</v>
      </c>
      <c r="J673">
        <v>608.85</v>
      </c>
      <c r="K673">
        <v>73.06</v>
      </c>
      <c r="L673">
        <v>243.55</v>
      </c>
      <c r="M673" t="s">
        <v>1053</v>
      </c>
      <c r="N673" t="s">
        <v>1056</v>
      </c>
    </row>
    <row r="674" spans="1:14" x14ac:dyDescent="0.3">
      <c r="A674" t="s">
        <v>686</v>
      </c>
      <c r="B674" s="1">
        <v>45814</v>
      </c>
      <c r="C674" t="s">
        <v>1014</v>
      </c>
      <c r="D674" t="s">
        <v>1027</v>
      </c>
      <c r="E674">
        <v>2025</v>
      </c>
      <c r="F674" t="s">
        <v>1035</v>
      </c>
      <c r="G674" t="s">
        <v>1039</v>
      </c>
      <c r="H674">
        <v>3</v>
      </c>
      <c r="I674">
        <v>97.68</v>
      </c>
      <c r="J674">
        <v>293.04000000000002</v>
      </c>
      <c r="K674">
        <v>58.61</v>
      </c>
      <c r="L674">
        <v>117.21</v>
      </c>
      <c r="M674" t="s">
        <v>1050</v>
      </c>
      <c r="N674" t="s">
        <v>1058</v>
      </c>
    </row>
    <row r="675" spans="1:14" x14ac:dyDescent="0.3">
      <c r="A675" t="s">
        <v>687</v>
      </c>
      <c r="B675" s="1">
        <v>45200</v>
      </c>
      <c r="C675" t="s">
        <v>1018</v>
      </c>
      <c r="D675" t="s">
        <v>1024</v>
      </c>
      <c r="E675">
        <v>2023</v>
      </c>
      <c r="F675" t="s">
        <v>1033</v>
      </c>
      <c r="G675" t="s">
        <v>1046</v>
      </c>
      <c r="H675">
        <v>2</v>
      </c>
      <c r="I675">
        <v>112.72</v>
      </c>
      <c r="J675">
        <v>225.44</v>
      </c>
      <c r="K675">
        <v>67.63</v>
      </c>
      <c r="L675">
        <v>90.18</v>
      </c>
      <c r="M675" t="s">
        <v>1052</v>
      </c>
      <c r="N675" t="s">
        <v>1056</v>
      </c>
    </row>
    <row r="676" spans="1:14" x14ac:dyDescent="0.3">
      <c r="A676" t="s">
        <v>688</v>
      </c>
      <c r="B676" s="1">
        <v>45483</v>
      </c>
      <c r="C676" t="s">
        <v>1016</v>
      </c>
      <c r="D676" t="s">
        <v>1021</v>
      </c>
      <c r="E676">
        <v>2024</v>
      </c>
      <c r="F676" t="s">
        <v>1035</v>
      </c>
      <c r="G676" t="s">
        <v>1039</v>
      </c>
      <c r="H676">
        <v>2</v>
      </c>
      <c r="I676">
        <v>149.80000000000001</v>
      </c>
      <c r="J676">
        <v>299.60000000000002</v>
      </c>
      <c r="K676">
        <v>89.88</v>
      </c>
      <c r="L676">
        <v>119.84</v>
      </c>
      <c r="M676" t="s">
        <v>1054</v>
      </c>
      <c r="N676" t="s">
        <v>1058</v>
      </c>
    </row>
    <row r="677" spans="1:14" x14ac:dyDescent="0.3">
      <c r="A677" t="s">
        <v>689</v>
      </c>
      <c r="B677" s="1">
        <v>45473</v>
      </c>
      <c r="C677" t="s">
        <v>1018</v>
      </c>
      <c r="D677" t="s">
        <v>1027</v>
      </c>
      <c r="E677">
        <v>2024</v>
      </c>
      <c r="F677" t="s">
        <v>1036</v>
      </c>
      <c r="G677" t="s">
        <v>1048</v>
      </c>
      <c r="H677">
        <v>1</v>
      </c>
      <c r="I677">
        <v>160.22</v>
      </c>
      <c r="J677">
        <v>160.22</v>
      </c>
      <c r="K677">
        <v>96.13</v>
      </c>
      <c r="L677">
        <v>64.09</v>
      </c>
      <c r="M677" t="s">
        <v>1053</v>
      </c>
      <c r="N677" t="s">
        <v>1058</v>
      </c>
    </row>
    <row r="678" spans="1:14" x14ac:dyDescent="0.3">
      <c r="A678" t="s">
        <v>690</v>
      </c>
      <c r="B678" s="1">
        <v>45590</v>
      </c>
      <c r="C678" t="s">
        <v>1014</v>
      </c>
      <c r="D678" t="s">
        <v>1024</v>
      </c>
      <c r="E678">
        <v>2024</v>
      </c>
      <c r="F678" t="s">
        <v>1035</v>
      </c>
      <c r="G678" t="s">
        <v>1043</v>
      </c>
      <c r="H678">
        <v>1</v>
      </c>
      <c r="I678">
        <v>91.45</v>
      </c>
      <c r="J678">
        <v>91.45</v>
      </c>
      <c r="K678">
        <v>54.87</v>
      </c>
      <c r="L678">
        <v>36.58</v>
      </c>
      <c r="M678" t="s">
        <v>1051</v>
      </c>
      <c r="N678" t="s">
        <v>1059</v>
      </c>
    </row>
    <row r="679" spans="1:14" x14ac:dyDescent="0.3">
      <c r="A679" t="s">
        <v>691</v>
      </c>
      <c r="B679" s="1">
        <v>45776</v>
      </c>
      <c r="C679" t="s">
        <v>1020</v>
      </c>
      <c r="D679" t="s">
        <v>1031</v>
      </c>
      <c r="E679">
        <v>2025</v>
      </c>
      <c r="F679" t="s">
        <v>1033</v>
      </c>
      <c r="G679" t="s">
        <v>1049</v>
      </c>
      <c r="H679">
        <v>5</v>
      </c>
      <c r="I679">
        <v>155.49</v>
      </c>
      <c r="J679">
        <v>777.45</v>
      </c>
      <c r="K679">
        <v>93.29</v>
      </c>
      <c r="L679">
        <v>311</v>
      </c>
      <c r="M679" t="s">
        <v>1051</v>
      </c>
      <c r="N679" t="s">
        <v>1055</v>
      </c>
    </row>
    <row r="680" spans="1:14" x14ac:dyDescent="0.3">
      <c r="A680" t="s">
        <v>692</v>
      </c>
      <c r="B680" s="1">
        <v>45113</v>
      </c>
      <c r="C680" t="s">
        <v>1017</v>
      </c>
      <c r="D680" t="s">
        <v>1021</v>
      </c>
      <c r="E680">
        <v>2023</v>
      </c>
      <c r="F680" t="s">
        <v>1033</v>
      </c>
      <c r="G680" t="s">
        <v>1049</v>
      </c>
      <c r="H680">
        <v>4</v>
      </c>
      <c r="I680">
        <v>167.2</v>
      </c>
      <c r="J680">
        <v>668.8</v>
      </c>
      <c r="K680">
        <v>100.32</v>
      </c>
      <c r="L680">
        <v>267.52</v>
      </c>
      <c r="M680" t="s">
        <v>1053</v>
      </c>
      <c r="N680" t="s">
        <v>1059</v>
      </c>
    </row>
    <row r="681" spans="1:14" x14ac:dyDescent="0.3">
      <c r="A681" t="s">
        <v>693</v>
      </c>
      <c r="B681" s="1">
        <v>45116</v>
      </c>
      <c r="C681" t="s">
        <v>1018</v>
      </c>
      <c r="D681" t="s">
        <v>1021</v>
      </c>
      <c r="E681">
        <v>2023</v>
      </c>
      <c r="F681" t="s">
        <v>1034</v>
      </c>
      <c r="G681" t="s">
        <v>1040</v>
      </c>
      <c r="H681">
        <v>4</v>
      </c>
      <c r="I681">
        <v>172.36</v>
      </c>
      <c r="J681">
        <v>689.44</v>
      </c>
      <c r="K681">
        <v>103.42</v>
      </c>
      <c r="L681">
        <v>275.76</v>
      </c>
      <c r="M681" t="s">
        <v>1053</v>
      </c>
      <c r="N681" t="s">
        <v>1057</v>
      </c>
    </row>
    <row r="682" spans="1:14" x14ac:dyDescent="0.3">
      <c r="A682" t="s">
        <v>694</v>
      </c>
      <c r="B682" s="1">
        <v>45518</v>
      </c>
      <c r="C682" t="s">
        <v>1016</v>
      </c>
      <c r="D682" t="s">
        <v>1025</v>
      </c>
      <c r="E682">
        <v>2024</v>
      </c>
      <c r="F682" t="s">
        <v>1034</v>
      </c>
      <c r="G682" t="s">
        <v>1038</v>
      </c>
      <c r="H682">
        <v>3</v>
      </c>
      <c r="I682">
        <v>189.44</v>
      </c>
      <c r="J682">
        <v>568.32000000000005</v>
      </c>
      <c r="K682">
        <v>113.66</v>
      </c>
      <c r="L682">
        <v>227.34</v>
      </c>
      <c r="M682" t="s">
        <v>1054</v>
      </c>
      <c r="N682" t="s">
        <v>1057</v>
      </c>
    </row>
    <row r="683" spans="1:14" x14ac:dyDescent="0.3">
      <c r="A683" t="s">
        <v>695</v>
      </c>
      <c r="B683" s="1">
        <v>45067</v>
      </c>
      <c r="C683" t="s">
        <v>1018</v>
      </c>
      <c r="D683" t="s">
        <v>1028</v>
      </c>
      <c r="E683">
        <v>2023</v>
      </c>
      <c r="F683" t="s">
        <v>1036</v>
      </c>
      <c r="G683" t="s">
        <v>1045</v>
      </c>
      <c r="H683">
        <v>4</v>
      </c>
      <c r="I683">
        <v>153.13</v>
      </c>
      <c r="J683">
        <v>612.52</v>
      </c>
      <c r="K683">
        <v>91.88</v>
      </c>
      <c r="L683">
        <v>245</v>
      </c>
      <c r="M683" t="s">
        <v>1050</v>
      </c>
      <c r="N683" t="s">
        <v>1057</v>
      </c>
    </row>
    <row r="684" spans="1:14" x14ac:dyDescent="0.3">
      <c r="A684" t="s">
        <v>696</v>
      </c>
      <c r="B684" s="1">
        <v>45082</v>
      </c>
      <c r="C684" t="s">
        <v>1015</v>
      </c>
      <c r="D684" t="s">
        <v>1027</v>
      </c>
      <c r="E684">
        <v>2023</v>
      </c>
      <c r="F684" t="s">
        <v>1033</v>
      </c>
      <c r="G684" t="s">
        <v>1049</v>
      </c>
      <c r="H684">
        <v>5</v>
      </c>
      <c r="I684">
        <v>175.49</v>
      </c>
      <c r="J684">
        <v>877.45</v>
      </c>
      <c r="K684">
        <v>105.29</v>
      </c>
      <c r="L684">
        <v>351</v>
      </c>
      <c r="M684" t="s">
        <v>1051</v>
      </c>
      <c r="N684" t="s">
        <v>1059</v>
      </c>
    </row>
    <row r="685" spans="1:14" x14ac:dyDescent="0.3">
      <c r="A685" t="s">
        <v>697</v>
      </c>
      <c r="B685" s="1">
        <v>44994</v>
      </c>
      <c r="C685" t="s">
        <v>1017</v>
      </c>
      <c r="D685" t="s">
        <v>1026</v>
      </c>
      <c r="E685">
        <v>2023</v>
      </c>
      <c r="F685" t="s">
        <v>1036</v>
      </c>
      <c r="G685" t="s">
        <v>1048</v>
      </c>
      <c r="H685">
        <v>5</v>
      </c>
      <c r="I685">
        <v>213.85</v>
      </c>
      <c r="J685">
        <v>1069.25</v>
      </c>
      <c r="K685">
        <v>128.31</v>
      </c>
      <c r="L685">
        <v>427.7</v>
      </c>
      <c r="M685" t="s">
        <v>1053</v>
      </c>
      <c r="N685" t="s">
        <v>1056</v>
      </c>
    </row>
    <row r="686" spans="1:14" x14ac:dyDescent="0.3">
      <c r="A686" t="s">
        <v>698</v>
      </c>
      <c r="B686" s="1">
        <v>44929</v>
      </c>
      <c r="C686" t="s">
        <v>1020</v>
      </c>
      <c r="D686" t="s">
        <v>1022</v>
      </c>
      <c r="E686">
        <v>2023</v>
      </c>
      <c r="F686" t="s">
        <v>1035</v>
      </c>
      <c r="G686" t="s">
        <v>1043</v>
      </c>
      <c r="H686">
        <v>3</v>
      </c>
      <c r="I686">
        <v>99.2</v>
      </c>
      <c r="J686">
        <v>297.60000000000002</v>
      </c>
      <c r="K686">
        <v>59.52</v>
      </c>
      <c r="L686">
        <v>119.04</v>
      </c>
      <c r="M686" t="s">
        <v>1051</v>
      </c>
      <c r="N686" t="s">
        <v>1059</v>
      </c>
    </row>
    <row r="687" spans="1:14" x14ac:dyDescent="0.3">
      <c r="A687" t="s">
        <v>699</v>
      </c>
      <c r="B687" s="1">
        <v>45330</v>
      </c>
      <c r="C687" t="s">
        <v>1017</v>
      </c>
      <c r="D687" t="s">
        <v>1032</v>
      </c>
      <c r="E687">
        <v>2024</v>
      </c>
      <c r="F687" t="s">
        <v>1033</v>
      </c>
      <c r="G687" t="s">
        <v>1037</v>
      </c>
      <c r="H687">
        <v>3</v>
      </c>
      <c r="I687">
        <v>124.96</v>
      </c>
      <c r="J687">
        <v>374.88</v>
      </c>
      <c r="K687">
        <v>74.98</v>
      </c>
      <c r="L687">
        <v>149.94</v>
      </c>
      <c r="M687" t="s">
        <v>1053</v>
      </c>
      <c r="N687" t="s">
        <v>1059</v>
      </c>
    </row>
    <row r="688" spans="1:14" x14ac:dyDescent="0.3">
      <c r="A688" t="s">
        <v>700</v>
      </c>
      <c r="B688" s="1">
        <v>45459</v>
      </c>
      <c r="C688" t="s">
        <v>1018</v>
      </c>
      <c r="D688" t="s">
        <v>1027</v>
      </c>
      <c r="E688">
        <v>2024</v>
      </c>
      <c r="F688" t="s">
        <v>1035</v>
      </c>
      <c r="G688" t="s">
        <v>1043</v>
      </c>
      <c r="H688">
        <v>2</v>
      </c>
      <c r="I688">
        <v>142.59</v>
      </c>
      <c r="J688">
        <v>285.18</v>
      </c>
      <c r="K688">
        <v>85.55</v>
      </c>
      <c r="L688">
        <v>114.08</v>
      </c>
      <c r="M688" t="s">
        <v>1053</v>
      </c>
      <c r="N688" t="s">
        <v>1056</v>
      </c>
    </row>
    <row r="689" spans="1:14" x14ac:dyDescent="0.3">
      <c r="A689" t="s">
        <v>701</v>
      </c>
      <c r="B689" s="1">
        <v>45187</v>
      </c>
      <c r="C689" t="s">
        <v>1015</v>
      </c>
      <c r="D689" t="s">
        <v>1023</v>
      </c>
      <c r="E689">
        <v>2023</v>
      </c>
      <c r="F689" t="s">
        <v>1036</v>
      </c>
      <c r="G689" t="s">
        <v>1048</v>
      </c>
      <c r="H689">
        <v>2</v>
      </c>
      <c r="I689">
        <v>171.31</v>
      </c>
      <c r="J689">
        <v>342.62</v>
      </c>
      <c r="K689">
        <v>102.79</v>
      </c>
      <c r="L689">
        <v>137.04</v>
      </c>
      <c r="M689" t="s">
        <v>1051</v>
      </c>
      <c r="N689" t="s">
        <v>1056</v>
      </c>
    </row>
    <row r="690" spans="1:14" x14ac:dyDescent="0.3">
      <c r="A690" t="s">
        <v>702</v>
      </c>
      <c r="B690" s="1">
        <v>45134</v>
      </c>
      <c r="C690" t="s">
        <v>1017</v>
      </c>
      <c r="D690" t="s">
        <v>1021</v>
      </c>
      <c r="E690">
        <v>2023</v>
      </c>
      <c r="F690" t="s">
        <v>1035</v>
      </c>
      <c r="G690" t="s">
        <v>1039</v>
      </c>
      <c r="H690">
        <v>1</v>
      </c>
      <c r="I690">
        <v>125.62</v>
      </c>
      <c r="J690">
        <v>125.62</v>
      </c>
      <c r="K690">
        <v>75.37</v>
      </c>
      <c r="L690">
        <v>50.25</v>
      </c>
      <c r="M690" t="s">
        <v>1053</v>
      </c>
      <c r="N690" t="s">
        <v>1056</v>
      </c>
    </row>
    <row r="691" spans="1:14" x14ac:dyDescent="0.3">
      <c r="A691" t="s">
        <v>703</v>
      </c>
      <c r="B691" s="1">
        <v>45560</v>
      </c>
      <c r="C691" t="s">
        <v>1016</v>
      </c>
      <c r="D691" t="s">
        <v>1023</v>
      </c>
      <c r="E691">
        <v>2024</v>
      </c>
      <c r="F691" t="s">
        <v>1036</v>
      </c>
      <c r="G691" t="s">
        <v>1048</v>
      </c>
      <c r="H691">
        <v>4</v>
      </c>
      <c r="I691">
        <v>206.28</v>
      </c>
      <c r="J691">
        <v>825.12</v>
      </c>
      <c r="K691">
        <v>123.77</v>
      </c>
      <c r="L691">
        <v>330.04</v>
      </c>
      <c r="M691" t="s">
        <v>1050</v>
      </c>
      <c r="N691" t="s">
        <v>1055</v>
      </c>
    </row>
    <row r="692" spans="1:14" x14ac:dyDescent="0.3">
      <c r="A692" t="s">
        <v>704</v>
      </c>
      <c r="B692" s="1">
        <v>45556</v>
      </c>
      <c r="C692" t="s">
        <v>1019</v>
      </c>
      <c r="D692" t="s">
        <v>1023</v>
      </c>
      <c r="E692">
        <v>2024</v>
      </c>
      <c r="F692" t="s">
        <v>1033</v>
      </c>
      <c r="G692" t="s">
        <v>1037</v>
      </c>
      <c r="H692">
        <v>4</v>
      </c>
      <c r="I692">
        <v>137.86000000000001</v>
      </c>
      <c r="J692">
        <v>551.44000000000005</v>
      </c>
      <c r="K692">
        <v>82.72</v>
      </c>
      <c r="L692">
        <v>220.56</v>
      </c>
      <c r="M692" t="s">
        <v>1054</v>
      </c>
      <c r="N692" t="s">
        <v>1059</v>
      </c>
    </row>
    <row r="693" spans="1:14" x14ac:dyDescent="0.3">
      <c r="A693" t="s">
        <v>705</v>
      </c>
      <c r="B693" s="1">
        <v>45333</v>
      </c>
      <c r="C693" t="s">
        <v>1018</v>
      </c>
      <c r="D693" t="s">
        <v>1032</v>
      </c>
      <c r="E693">
        <v>2024</v>
      </c>
      <c r="F693" t="s">
        <v>1033</v>
      </c>
      <c r="G693" t="s">
        <v>1049</v>
      </c>
      <c r="H693">
        <v>4</v>
      </c>
      <c r="I693">
        <v>114.84</v>
      </c>
      <c r="J693">
        <v>459.36</v>
      </c>
      <c r="K693">
        <v>68.900000000000006</v>
      </c>
      <c r="L693">
        <v>183.76</v>
      </c>
      <c r="M693" t="s">
        <v>1050</v>
      </c>
      <c r="N693" t="s">
        <v>1055</v>
      </c>
    </row>
    <row r="694" spans="1:14" x14ac:dyDescent="0.3">
      <c r="A694" t="s">
        <v>706</v>
      </c>
      <c r="B694" s="1">
        <v>45542</v>
      </c>
      <c r="C694" t="s">
        <v>1019</v>
      </c>
      <c r="D694" t="s">
        <v>1023</v>
      </c>
      <c r="E694">
        <v>2024</v>
      </c>
      <c r="F694" t="s">
        <v>1033</v>
      </c>
      <c r="G694" t="s">
        <v>1049</v>
      </c>
      <c r="H694">
        <v>1</v>
      </c>
      <c r="I694">
        <v>107.29</v>
      </c>
      <c r="J694">
        <v>107.29</v>
      </c>
      <c r="K694">
        <v>64.37</v>
      </c>
      <c r="L694">
        <v>42.92</v>
      </c>
      <c r="M694" t="s">
        <v>1052</v>
      </c>
      <c r="N694" t="s">
        <v>1058</v>
      </c>
    </row>
    <row r="695" spans="1:14" x14ac:dyDescent="0.3">
      <c r="A695" t="s">
        <v>707</v>
      </c>
      <c r="B695" s="1">
        <v>45754</v>
      </c>
      <c r="C695" t="s">
        <v>1015</v>
      </c>
      <c r="D695" t="s">
        <v>1031</v>
      </c>
      <c r="E695">
        <v>2025</v>
      </c>
      <c r="F695" t="s">
        <v>1035</v>
      </c>
      <c r="G695" t="s">
        <v>1043</v>
      </c>
      <c r="H695">
        <v>3</v>
      </c>
      <c r="I695">
        <v>139.13</v>
      </c>
      <c r="J695">
        <v>417.39</v>
      </c>
      <c r="K695">
        <v>83.48</v>
      </c>
      <c r="L695">
        <v>166.95</v>
      </c>
      <c r="M695" t="s">
        <v>1054</v>
      </c>
      <c r="N695" t="s">
        <v>1058</v>
      </c>
    </row>
    <row r="696" spans="1:14" x14ac:dyDescent="0.3">
      <c r="A696" t="s">
        <v>708</v>
      </c>
      <c r="B696" s="1">
        <v>45632</v>
      </c>
      <c r="C696" t="s">
        <v>1014</v>
      </c>
      <c r="D696" t="s">
        <v>1029</v>
      </c>
      <c r="E696">
        <v>2024</v>
      </c>
      <c r="F696" t="s">
        <v>1034</v>
      </c>
      <c r="G696" t="s">
        <v>1040</v>
      </c>
      <c r="H696">
        <v>4</v>
      </c>
      <c r="I696">
        <v>121.43</v>
      </c>
      <c r="J696">
        <v>485.72</v>
      </c>
      <c r="K696">
        <v>72.86</v>
      </c>
      <c r="L696">
        <v>194.28</v>
      </c>
      <c r="M696" t="s">
        <v>1052</v>
      </c>
      <c r="N696" t="s">
        <v>1059</v>
      </c>
    </row>
    <row r="697" spans="1:14" x14ac:dyDescent="0.3">
      <c r="A697" t="s">
        <v>709</v>
      </c>
      <c r="B697" s="1">
        <v>45487</v>
      </c>
      <c r="C697" t="s">
        <v>1018</v>
      </c>
      <c r="D697" t="s">
        <v>1021</v>
      </c>
      <c r="E697">
        <v>2024</v>
      </c>
      <c r="F697" t="s">
        <v>1034</v>
      </c>
      <c r="G697" t="s">
        <v>1041</v>
      </c>
      <c r="H697">
        <v>5</v>
      </c>
      <c r="I697">
        <v>130.5</v>
      </c>
      <c r="J697">
        <v>652.5</v>
      </c>
      <c r="K697">
        <v>78.3</v>
      </c>
      <c r="L697">
        <v>261</v>
      </c>
      <c r="M697" t="s">
        <v>1051</v>
      </c>
      <c r="N697" t="s">
        <v>1057</v>
      </c>
    </row>
    <row r="698" spans="1:14" x14ac:dyDescent="0.3">
      <c r="A698" t="s">
        <v>710</v>
      </c>
      <c r="B698" s="1">
        <v>45519</v>
      </c>
      <c r="C698" t="s">
        <v>1017</v>
      </c>
      <c r="D698" t="s">
        <v>1025</v>
      </c>
      <c r="E698">
        <v>2024</v>
      </c>
      <c r="F698" t="s">
        <v>1036</v>
      </c>
      <c r="G698" t="s">
        <v>1047</v>
      </c>
      <c r="H698">
        <v>5</v>
      </c>
      <c r="I698">
        <v>241.18</v>
      </c>
      <c r="J698">
        <v>1205.9000000000001</v>
      </c>
      <c r="K698">
        <v>144.71</v>
      </c>
      <c r="L698">
        <v>482.35</v>
      </c>
      <c r="M698" t="s">
        <v>1054</v>
      </c>
      <c r="N698" t="s">
        <v>1056</v>
      </c>
    </row>
    <row r="699" spans="1:14" x14ac:dyDescent="0.3">
      <c r="A699" t="s">
        <v>711</v>
      </c>
      <c r="B699" s="1">
        <v>45763</v>
      </c>
      <c r="C699" t="s">
        <v>1016</v>
      </c>
      <c r="D699" t="s">
        <v>1031</v>
      </c>
      <c r="E699">
        <v>2025</v>
      </c>
      <c r="F699" t="s">
        <v>1036</v>
      </c>
      <c r="G699" t="s">
        <v>1047</v>
      </c>
      <c r="H699">
        <v>2</v>
      </c>
      <c r="I699">
        <v>211.67</v>
      </c>
      <c r="J699">
        <v>423.34</v>
      </c>
      <c r="K699">
        <v>127</v>
      </c>
      <c r="L699">
        <v>169.34</v>
      </c>
      <c r="M699" t="s">
        <v>1051</v>
      </c>
      <c r="N699" t="s">
        <v>1055</v>
      </c>
    </row>
    <row r="700" spans="1:14" x14ac:dyDescent="0.3">
      <c r="A700" t="s">
        <v>712</v>
      </c>
      <c r="B700" s="1">
        <v>45307</v>
      </c>
      <c r="C700" t="s">
        <v>1020</v>
      </c>
      <c r="D700" t="s">
        <v>1022</v>
      </c>
      <c r="E700">
        <v>2024</v>
      </c>
      <c r="F700" t="s">
        <v>1034</v>
      </c>
      <c r="G700" t="s">
        <v>1040</v>
      </c>
      <c r="H700">
        <v>1</v>
      </c>
      <c r="I700">
        <v>120.1</v>
      </c>
      <c r="J700">
        <v>120.1</v>
      </c>
      <c r="K700">
        <v>72.06</v>
      </c>
      <c r="L700">
        <v>48.04</v>
      </c>
      <c r="M700" t="s">
        <v>1050</v>
      </c>
      <c r="N700" t="s">
        <v>1058</v>
      </c>
    </row>
    <row r="701" spans="1:14" x14ac:dyDescent="0.3">
      <c r="A701" t="s">
        <v>713</v>
      </c>
      <c r="B701" s="1">
        <v>45414</v>
      </c>
      <c r="C701" t="s">
        <v>1017</v>
      </c>
      <c r="D701" t="s">
        <v>1028</v>
      </c>
      <c r="E701">
        <v>2024</v>
      </c>
      <c r="F701" t="s">
        <v>1034</v>
      </c>
      <c r="G701" t="s">
        <v>1041</v>
      </c>
      <c r="H701">
        <v>1</v>
      </c>
      <c r="I701">
        <v>168.58</v>
      </c>
      <c r="J701">
        <v>168.58</v>
      </c>
      <c r="K701">
        <v>101.15</v>
      </c>
      <c r="L701">
        <v>67.430000000000007</v>
      </c>
      <c r="M701" t="s">
        <v>1052</v>
      </c>
      <c r="N701" t="s">
        <v>1059</v>
      </c>
    </row>
    <row r="702" spans="1:14" x14ac:dyDescent="0.3">
      <c r="A702" t="s">
        <v>714</v>
      </c>
      <c r="B702" s="1">
        <v>45507</v>
      </c>
      <c r="C702" t="s">
        <v>1019</v>
      </c>
      <c r="D702" t="s">
        <v>1025</v>
      </c>
      <c r="E702">
        <v>2024</v>
      </c>
      <c r="F702" t="s">
        <v>1035</v>
      </c>
      <c r="G702" t="s">
        <v>1039</v>
      </c>
      <c r="H702">
        <v>4</v>
      </c>
      <c r="I702">
        <v>110.12</v>
      </c>
      <c r="J702">
        <v>440.48</v>
      </c>
      <c r="K702">
        <v>66.069999999999993</v>
      </c>
      <c r="L702">
        <v>176.2</v>
      </c>
      <c r="M702" t="s">
        <v>1052</v>
      </c>
      <c r="N702" t="s">
        <v>1057</v>
      </c>
    </row>
    <row r="703" spans="1:14" x14ac:dyDescent="0.3">
      <c r="A703" t="s">
        <v>715</v>
      </c>
      <c r="B703" s="1">
        <v>45740</v>
      </c>
      <c r="C703" t="s">
        <v>1015</v>
      </c>
      <c r="D703" t="s">
        <v>1026</v>
      </c>
      <c r="E703">
        <v>2025</v>
      </c>
      <c r="F703" t="s">
        <v>1033</v>
      </c>
      <c r="G703" t="s">
        <v>1046</v>
      </c>
      <c r="H703">
        <v>1</v>
      </c>
      <c r="I703">
        <v>112.87</v>
      </c>
      <c r="J703">
        <v>112.87</v>
      </c>
      <c r="K703">
        <v>67.72</v>
      </c>
      <c r="L703">
        <v>45.15</v>
      </c>
      <c r="M703" t="s">
        <v>1051</v>
      </c>
      <c r="N703" t="s">
        <v>1059</v>
      </c>
    </row>
    <row r="704" spans="1:14" x14ac:dyDescent="0.3">
      <c r="A704" t="s">
        <v>716</v>
      </c>
      <c r="B704" s="1">
        <v>45667</v>
      </c>
      <c r="C704" t="s">
        <v>1014</v>
      </c>
      <c r="D704" t="s">
        <v>1022</v>
      </c>
      <c r="E704">
        <v>2025</v>
      </c>
      <c r="F704" t="s">
        <v>1033</v>
      </c>
      <c r="G704" t="s">
        <v>1046</v>
      </c>
      <c r="H704">
        <v>5</v>
      </c>
      <c r="I704">
        <v>121.52</v>
      </c>
      <c r="J704">
        <v>607.6</v>
      </c>
      <c r="K704">
        <v>72.91</v>
      </c>
      <c r="L704">
        <v>243.05</v>
      </c>
      <c r="M704" t="s">
        <v>1052</v>
      </c>
      <c r="N704" t="s">
        <v>1057</v>
      </c>
    </row>
    <row r="705" spans="1:14" x14ac:dyDescent="0.3">
      <c r="A705" t="s">
        <v>717</v>
      </c>
      <c r="B705" s="1">
        <v>44990</v>
      </c>
      <c r="C705" t="s">
        <v>1018</v>
      </c>
      <c r="D705" t="s">
        <v>1026</v>
      </c>
      <c r="E705">
        <v>2023</v>
      </c>
      <c r="F705" t="s">
        <v>1033</v>
      </c>
      <c r="G705" t="s">
        <v>1049</v>
      </c>
      <c r="H705">
        <v>3</v>
      </c>
      <c r="I705">
        <v>178.75</v>
      </c>
      <c r="J705">
        <v>536.25</v>
      </c>
      <c r="K705">
        <v>107.25</v>
      </c>
      <c r="L705">
        <v>214.5</v>
      </c>
      <c r="M705" t="s">
        <v>1052</v>
      </c>
      <c r="N705" t="s">
        <v>1059</v>
      </c>
    </row>
    <row r="706" spans="1:14" x14ac:dyDescent="0.3">
      <c r="A706" t="s">
        <v>718</v>
      </c>
      <c r="B706" s="1">
        <v>45075</v>
      </c>
      <c r="C706" t="s">
        <v>1015</v>
      </c>
      <c r="D706" t="s">
        <v>1028</v>
      </c>
      <c r="E706">
        <v>2023</v>
      </c>
      <c r="F706" t="s">
        <v>1035</v>
      </c>
      <c r="G706" t="s">
        <v>1039</v>
      </c>
      <c r="H706">
        <v>1</v>
      </c>
      <c r="I706">
        <v>80.81</v>
      </c>
      <c r="J706">
        <v>80.81</v>
      </c>
      <c r="K706">
        <v>48.49</v>
      </c>
      <c r="L706">
        <v>32.32</v>
      </c>
      <c r="M706" t="s">
        <v>1050</v>
      </c>
      <c r="N706" t="s">
        <v>1056</v>
      </c>
    </row>
    <row r="707" spans="1:14" x14ac:dyDescent="0.3">
      <c r="A707" t="s">
        <v>719</v>
      </c>
      <c r="B707" s="1">
        <v>45202</v>
      </c>
      <c r="C707" t="s">
        <v>1020</v>
      </c>
      <c r="D707" t="s">
        <v>1024</v>
      </c>
      <c r="E707">
        <v>2023</v>
      </c>
      <c r="F707" t="s">
        <v>1034</v>
      </c>
      <c r="G707" t="s">
        <v>1040</v>
      </c>
      <c r="H707">
        <v>2</v>
      </c>
      <c r="I707">
        <v>174.44</v>
      </c>
      <c r="J707">
        <v>348.88</v>
      </c>
      <c r="K707">
        <v>104.66</v>
      </c>
      <c r="L707">
        <v>139.56</v>
      </c>
      <c r="M707" t="s">
        <v>1053</v>
      </c>
      <c r="N707" t="s">
        <v>1056</v>
      </c>
    </row>
    <row r="708" spans="1:14" x14ac:dyDescent="0.3">
      <c r="A708" t="s">
        <v>720</v>
      </c>
      <c r="B708" s="1">
        <v>45598</v>
      </c>
      <c r="C708" t="s">
        <v>1019</v>
      </c>
      <c r="D708" t="s">
        <v>1030</v>
      </c>
      <c r="E708">
        <v>2024</v>
      </c>
      <c r="F708" t="s">
        <v>1035</v>
      </c>
      <c r="G708" t="s">
        <v>1043</v>
      </c>
      <c r="H708">
        <v>2</v>
      </c>
      <c r="I708">
        <v>113.6</v>
      </c>
      <c r="J708">
        <v>227.2</v>
      </c>
      <c r="K708">
        <v>68.16</v>
      </c>
      <c r="L708">
        <v>90.88</v>
      </c>
      <c r="M708" t="s">
        <v>1050</v>
      </c>
      <c r="N708" t="s">
        <v>1057</v>
      </c>
    </row>
    <row r="709" spans="1:14" x14ac:dyDescent="0.3">
      <c r="A709" t="s">
        <v>721</v>
      </c>
      <c r="B709" s="1">
        <v>45437</v>
      </c>
      <c r="C709" t="s">
        <v>1019</v>
      </c>
      <c r="D709" t="s">
        <v>1028</v>
      </c>
      <c r="E709">
        <v>2024</v>
      </c>
      <c r="F709" t="s">
        <v>1033</v>
      </c>
      <c r="G709" t="s">
        <v>1046</v>
      </c>
      <c r="H709">
        <v>3</v>
      </c>
      <c r="I709">
        <v>155.6</v>
      </c>
      <c r="J709">
        <v>466.8</v>
      </c>
      <c r="K709">
        <v>93.36</v>
      </c>
      <c r="L709">
        <v>186.72</v>
      </c>
      <c r="M709" t="s">
        <v>1052</v>
      </c>
      <c r="N709" t="s">
        <v>1059</v>
      </c>
    </row>
    <row r="710" spans="1:14" x14ac:dyDescent="0.3">
      <c r="A710" t="s">
        <v>722</v>
      </c>
      <c r="B710" s="1">
        <v>45185</v>
      </c>
      <c r="C710" t="s">
        <v>1019</v>
      </c>
      <c r="D710" t="s">
        <v>1023</v>
      </c>
      <c r="E710">
        <v>2023</v>
      </c>
      <c r="F710" t="s">
        <v>1033</v>
      </c>
      <c r="G710" t="s">
        <v>1049</v>
      </c>
      <c r="H710">
        <v>1</v>
      </c>
      <c r="I710">
        <v>176.21</v>
      </c>
      <c r="J710">
        <v>176.21</v>
      </c>
      <c r="K710">
        <v>105.73</v>
      </c>
      <c r="L710">
        <v>70.48</v>
      </c>
      <c r="M710" t="s">
        <v>1050</v>
      </c>
      <c r="N710" t="s">
        <v>1056</v>
      </c>
    </row>
    <row r="711" spans="1:14" x14ac:dyDescent="0.3">
      <c r="A711" t="s">
        <v>723</v>
      </c>
      <c r="B711" s="1">
        <v>45038</v>
      </c>
      <c r="C711" t="s">
        <v>1019</v>
      </c>
      <c r="D711" t="s">
        <v>1031</v>
      </c>
      <c r="E711">
        <v>2023</v>
      </c>
      <c r="F711" t="s">
        <v>1033</v>
      </c>
      <c r="G711" t="s">
        <v>1046</v>
      </c>
      <c r="H711">
        <v>1</v>
      </c>
      <c r="I711">
        <v>103.17</v>
      </c>
      <c r="J711">
        <v>103.17</v>
      </c>
      <c r="K711">
        <v>61.9</v>
      </c>
      <c r="L711">
        <v>41.27</v>
      </c>
      <c r="M711" t="s">
        <v>1052</v>
      </c>
      <c r="N711" t="s">
        <v>1059</v>
      </c>
    </row>
    <row r="712" spans="1:14" x14ac:dyDescent="0.3">
      <c r="A712" t="s">
        <v>724</v>
      </c>
      <c r="B712" s="1">
        <v>45544</v>
      </c>
      <c r="C712" t="s">
        <v>1015</v>
      </c>
      <c r="D712" t="s">
        <v>1023</v>
      </c>
      <c r="E712">
        <v>2024</v>
      </c>
      <c r="F712" t="s">
        <v>1034</v>
      </c>
      <c r="G712" t="s">
        <v>1041</v>
      </c>
      <c r="H712">
        <v>3</v>
      </c>
      <c r="I712">
        <v>128.38999999999999</v>
      </c>
      <c r="J712">
        <v>385.17</v>
      </c>
      <c r="K712">
        <v>77.03</v>
      </c>
      <c r="L712">
        <v>154.08000000000001</v>
      </c>
      <c r="M712" t="s">
        <v>1051</v>
      </c>
      <c r="N712" t="s">
        <v>1059</v>
      </c>
    </row>
    <row r="713" spans="1:14" x14ac:dyDescent="0.3">
      <c r="A713" t="s">
        <v>725</v>
      </c>
      <c r="B713" s="1">
        <v>45553</v>
      </c>
      <c r="C713" t="s">
        <v>1016</v>
      </c>
      <c r="D713" t="s">
        <v>1023</v>
      </c>
      <c r="E713">
        <v>2024</v>
      </c>
      <c r="F713" t="s">
        <v>1033</v>
      </c>
      <c r="G713" t="s">
        <v>1037</v>
      </c>
      <c r="H713">
        <v>1</v>
      </c>
      <c r="I713">
        <v>108.22</v>
      </c>
      <c r="J713">
        <v>108.22</v>
      </c>
      <c r="K713">
        <v>64.930000000000007</v>
      </c>
      <c r="L713">
        <v>43.29</v>
      </c>
      <c r="M713" t="s">
        <v>1054</v>
      </c>
      <c r="N713" t="s">
        <v>1056</v>
      </c>
    </row>
    <row r="714" spans="1:14" x14ac:dyDescent="0.3">
      <c r="A714" t="s">
        <v>726</v>
      </c>
      <c r="B714" s="1">
        <v>45771</v>
      </c>
      <c r="C714" t="s">
        <v>1017</v>
      </c>
      <c r="D714" t="s">
        <v>1031</v>
      </c>
      <c r="E714">
        <v>2025</v>
      </c>
      <c r="F714" t="s">
        <v>1034</v>
      </c>
      <c r="G714" t="s">
        <v>1040</v>
      </c>
      <c r="H714">
        <v>4</v>
      </c>
      <c r="I714">
        <v>176.2</v>
      </c>
      <c r="J714">
        <v>704.8</v>
      </c>
      <c r="K714">
        <v>105.72</v>
      </c>
      <c r="L714">
        <v>281.92</v>
      </c>
      <c r="M714" t="s">
        <v>1053</v>
      </c>
      <c r="N714" t="s">
        <v>1058</v>
      </c>
    </row>
    <row r="715" spans="1:14" x14ac:dyDescent="0.3">
      <c r="A715" t="s">
        <v>727</v>
      </c>
      <c r="B715" s="1">
        <v>45375</v>
      </c>
      <c r="C715" t="s">
        <v>1018</v>
      </c>
      <c r="D715" t="s">
        <v>1026</v>
      </c>
      <c r="E715">
        <v>2024</v>
      </c>
      <c r="F715" t="s">
        <v>1035</v>
      </c>
      <c r="G715" t="s">
        <v>1039</v>
      </c>
      <c r="H715">
        <v>2</v>
      </c>
      <c r="I715">
        <v>134.31</v>
      </c>
      <c r="J715">
        <v>268.62</v>
      </c>
      <c r="K715">
        <v>80.59</v>
      </c>
      <c r="L715">
        <v>107.44</v>
      </c>
      <c r="M715" t="s">
        <v>1051</v>
      </c>
      <c r="N715" t="s">
        <v>1058</v>
      </c>
    </row>
    <row r="716" spans="1:14" x14ac:dyDescent="0.3">
      <c r="A716" t="s">
        <v>728</v>
      </c>
      <c r="B716" s="1">
        <v>45369</v>
      </c>
      <c r="C716" t="s">
        <v>1015</v>
      </c>
      <c r="D716" t="s">
        <v>1026</v>
      </c>
      <c r="E716">
        <v>2024</v>
      </c>
      <c r="F716" t="s">
        <v>1033</v>
      </c>
      <c r="G716" t="s">
        <v>1046</v>
      </c>
      <c r="H716">
        <v>2</v>
      </c>
      <c r="I716">
        <v>126.12</v>
      </c>
      <c r="J716">
        <v>252.24</v>
      </c>
      <c r="K716">
        <v>75.67</v>
      </c>
      <c r="L716">
        <v>100.9</v>
      </c>
      <c r="M716" t="s">
        <v>1054</v>
      </c>
      <c r="N716" t="s">
        <v>1059</v>
      </c>
    </row>
    <row r="717" spans="1:14" x14ac:dyDescent="0.3">
      <c r="A717" t="s">
        <v>729</v>
      </c>
      <c r="B717" s="1">
        <v>44999</v>
      </c>
      <c r="C717" t="s">
        <v>1020</v>
      </c>
      <c r="D717" t="s">
        <v>1026</v>
      </c>
      <c r="E717">
        <v>2023</v>
      </c>
      <c r="F717" t="s">
        <v>1034</v>
      </c>
      <c r="G717" t="s">
        <v>1044</v>
      </c>
      <c r="H717">
        <v>2</v>
      </c>
      <c r="I717">
        <v>162.74</v>
      </c>
      <c r="J717">
        <v>325.48</v>
      </c>
      <c r="K717">
        <v>97.64</v>
      </c>
      <c r="L717">
        <v>130.19999999999999</v>
      </c>
      <c r="M717" t="s">
        <v>1053</v>
      </c>
      <c r="N717" t="s">
        <v>1058</v>
      </c>
    </row>
    <row r="718" spans="1:14" x14ac:dyDescent="0.3">
      <c r="A718" t="s">
        <v>730</v>
      </c>
      <c r="B718" s="1">
        <v>44962</v>
      </c>
      <c r="C718" t="s">
        <v>1018</v>
      </c>
      <c r="D718" t="s">
        <v>1032</v>
      </c>
      <c r="E718">
        <v>2023</v>
      </c>
      <c r="F718" t="s">
        <v>1035</v>
      </c>
      <c r="G718" t="s">
        <v>1039</v>
      </c>
      <c r="H718">
        <v>1</v>
      </c>
      <c r="I718">
        <v>104.54</v>
      </c>
      <c r="J718">
        <v>104.54</v>
      </c>
      <c r="K718">
        <v>62.72</v>
      </c>
      <c r="L718">
        <v>41.82</v>
      </c>
      <c r="M718" t="s">
        <v>1051</v>
      </c>
      <c r="N718" t="s">
        <v>1055</v>
      </c>
    </row>
    <row r="719" spans="1:14" x14ac:dyDescent="0.3">
      <c r="A719" t="s">
        <v>731</v>
      </c>
      <c r="B719" s="1">
        <v>45314</v>
      </c>
      <c r="C719" t="s">
        <v>1020</v>
      </c>
      <c r="D719" t="s">
        <v>1022</v>
      </c>
      <c r="E719">
        <v>2024</v>
      </c>
      <c r="F719" t="s">
        <v>1036</v>
      </c>
      <c r="G719" t="s">
        <v>1047</v>
      </c>
      <c r="H719">
        <v>1</v>
      </c>
      <c r="I719">
        <v>232.45</v>
      </c>
      <c r="J719">
        <v>232.45</v>
      </c>
      <c r="K719">
        <v>139.47</v>
      </c>
      <c r="L719">
        <v>92.98</v>
      </c>
      <c r="M719" t="s">
        <v>1052</v>
      </c>
      <c r="N719" t="s">
        <v>1056</v>
      </c>
    </row>
    <row r="720" spans="1:14" x14ac:dyDescent="0.3">
      <c r="A720" t="s">
        <v>732</v>
      </c>
      <c r="B720" s="1">
        <v>45215</v>
      </c>
      <c r="C720" t="s">
        <v>1015</v>
      </c>
      <c r="D720" t="s">
        <v>1024</v>
      </c>
      <c r="E720">
        <v>2023</v>
      </c>
      <c r="F720" t="s">
        <v>1035</v>
      </c>
      <c r="G720" t="s">
        <v>1039</v>
      </c>
      <c r="H720">
        <v>2</v>
      </c>
      <c r="I720">
        <v>107.78</v>
      </c>
      <c r="J720">
        <v>215.56</v>
      </c>
      <c r="K720">
        <v>64.67</v>
      </c>
      <c r="L720">
        <v>86.22</v>
      </c>
      <c r="M720" t="s">
        <v>1053</v>
      </c>
      <c r="N720" t="s">
        <v>1058</v>
      </c>
    </row>
    <row r="721" spans="1:14" x14ac:dyDescent="0.3">
      <c r="A721" t="s">
        <v>733</v>
      </c>
      <c r="B721" s="1">
        <v>45151</v>
      </c>
      <c r="C721" t="s">
        <v>1018</v>
      </c>
      <c r="D721" t="s">
        <v>1025</v>
      </c>
      <c r="E721">
        <v>2023</v>
      </c>
      <c r="F721" t="s">
        <v>1034</v>
      </c>
      <c r="G721" t="s">
        <v>1040</v>
      </c>
      <c r="H721">
        <v>2</v>
      </c>
      <c r="I721">
        <v>198.2</v>
      </c>
      <c r="J721">
        <v>396.4</v>
      </c>
      <c r="K721">
        <v>118.92</v>
      </c>
      <c r="L721">
        <v>158.56</v>
      </c>
      <c r="M721" t="s">
        <v>1052</v>
      </c>
      <c r="N721" t="s">
        <v>1058</v>
      </c>
    </row>
    <row r="722" spans="1:14" x14ac:dyDescent="0.3">
      <c r="A722" t="s">
        <v>734</v>
      </c>
      <c r="B722" s="1">
        <v>45008</v>
      </c>
      <c r="C722" t="s">
        <v>1017</v>
      </c>
      <c r="D722" t="s">
        <v>1026</v>
      </c>
      <c r="E722">
        <v>2023</v>
      </c>
      <c r="F722" t="s">
        <v>1034</v>
      </c>
      <c r="G722" t="s">
        <v>1041</v>
      </c>
      <c r="H722">
        <v>2</v>
      </c>
      <c r="I722">
        <v>175.16</v>
      </c>
      <c r="J722">
        <v>350.32</v>
      </c>
      <c r="K722">
        <v>105.1</v>
      </c>
      <c r="L722">
        <v>140.12</v>
      </c>
      <c r="M722" t="s">
        <v>1050</v>
      </c>
      <c r="N722" t="s">
        <v>1059</v>
      </c>
    </row>
    <row r="723" spans="1:14" x14ac:dyDescent="0.3">
      <c r="A723" t="s">
        <v>735</v>
      </c>
      <c r="B723" s="1">
        <v>45788</v>
      </c>
      <c r="C723" t="s">
        <v>1018</v>
      </c>
      <c r="D723" t="s">
        <v>1028</v>
      </c>
      <c r="E723">
        <v>2025</v>
      </c>
      <c r="F723" t="s">
        <v>1035</v>
      </c>
      <c r="G723" t="s">
        <v>1039</v>
      </c>
      <c r="H723">
        <v>2</v>
      </c>
      <c r="I723">
        <v>137.5</v>
      </c>
      <c r="J723">
        <v>275</v>
      </c>
      <c r="K723">
        <v>82.5</v>
      </c>
      <c r="L723">
        <v>110</v>
      </c>
      <c r="M723" t="s">
        <v>1054</v>
      </c>
      <c r="N723" t="s">
        <v>1057</v>
      </c>
    </row>
    <row r="724" spans="1:14" x14ac:dyDescent="0.3">
      <c r="A724" t="s">
        <v>736</v>
      </c>
      <c r="B724" s="1">
        <v>45676</v>
      </c>
      <c r="C724" t="s">
        <v>1018</v>
      </c>
      <c r="D724" t="s">
        <v>1022</v>
      </c>
      <c r="E724">
        <v>2025</v>
      </c>
      <c r="F724" t="s">
        <v>1033</v>
      </c>
      <c r="G724" t="s">
        <v>1037</v>
      </c>
      <c r="H724">
        <v>2</v>
      </c>
      <c r="I724">
        <v>113.4</v>
      </c>
      <c r="J724">
        <v>226.8</v>
      </c>
      <c r="K724">
        <v>68.040000000000006</v>
      </c>
      <c r="L724">
        <v>90.72</v>
      </c>
      <c r="M724" t="s">
        <v>1052</v>
      </c>
      <c r="N724" t="s">
        <v>1058</v>
      </c>
    </row>
    <row r="725" spans="1:14" x14ac:dyDescent="0.3">
      <c r="A725" t="s">
        <v>737</v>
      </c>
      <c r="B725" s="1">
        <v>45442</v>
      </c>
      <c r="C725" t="s">
        <v>1017</v>
      </c>
      <c r="D725" t="s">
        <v>1028</v>
      </c>
      <c r="E725">
        <v>2024</v>
      </c>
      <c r="F725" t="s">
        <v>1033</v>
      </c>
      <c r="G725" t="s">
        <v>1049</v>
      </c>
      <c r="H725">
        <v>1</v>
      </c>
      <c r="I725">
        <v>176.12</v>
      </c>
      <c r="J725">
        <v>176.12</v>
      </c>
      <c r="K725">
        <v>105.67</v>
      </c>
      <c r="L725">
        <v>70.45</v>
      </c>
      <c r="M725" t="s">
        <v>1050</v>
      </c>
      <c r="N725" t="s">
        <v>1057</v>
      </c>
    </row>
    <row r="726" spans="1:14" x14ac:dyDescent="0.3">
      <c r="A726" t="s">
        <v>738</v>
      </c>
      <c r="B726" s="1">
        <v>45778</v>
      </c>
      <c r="C726" t="s">
        <v>1017</v>
      </c>
      <c r="D726" t="s">
        <v>1028</v>
      </c>
      <c r="E726">
        <v>2025</v>
      </c>
      <c r="F726" t="s">
        <v>1034</v>
      </c>
      <c r="G726" t="s">
        <v>1040</v>
      </c>
      <c r="H726">
        <v>5</v>
      </c>
      <c r="I726">
        <v>176.52</v>
      </c>
      <c r="J726">
        <v>882.6</v>
      </c>
      <c r="K726">
        <v>105.91</v>
      </c>
      <c r="L726">
        <v>353.05</v>
      </c>
      <c r="M726" t="s">
        <v>1050</v>
      </c>
      <c r="N726" t="s">
        <v>1056</v>
      </c>
    </row>
    <row r="727" spans="1:14" x14ac:dyDescent="0.3">
      <c r="A727" t="s">
        <v>739</v>
      </c>
      <c r="B727" s="1">
        <v>45822</v>
      </c>
      <c r="C727" t="s">
        <v>1019</v>
      </c>
      <c r="D727" t="s">
        <v>1027</v>
      </c>
      <c r="E727">
        <v>2025</v>
      </c>
      <c r="F727" t="s">
        <v>1035</v>
      </c>
      <c r="G727" t="s">
        <v>1039</v>
      </c>
      <c r="H727">
        <v>1</v>
      </c>
      <c r="I727">
        <v>145.53</v>
      </c>
      <c r="J727">
        <v>145.53</v>
      </c>
      <c r="K727">
        <v>87.32</v>
      </c>
      <c r="L727">
        <v>58.21</v>
      </c>
      <c r="M727" t="s">
        <v>1052</v>
      </c>
      <c r="N727" t="s">
        <v>1057</v>
      </c>
    </row>
    <row r="728" spans="1:14" x14ac:dyDescent="0.3">
      <c r="A728" t="s">
        <v>740</v>
      </c>
      <c r="B728" s="1">
        <v>45529</v>
      </c>
      <c r="C728" t="s">
        <v>1018</v>
      </c>
      <c r="D728" t="s">
        <v>1025</v>
      </c>
      <c r="E728">
        <v>2024</v>
      </c>
      <c r="F728" t="s">
        <v>1034</v>
      </c>
      <c r="G728" t="s">
        <v>1041</v>
      </c>
      <c r="H728">
        <v>1</v>
      </c>
      <c r="I728">
        <v>176.72</v>
      </c>
      <c r="J728">
        <v>176.72</v>
      </c>
      <c r="K728">
        <v>106.03</v>
      </c>
      <c r="L728">
        <v>70.69</v>
      </c>
      <c r="M728" t="s">
        <v>1051</v>
      </c>
      <c r="N728" t="s">
        <v>1058</v>
      </c>
    </row>
    <row r="729" spans="1:14" x14ac:dyDescent="0.3">
      <c r="A729" t="s">
        <v>741</v>
      </c>
      <c r="B729" s="1">
        <v>45168</v>
      </c>
      <c r="C729" t="s">
        <v>1016</v>
      </c>
      <c r="D729" t="s">
        <v>1025</v>
      </c>
      <c r="E729">
        <v>2023</v>
      </c>
      <c r="F729" t="s">
        <v>1034</v>
      </c>
      <c r="G729" t="s">
        <v>1040</v>
      </c>
      <c r="H729">
        <v>2</v>
      </c>
      <c r="I729">
        <v>170.02</v>
      </c>
      <c r="J729">
        <v>340.04</v>
      </c>
      <c r="K729">
        <v>102.01</v>
      </c>
      <c r="L729">
        <v>136.02000000000001</v>
      </c>
      <c r="M729" t="s">
        <v>1052</v>
      </c>
      <c r="N729" t="s">
        <v>1055</v>
      </c>
    </row>
    <row r="730" spans="1:14" x14ac:dyDescent="0.3">
      <c r="A730" t="s">
        <v>742</v>
      </c>
      <c r="B730" s="1">
        <v>44963</v>
      </c>
      <c r="C730" t="s">
        <v>1015</v>
      </c>
      <c r="D730" t="s">
        <v>1032</v>
      </c>
      <c r="E730">
        <v>2023</v>
      </c>
      <c r="F730" t="s">
        <v>1036</v>
      </c>
      <c r="G730" t="s">
        <v>1047</v>
      </c>
      <c r="H730">
        <v>4</v>
      </c>
      <c r="I730">
        <v>183.95</v>
      </c>
      <c r="J730">
        <v>735.8</v>
      </c>
      <c r="K730">
        <v>110.37</v>
      </c>
      <c r="L730">
        <v>294.32</v>
      </c>
      <c r="M730" t="s">
        <v>1053</v>
      </c>
      <c r="N730" t="s">
        <v>1055</v>
      </c>
    </row>
    <row r="731" spans="1:14" x14ac:dyDescent="0.3">
      <c r="A731" t="s">
        <v>743</v>
      </c>
      <c r="B731" s="1">
        <v>45604</v>
      </c>
      <c r="C731" t="s">
        <v>1014</v>
      </c>
      <c r="D731" t="s">
        <v>1030</v>
      </c>
      <c r="E731">
        <v>2024</v>
      </c>
      <c r="F731" t="s">
        <v>1036</v>
      </c>
      <c r="G731" t="s">
        <v>1048</v>
      </c>
      <c r="H731">
        <v>3</v>
      </c>
      <c r="I731">
        <v>198.44</v>
      </c>
      <c r="J731">
        <v>595.32000000000005</v>
      </c>
      <c r="K731">
        <v>119.06</v>
      </c>
      <c r="L731">
        <v>238.14</v>
      </c>
      <c r="M731" t="s">
        <v>1052</v>
      </c>
      <c r="N731" t="s">
        <v>1056</v>
      </c>
    </row>
    <row r="732" spans="1:14" x14ac:dyDescent="0.3">
      <c r="A732" t="s">
        <v>744</v>
      </c>
      <c r="B732" s="1">
        <v>45348</v>
      </c>
      <c r="C732" t="s">
        <v>1015</v>
      </c>
      <c r="D732" t="s">
        <v>1032</v>
      </c>
      <c r="E732">
        <v>2024</v>
      </c>
      <c r="F732" t="s">
        <v>1036</v>
      </c>
      <c r="G732" t="s">
        <v>1048</v>
      </c>
      <c r="H732">
        <v>3</v>
      </c>
      <c r="I732">
        <v>239.48</v>
      </c>
      <c r="J732">
        <v>718.44</v>
      </c>
      <c r="K732">
        <v>143.69</v>
      </c>
      <c r="L732">
        <v>287.37</v>
      </c>
      <c r="M732" t="s">
        <v>1052</v>
      </c>
      <c r="N732" t="s">
        <v>1058</v>
      </c>
    </row>
    <row r="733" spans="1:14" x14ac:dyDescent="0.3">
      <c r="A733" t="s">
        <v>745</v>
      </c>
      <c r="B733" s="1">
        <v>45510</v>
      </c>
      <c r="C733" t="s">
        <v>1020</v>
      </c>
      <c r="D733" t="s">
        <v>1025</v>
      </c>
      <c r="E733">
        <v>2024</v>
      </c>
      <c r="F733" t="s">
        <v>1035</v>
      </c>
      <c r="G733" t="s">
        <v>1039</v>
      </c>
      <c r="H733">
        <v>4</v>
      </c>
      <c r="I733">
        <v>121.82</v>
      </c>
      <c r="J733">
        <v>487.28</v>
      </c>
      <c r="K733">
        <v>73.09</v>
      </c>
      <c r="L733">
        <v>194.92</v>
      </c>
      <c r="M733" t="s">
        <v>1051</v>
      </c>
      <c r="N733" t="s">
        <v>1056</v>
      </c>
    </row>
    <row r="734" spans="1:14" x14ac:dyDescent="0.3">
      <c r="A734" t="s">
        <v>746</v>
      </c>
      <c r="B734" s="1">
        <v>45747</v>
      </c>
      <c r="C734" t="s">
        <v>1015</v>
      </c>
      <c r="D734" t="s">
        <v>1026</v>
      </c>
      <c r="E734">
        <v>2025</v>
      </c>
      <c r="F734" t="s">
        <v>1033</v>
      </c>
      <c r="G734" t="s">
        <v>1046</v>
      </c>
      <c r="H734">
        <v>2</v>
      </c>
      <c r="I734">
        <v>138.47</v>
      </c>
      <c r="J734">
        <v>276.94</v>
      </c>
      <c r="K734">
        <v>83.08</v>
      </c>
      <c r="L734">
        <v>110.78</v>
      </c>
      <c r="M734" t="s">
        <v>1051</v>
      </c>
      <c r="N734" t="s">
        <v>1059</v>
      </c>
    </row>
    <row r="735" spans="1:14" x14ac:dyDescent="0.3">
      <c r="A735" t="s">
        <v>747</v>
      </c>
      <c r="B735" s="1">
        <v>45089</v>
      </c>
      <c r="C735" t="s">
        <v>1015</v>
      </c>
      <c r="D735" t="s">
        <v>1027</v>
      </c>
      <c r="E735">
        <v>2023</v>
      </c>
      <c r="F735" t="s">
        <v>1034</v>
      </c>
      <c r="G735" t="s">
        <v>1040</v>
      </c>
      <c r="H735">
        <v>1</v>
      </c>
      <c r="I735">
        <v>133.12</v>
      </c>
      <c r="J735">
        <v>133.12</v>
      </c>
      <c r="K735">
        <v>79.87</v>
      </c>
      <c r="L735">
        <v>53.25</v>
      </c>
      <c r="M735" t="s">
        <v>1054</v>
      </c>
      <c r="N735" t="s">
        <v>1059</v>
      </c>
    </row>
    <row r="736" spans="1:14" x14ac:dyDescent="0.3">
      <c r="A736" t="s">
        <v>748</v>
      </c>
      <c r="B736" s="1">
        <v>45451</v>
      </c>
      <c r="C736" t="s">
        <v>1019</v>
      </c>
      <c r="D736" t="s">
        <v>1027</v>
      </c>
      <c r="E736">
        <v>2024</v>
      </c>
      <c r="F736" t="s">
        <v>1036</v>
      </c>
      <c r="G736" t="s">
        <v>1045</v>
      </c>
      <c r="H736">
        <v>3</v>
      </c>
      <c r="I736">
        <v>222.48</v>
      </c>
      <c r="J736">
        <v>667.44</v>
      </c>
      <c r="K736">
        <v>133.49</v>
      </c>
      <c r="L736">
        <v>266.97000000000003</v>
      </c>
      <c r="M736" t="s">
        <v>1051</v>
      </c>
      <c r="N736" t="s">
        <v>1057</v>
      </c>
    </row>
    <row r="737" spans="1:14" x14ac:dyDescent="0.3">
      <c r="A737" t="s">
        <v>749</v>
      </c>
      <c r="B737" s="1">
        <v>45495</v>
      </c>
      <c r="C737" t="s">
        <v>1015</v>
      </c>
      <c r="D737" t="s">
        <v>1021</v>
      </c>
      <c r="E737">
        <v>2024</v>
      </c>
      <c r="F737" t="s">
        <v>1036</v>
      </c>
      <c r="G737" t="s">
        <v>1048</v>
      </c>
      <c r="H737">
        <v>4</v>
      </c>
      <c r="I737">
        <v>174.71</v>
      </c>
      <c r="J737">
        <v>698.84</v>
      </c>
      <c r="K737">
        <v>104.83</v>
      </c>
      <c r="L737">
        <v>279.52</v>
      </c>
      <c r="M737" t="s">
        <v>1053</v>
      </c>
      <c r="N737" t="s">
        <v>1056</v>
      </c>
    </row>
    <row r="738" spans="1:14" x14ac:dyDescent="0.3">
      <c r="A738" t="s">
        <v>750</v>
      </c>
      <c r="B738" s="1">
        <v>45367</v>
      </c>
      <c r="C738" t="s">
        <v>1019</v>
      </c>
      <c r="D738" t="s">
        <v>1026</v>
      </c>
      <c r="E738">
        <v>2024</v>
      </c>
      <c r="F738" t="s">
        <v>1033</v>
      </c>
      <c r="G738" t="s">
        <v>1046</v>
      </c>
      <c r="H738">
        <v>5</v>
      </c>
      <c r="I738">
        <v>138.34</v>
      </c>
      <c r="J738">
        <v>691.7</v>
      </c>
      <c r="K738">
        <v>83</v>
      </c>
      <c r="L738">
        <v>276.7</v>
      </c>
      <c r="M738" t="s">
        <v>1050</v>
      </c>
      <c r="N738" t="s">
        <v>1055</v>
      </c>
    </row>
    <row r="739" spans="1:14" x14ac:dyDescent="0.3">
      <c r="A739" t="s">
        <v>751</v>
      </c>
      <c r="B739" s="1">
        <v>45008</v>
      </c>
      <c r="C739" t="s">
        <v>1017</v>
      </c>
      <c r="D739" t="s">
        <v>1026</v>
      </c>
      <c r="E739">
        <v>2023</v>
      </c>
      <c r="F739" t="s">
        <v>1036</v>
      </c>
      <c r="G739" t="s">
        <v>1048</v>
      </c>
      <c r="H739">
        <v>3</v>
      </c>
      <c r="I739">
        <v>171.92</v>
      </c>
      <c r="J739">
        <v>515.76</v>
      </c>
      <c r="K739">
        <v>103.15</v>
      </c>
      <c r="L739">
        <v>206.31</v>
      </c>
      <c r="M739" t="s">
        <v>1054</v>
      </c>
      <c r="N739" t="s">
        <v>1056</v>
      </c>
    </row>
    <row r="740" spans="1:14" x14ac:dyDescent="0.3">
      <c r="A740" t="s">
        <v>752</v>
      </c>
      <c r="B740" s="1">
        <v>45238</v>
      </c>
      <c r="C740" t="s">
        <v>1016</v>
      </c>
      <c r="D740" t="s">
        <v>1030</v>
      </c>
      <c r="E740">
        <v>2023</v>
      </c>
      <c r="F740" t="s">
        <v>1035</v>
      </c>
      <c r="G740" t="s">
        <v>1042</v>
      </c>
      <c r="H740">
        <v>4</v>
      </c>
      <c r="I740">
        <v>132.1</v>
      </c>
      <c r="J740">
        <v>528.4</v>
      </c>
      <c r="K740">
        <v>79.260000000000005</v>
      </c>
      <c r="L740">
        <v>211.36</v>
      </c>
      <c r="M740" t="s">
        <v>1053</v>
      </c>
      <c r="N740" t="s">
        <v>1057</v>
      </c>
    </row>
    <row r="741" spans="1:14" x14ac:dyDescent="0.3">
      <c r="A741" t="s">
        <v>753</v>
      </c>
      <c r="B741" s="1">
        <v>45225</v>
      </c>
      <c r="C741" t="s">
        <v>1017</v>
      </c>
      <c r="D741" t="s">
        <v>1024</v>
      </c>
      <c r="E741">
        <v>2023</v>
      </c>
      <c r="F741" t="s">
        <v>1034</v>
      </c>
      <c r="G741" t="s">
        <v>1038</v>
      </c>
      <c r="H741">
        <v>5</v>
      </c>
      <c r="I741">
        <v>183.18</v>
      </c>
      <c r="J741">
        <v>915.9</v>
      </c>
      <c r="K741">
        <v>109.91</v>
      </c>
      <c r="L741">
        <v>366.35</v>
      </c>
      <c r="M741" t="s">
        <v>1053</v>
      </c>
      <c r="N741" t="s">
        <v>1058</v>
      </c>
    </row>
    <row r="742" spans="1:14" x14ac:dyDescent="0.3">
      <c r="A742" t="s">
        <v>754</v>
      </c>
      <c r="B742" s="1">
        <v>45527</v>
      </c>
      <c r="C742" t="s">
        <v>1014</v>
      </c>
      <c r="D742" t="s">
        <v>1025</v>
      </c>
      <c r="E742">
        <v>2024</v>
      </c>
      <c r="F742" t="s">
        <v>1036</v>
      </c>
      <c r="G742" t="s">
        <v>1047</v>
      </c>
      <c r="H742">
        <v>3</v>
      </c>
      <c r="I742">
        <v>166.17</v>
      </c>
      <c r="J742">
        <v>498.51</v>
      </c>
      <c r="K742">
        <v>99.7</v>
      </c>
      <c r="L742">
        <v>199.41</v>
      </c>
      <c r="M742" t="s">
        <v>1051</v>
      </c>
      <c r="N742" t="s">
        <v>1056</v>
      </c>
    </row>
    <row r="743" spans="1:14" x14ac:dyDescent="0.3">
      <c r="A743" t="s">
        <v>755</v>
      </c>
      <c r="B743" s="1">
        <v>45695</v>
      </c>
      <c r="C743" t="s">
        <v>1014</v>
      </c>
      <c r="D743" t="s">
        <v>1032</v>
      </c>
      <c r="E743">
        <v>2025</v>
      </c>
      <c r="F743" t="s">
        <v>1033</v>
      </c>
      <c r="G743" t="s">
        <v>1037</v>
      </c>
      <c r="H743">
        <v>2</v>
      </c>
      <c r="I743">
        <v>152.26</v>
      </c>
      <c r="J743">
        <v>304.52</v>
      </c>
      <c r="K743">
        <v>91.36</v>
      </c>
      <c r="L743">
        <v>121.8</v>
      </c>
      <c r="M743" t="s">
        <v>1052</v>
      </c>
      <c r="N743" t="s">
        <v>1057</v>
      </c>
    </row>
    <row r="744" spans="1:14" x14ac:dyDescent="0.3">
      <c r="A744" t="s">
        <v>756</v>
      </c>
      <c r="B744" s="1">
        <v>45222</v>
      </c>
      <c r="C744" t="s">
        <v>1015</v>
      </c>
      <c r="D744" t="s">
        <v>1024</v>
      </c>
      <c r="E744">
        <v>2023</v>
      </c>
      <c r="F744" t="s">
        <v>1033</v>
      </c>
      <c r="G744" t="s">
        <v>1046</v>
      </c>
      <c r="H744">
        <v>5</v>
      </c>
      <c r="I744">
        <v>179.71</v>
      </c>
      <c r="J744">
        <v>898.55</v>
      </c>
      <c r="K744">
        <v>107.83</v>
      </c>
      <c r="L744">
        <v>359.4</v>
      </c>
      <c r="M744" t="s">
        <v>1053</v>
      </c>
      <c r="N744" t="s">
        <v>1059</v>
      </c>
    </row>
    <row r="745" spans="1:14" x14ac:dyDescent="0.3">
      <c r="A745" t="s">
        <v>757</v>
      </c>
      <c r="B745" s="1">
        <v>45548</v>
      </c>
      <c r="C745" t="s">
        <v>1014</v>
      </c>
      <c r="D745" t="s">
        <v>1023</v>
      </c>
      <c r="E745">
        <v>2024</v>
      </c>
      <c r="F745" t="s">
        <v>1035</v>
      </c>
      <c r="G745" t="s">
        <v>1039</v>
      </c>
      <c r="H745">
        <v>1</v>
      </c>
      <c r="I745">
        <v>114.53</v>
      </c>
      <c r="J745">
        <v>114.53</v>
      </c>
      <c r="K745">
        <v>68.72</v>
      </c>
      <c r="L745">
        <v>45.81</v>
      </c>
      <c r="M745" t="s">
        <v>1051</v>
      </c>
      <c r="N745" t="s">
        <v>1055</v>
      </c>
    </row>
    <row r="746" spans="1:14" x14ac:dyDescent="0.3">
      <c r="A746" t="s">
        <v>758</v>
      </c>
      <c r="B746" s="1">
        <v>45185</v>
      </c>
      <c r="C746" t="s">
        <v>1019</v>
      </c>
      <c r="D746" t="s">
        <v>1023</v>
      </c>
      <c r="E746">
        <v>2023</v>
      </c>
      <c r="F746" t="s">
        <v>1035</v>
      </c>
      <c r="G746" t="s">
        <v>1039</v>
      </c>
      <c r="H746">
        <v>4</v>
      </c>
      <c r="I746">
        <v>93.97</v>
      </c>
      <c r="J746">
        <v>375.88</v>
      </c>
      <c r="K746">
        <v>56.38</v>
      </c>
      <c r="L746">
        <v>150.36000000000001</v>
      </c>
      <c r="M746" t="s">
        <v>1051</v>
      </c>
      <c r="N746" t="s">
        <v>1058</v>
      </c>
    </row>
    <row r="747" spans="1:14" x14ac:dyDescent="0.3">
      <c r="A747" t="s">
        <v>759</v>
      </c>
      <c r="B747" s="1">
        <v>45773</v>
      </c>
      <c r="C747" t="s">
        <v>1019</v>
      </c>
      <c r="D747" t="s">
        <v>1031</v>
      </c>
      <c r="E747">
        <v>2025</v>
      </c>
      <c r="F747" t="s">
        <v>1034</v>
      </c>
      <c r="G747" t="s">
        <v>1038</v>
      </c>
      <c r="H747">
        <v>3</v>
      </c>
      <c r="I747">
        <v>137.63999999999999</v>
      </c>
      <c r="J747">
        <v>412.92</v>
      </c>
      <c r="K747">
        <v>82.58</v>
      </c>
      <c r="L747">
        <v>165.18</v>
      </c>
      <c r="M747" t="s">
        <v>1051</v>
      </c>
      <c r="N747" t="s">
        <v>1056</v>
      </c>
    </row>
    <row r="748" spans="1:14" x14ac:dyDescent="0.3">
      <c r="A748" t="s">
        <v>760</v>
      </c>
      <c r="B748" s="1">
        <v>45655</v>
      </c>
      <c r="C748" t="s">
        <v>1018</v>
      </c>
      <c r="D748" t="s">
        <v>1029</v>
      </c>
      <c r="E748">
        <v>2024</v>
      </c>
      <c r="F748" t="s">
        <v>1033</v>
      </c>
      <c r="G748" t="s">
        <v>1037</v>
      </c>
      <c r="H748">
        <v>1</v>
      </c>
      <c r="I748">
        <v>167.24</v>
      </c>
      <c r="J748">
        <v>167.24</v>
      </c>
      <c r="K748">
        <v>100.34</v>
      </c>
      <c r="L748">
        <v>66.900000000000006</v>
      </c>
      <c r="M748" t="s">
        <v>1053</v>
      </c>
      <c r="N748" t="s">
        <v>1056</v>
      </c>
    </row>
    <row r="749" spans="1:14" x14ac:dyDescent="0.3">
      <c r="A749" t="s">
        <v>761</v>
      </c>
      <c r="B749" s="1">
        <v>45419</v>
      </c>
      <c r="C749" t="s">
        <v>1020</v>
      </c>
      <c r="D749" t="s">
        <v>1028</v>
      </c>
      <c r="E749">
        <v>2024</v>
      </c>
      <c r="F749" t="s">
        <v>1035</v>
      </c>
      <c r="G749" t="s">
        <v>1039</v>
      </c>
      <c r="H749">
        <v>1</v>
      </c>
      <c r="I749">
        <v>140.78</v>
      </c>
      <c r="J749">
        <v>140.78</v>
      </c>
      <c r="K749">
        <v>84.47</v>
      </c>
      <c r="L749">
        <v>56.31</v>
      </c>
      <c r="M749" t="s">
        <v>1054</v>
      </c>
      <c r="N749" t="s">
        <v>1055</v>
      </c>
    </row>
    <row r="750" spans="1:14" x14ac:dyDescent="0.3">
      <c r="A750" t="s">
        <v>762</v>
      </c>
      <c r="B750" s="1">
        <v>45334</v>
      </c>
      <c r="C750" t="s">
        <v>1015</v>
      </c>
      <c r="D750" t="s">
        <v>1032</v>
      </c>
      <c r="E750">
        <v>2024</v>
      </c>
      <c r="F750" t="s">
        <v>1035</v>
      </c>
      <c r="G750" t="s">
        <v>1043</v>
      </c>
      <c r="H750">
        <v>2</v>
      </c>
      <c r="I750">
        <v>131.99</v>
      </c>
      <c r="J750">
        <v>263.98</v>
      </c>
      <c r="K750">
        <v>79.19</v>
      </c>
      <c r="L750">
        <v>105.6</v>
      </c>
      <c r="M750" t="s">
        <v>1054</v>
      </c>
      <c r="N750" t="s">
        <v>1059</v>
      </c>
    </row>
    <row r="751" spans="1:14" x14ac:dyDescent="0.3">
      <c r="A751" t="s">
        <v>763</v>
      </c>
      <c r="B751" s="1">
        <v>45208</v>
      </c>
      <c r="C751" t="s">
        <v>1015</v>
      </c>
      <c r="D751" t="s">
        <v>1024</v>
      </c>
      <c r="E751">
        <v>2023</v>
      </c>
      <c r="F751" t="s">
        <v>1034</v>
      </c>
      <c r="G751" t="s">
        <v>1040</v>
      </c>
      <c r="H751">
        <v>4</v>
      </c>
      <c r="I751">
        <v>170.3</v>
      </c>
      <c r="J751">
        <v>681.2</v>
      </c>
      <c r="K751">
        <v>102.18</v>
      </c>
      <c r="L751">
        <v>272.48</v>
      </c>
      <c r="M751" t="s">
        <v>1053</v>
      </c>
      <c r="N751" t="s">
        <v>1056</v>
      </c>
    </row>
    <row r="752" spans="1:14" x14ac:dyDescent="0.3">
      <c r="A752" t="s">
        <v>764</v>
      </c>
      <c r="B752" s="1">
        <v>45216</v>
      </c>
      <c r="C752" t="s">
        <v>1020</v>
      </c>
      <c r="D752" t="s">
        <v>1024</v>
      </c>
      <c r="E752">
        <v>2023</v>
      </c>
      <c r="F752" t="s">
        <v>1036</v>
      </c>
      <c r="G752" t="s">
        <v>1045</v>
      </c>
      <c r="H752">
        <v>4</v>
      </c>
      <c r="I752">
        <v>187.1</v>
      </c>
      <c r="J752">
        <v>748.4</v>
      </c>
      <c r="K752">
        <v>112.26</v>
      </c>
      <c r="L752">
        <v>299.36</v>
      </c>
      <c r="M752" t="s">
        <v>1053</v>
      </c>
      <c r="N752" t="s">
        <v>1055</v>
      </c>
    </row>
    <row r="753" spans="1:14" x14ac:dyDescent="0.3">
      <c r="A753" t="s">
        <v>765</v>
      </c>
      <c r="B753" s="1">
        <v>45796</v>
      </c>
      <c r="C753" t="s">
        <v>1015</v>
      </c>
      <c r="D753" t="s">
        <v>1028</v>
      </c>
      <c r="E753">
        <v>2025</v>
      </c>
      <c r="F753" t="s">
        <v>1035</v>
      </c>
      <c r="G753" t="s">
        <v>1039</v>
      </c>
      <c r="H753">
        <v>4</v>
      </c>
      <c r="I753">
        <v>115.34</v>
      </c>
      <c r="J753">
        <v>461.36</v>
      </c>
      <c r="K753">
        <v>69.2</v>
      </c>
      <c r="L753">
        <v>184.56</v>
      </c>
      <c r="M753" t="s">
        <v>1054</v>
      </c>
      <c r="N753" t="s">
        <v>1055</v>
      </c>
    </row>
    <row r="754" spans="1:14" x14ac:dyDescent="0.3">
      <c r="A754" t="s">
        <v>766</v>
      </c>
      <c r="B754" s="1">
        <v>45289</v>
      </c>
      <c r="C754" t="s">
        <v>1014</v>
      </c>
      <c r="D754" t="s">
        <v>1029</v>
      </c>
      <c r="E754">
        <v>2023</v>
      </c>
      <c r="F754" t="s">
        <v>1033</v>
      </c>
      <c r="G754" t="s">
        <v>1037</v>
      </c>
      <c r="H754">
        <v>2</v>
      </c>
      <c r="I754">
        <v>169.36</v>
      </c>
      <c r="J754">
        <v>338.72</v>
      </c>
      <c r="K754">
        <v>101.62</v>
      </c>
      <c r="L754">
        <v>135.47999999999999</v>
      </c>
      <c r="M754" t="s">
        <v>1053</v>
      </c>
      <c r="N754" t="s">
        <v>1058</v>
      </c>
    </row>
    <row r="755" spans="1:14" x14ac:dyDescent="0.3">
      <c r="A755" t="s">
        <v>767</v>
      </c>
      <c r="B755" s="1">
        <v>45388</v>
      </c>
      <c r="C755" t="s">
        <v>1019</v>
      </c>
      <c r="D755" t="s">
        <v>1031</v>
      </c>
      <c r="E755">
        <v>2024</v>
      </c>
      <c r="F755" t="s">
        <v>1034</v>
      </c>
      <c r="G755" t="s">
        <v>1044</v>
      </c>
      <c r="H755">
        <v>1</v>
      </c>
      <c r="I755">
        <v>155.09</v>
      </c>
      <c r="J755">
        <v>155.09</v>
      </c>
      <c r="K755">
        <v>93.05</v>
      </c>
      <c r="L755">
        <v>62.04</v>
      </c>
      <c r="M755" t="s">
        <v>1051</v>
      </c>
      <c r="N755" t="s">
        <v>1055</v>
      </c>
    </row>
    <row r="756" spans="1:14" x14ac:dyDescent="0.3">
      <c r="A756" t="s">
        <v>768</v>
      </c>
      <c r="B756" s="1">
        <v>45812</v>
      </c>
      <c r="C756" t="s">
        <v>1016</v>
      </c>
      <c r="D756" t="s">
        <v>1027</v>
      </c>
      <c r="E756">
        <v>2025</v>
      </c>
      <c r="F756" t="s">
        <v>1035</v>
      </c>
      <c r="G756" t="s">
        <v>1042</v>
      </c>
      <c r="H756">
        <v>5</v>
      </c>
      <c r="I756">
        <v>107.69</v>
      </c>
      <c r="J756">
        <v>538.45000000000005</v>
      </c>
      <c r="K756">
        <v>64.61</v>
      </c>
      <c r="L756">
        <v>215.4</v>
      </c>
      <c r="M756" t="s">
        <v>1053</v>
      </c>
      <c r="N756" t="s">
        <v>1055</v>
      </c>
    </row>
    <row r="757" spans="1:14" x14ac:dyDescent="0.3">
      <c r="A757" t="s">
        <v>769</v>
      </c>
      <c r="B757" s="1">
        <v>45516</v>
      </c>
      <c r="C757" t="s">
        <v>1015</v>
      </c>
      <c r="D757" t="s">
        <v>1025</v>
      </c>
      <c r="E757">
        <v>2024</v>
      </c>
      <c r="F757" t="s">
        <v>1036</v>
      </c>
      <c r="G757" t="s">
        <v>1047</v>
      </c>
      <c r="H757">
        <v>4</v>
      </c>
      <c r="I757">
        <v>237.34</v>
      </c>
      <c r="J757">
        <v>949.36</v>
      </c>
      <c r="K757">
        <v>142.4</v>
      </c>
      <c r="L757">
        <v>379.76</v>
      </c>
      <c r="M757" t="s">
        <v>1054</v>
      </c>
      <c r="N757" t="s">
        <v>1055</v>
      </c>
    </row>
    <row r="758" spans="1:14" x14ac:dyDescent="0.3">
      <c r="A758" t="s">
        <v>770</v>
      </c>
      <c r="B758" s="1">
        <v>45413</v>
      </c>
      <c r="C758" t="s">
        <v>1016</v>
      </c>
      <c r="D758" t="s">
        <v>1028</v>
      </c>
      <c r="E758">
        <v>2024</v>
      </c>
      <c r="F758" t="s">
        <v>1035</v>
      </c>
      <c r="G758" t="s">
        <v>1043</v>
      </c>
      <c r="H758">
        <v>2</v>
      </c>
      <c r="I758">
        <v>135.51</v>
      </c>
      <c r="J758">
        <v>271.02</v>
      </c>
      <c r="K758">
        <v>81.31</v>
      </c>
      <c r="L758">
        <v>108.4</v>
      </c>
      <c r="M758" t="s">
        <v>1051</v>
      </c>
      <c r="N758" t="s">
        <v>1056</v>
      </c>
    </row>
    <row r="759" spans="1:14" x14ac:dyDescent="0.3">
      <c r="A759" t="s">
        <v>771</v>
      </c>
      <c r="B759" s="1">
        <v>45297</v>
      </c>
      <c r="C759" t="s">
        <v>1019</v>
      </c>
      <c r="D759" t="s">
        <v>1022</v>
      </c>
      <c r="E759">
        <v>2024</v>
      </c>
      <c r="F759" t="s">
        <v>1034</v>
      </c>
      <c r="G759" t="s">
        <v>1041</v>
      </c>
      <c r="H759">
        <v>2</v>
      </c>
      <c r="I759">
        <v>199.37</v>
      </c>
      <c r="J759">
        <v>398.74</v>
      </c>
      <c r="K759">
        <v>119.62</v>
      </c>
      <c r="L759">
        <v>159.5</v>
      </c>
      <c r="M759" t="s">
        <v>1050</v>
      </c>
      <c r="N759" t="s">
        <v>1055</v>
      </c>
    </row>
    <row r="760" spans="1:14" x14ac:dyDescent="0.3">
      <c r="A760" t="s">
        <v>772</v>
      </c>
      <c r="B760" s="1">
        <v>45095</v>
      </c>
      <c r="C760" t="s">
        <v>1018</v>
      </c>
      <c r="D760" t="s">
        <v>1027</v>
      </c>
      <c r="E760">
        <v>2023</v>
      </c>
      <c r="F760" t="s">
        <v>1035</v>
      </c>
      <c r="G760" t="s">
        <v>1039</v>
      </c>
      <c r="H760">
        <v>2</v>
      </c>
      <c r="I760">
        <v>143.87</v>
      </c>
      <c r="J760">
        <v>287.74</v>
      </c>
      <c r="K760">
        <v>86.32</v>
      </c>
      <c r="L760">
        <v>115.1</v>
      </c>
      <c r="M760" t="s">
        <v>1054</v>
      </c>
      <c r="N760" t="s">
        <v>1055</v>
      </c>
    </row>
    <row r="761" spans="1:14" x14ac:dyDescent="0.3">
      <c r="A761" t="s">
        <v>773</v>
      </c>
      <c r="B761" s="1">
        <v>45251</v>
      </c>
      <c r="C761" t="s">
        <v>1020</v>
      </c>
      <c r="D761" t="s">
        <v>1030</v>
      </c>
      <c r="E761">
        <v>2023</v>
      </c>
      <c r="F761" t="s">
        <v>1036</v>
      </c>
      <c r="G761" t="s">
        <v>1048</v>
      </c>
      <c r="H761">
        <v>4</v>
      </c>
      <c r="I761">
        <v>188.38</v>
      </c>
      <c r="J761">
        <v>753.52</v>
      </c>
      <c r="K761">
        <v>113.03</v>
      </c>
      <c r="L761">
        <v>301.39999999999998</v>
      </c>
      <c r="M761" t="s">
        <v>1053</v>
      </c>
      <c r="N761" t="s">
        <v>1055</v>
      </c>
    </row>
    <row r="762" spans="1:14" x14ac:dyDescent="0.3">
      <c r="A762" t="s">
        <v>774</v>
      </c>
      <c r="B762" s="1">
        <v>45604</v>
      </c>
      <c r="C762" t="s">
        <v>1014</v>
      </c>
      <c r="D762" t="s">
        <v>1030</v>
      </c>
      <c r="E762">
        <v>2024</v>
      </c>
      <c r="F762" t="s">
        <v>1035</v>
      </c>
      <c r="G762" t="s">
        <v>1039</v>
      </c>
      <c r="H762">
        <v>2</v>
      </c>
      <c r="I762">
        <v>124.21</v>
      </c>
      <c r="J762">
        <v>248.42</v>
      </c>
      <c r="K762">
        <v>74.53</v>
      </c>
      <c r="L762">
        <v>99.36</v>
      </c>
      <c r="M762" t="s">
        <v>1051</v>
      </c>
      <c r="N762" t="s">
        <v>1055</v>
      </c>
    </row>
    <row r="763" spans="1:14" x14ac:dyDescent="0.3">
      <c r="A763" t="s">
        <v>775</v>
      </c>
      <c r="B763" s="1">
        <v>45487</v>
      </c>
      <c r="C763" t="s">
        <v>1018</v>
      </c>
      <c r="D763" t="s">
        <v>1021</v>
      </c>
      <c r="E763">
        <v>2024</v>
      </c>
      <c r="F763" t="s">
        <v>1035</v>
      </c>
      <c r="G763" t="s">
        <v>1043</v>
      </c>
      <c r="H763">
        <v>1</v>
      </c>
      <c r="I763">
        <v>89.21</v>
      </c>
      <c r="J763">
        <v>89.21</v>
      </c>
      <c r="K763">
        <v>53.53</v>
      </c>
      <c r="L763">
        <v>35.68</v>
      </c>
      <c r="M763" t="s">
        <v>1051</v>
      </c>
      <c r="N763" t="s">
        <v>1059</v>
      </c>
    </row>
    <row r="764" spans="1:14" x14ac:dyDescent="0.3">
      <c r="A764" t="s">
        <v>776</v>
      </c>
      <c r="B764" s="1">
        <v>45607</v>
      </c>
      <c r="C764" t="s">
        <v>1015</v>
      </c>
      <c r="D764" t="s">
        <v>1030</v>
      </c>
      <c r="E764">
        <v>2024</v>
      </c>
      <c r="F764" t="s">
        <v>1034</v>
      </c>
      <c r="G764" t="s">
        <v>1040</v>
      </c>
      <c r="H764">
        <v>4</v>
      </c>
      <c r="I764">
        <v>192.72</v>
      </c>
      <c r="J764">
        <v>770.88</v>
      </c>
      <c r="K764">
        <v>115.63</v>
      </c>
      <c r="L764">
        <v>308.36</v>
      </c>
      <c r="M764" t="s">
        <v>1050</v>
      </c>
      <c r="N764" t="s">
        <v>1056</v>
      </c>
    </row>
    <row r="765" spans="1:14" x14ac:dyDescent="0.3">
      <c r="A765" t="s">
        <v>777</v>
      </c>
      <c r="B765" s="1">
        <v>45109</v>
      </c>
      <c r="C765" t="s">
        <v>1018</v>
      </c>
      <c r="D765" t="s">
        <v>1021</v>
      </c>
      <c r="E765">
        <v>2023</v>
      </c>
      <c r="F765" t="s">
        <v>1035</v>
      </c>
      <c r="G765" t="s">
        <v>1039</v>
      </c>
      <c r="H765">
        <v>2</v>
      </c>
      <c r="I765">
        <v>96.63</v>
      </c>
      <c r="J765">
        <v>193.26</v>
      </c>
      <c r="K765">
        <v>57.98</v>
      </c>
      <c r="L765">
        <v>77.3</v>
      </c>
      <c r="M765" t="s">
        <v>1053</v>
      </c>
      <c r="N765" t="s">
        <v>1055</v>
      </c>
    </row>
    <row r="766" spans="1:14" x14ac:dyDescent="0.3">
      <c r="A766" t="s">
        <v>778</v>
      </c>
      <c r="B766" s="1">
        <v>45419</v>
      </c>
      <c r="C766" t="s">
        <v>1020</v>
      </c>
      <c r="D766" t="s">
        <v>1028</v>
      </c>
      <c r="E766">
        <v>2024</v>
      </c>
      <c r="F766" t="s">
        <v>1033</v>
      </c>
      <c r="G766" t="s">
        <v>1049</v>
      </c>
      <c r="H766">
        <v>2</v>
      </c>
      <c r="I766">
        <v>114.48</v>
      </c>
      <c r="J766">
        <v>228.96</v>
      </c>
      <c r="K766">
        <v>68.69</v>
      </c>
      <c r="L766">
        <v>91.58</v>
      </c>
      <c r="M766" t="s">
        <v>1053</v>
      </c>
      <c r="N766" t="s">
        <v>1057</v>
      </c>
    </row>
    <row r="767" spans="1:14" x14ac:dyDescent="0.3">
      <c r="A767" t="s">
        <v>779</v>
      </c>
      <c r="B767" s="1">
        <v>45758</v>
      </c>
      <c r="C767" t="s">
        <v>1014</v>
      </c>
      <c r="D767" t="s">
        <v>1031</v>
      </c>
      <c r="E767">
        <v>2025</v>
      </c>
      <c r="F767" t="s">
        <v>1036</v>
      </c>
      <c r="G767" t="s">
        <v>1047</v>
      </c>
      <c r="H767">
        <v>5</v>
      </c>
      <c r="I767">
        <v>156.91</v>
      </c>
      <c r="J767">
        <v>784.55</v>
      </c>
      <c r="K767">
        <v>94.15</v>
      </c>
      <c r="L767">
        <v>313.8</v>
      </c>
      <c r="M767" t="s">
        <v>1051</v>
      </c>
      <c r="N767" t="s">
        <v>1057</v>
      </c>
    </row>
    <row r="768" spans="1:14" x14ac:dyDescent="0.3">
      <c r="A768" t="s">
        <v>780</v>
      </c>
      <c r="B768" s="1">
        <v>45319</v>
      </c>
      <c r="C768" t="s">
        <v>1018</v>
      </c>
      <c r="D768" t="s">
        <v>1022</v>
      </c>
      <c r="E768">
        <v>2024</v>
      </c>
      <c r="F768" t="s">
        <v>1033</v>
      </c>
      <c r="G768" t="s">
        <v>1046</v>
      </c>
      <c r="H768">
        <v>1</v>
      </c>
      <c r="I768">
        <v>119.78</v>
      </c>
      <c r="J768">
        <v>119.78</v>
      </c>
      <c r="K768">
        <v>71.87</v>
      </c>
      <c r="L768">
        <v>47.91</v>
      </c>
      <c r="M768" t="s">
        <v>1050</v>
      </c>
      <c r="N768" t="s">
        <v>1057</v>
      </c>
    </row>
    <row r="769" spans="1:14" x14ac:dyDescent="0.3">
      <c r="A769" t="s">
        <v>781</v>
      </c>
      <c r="B769" s="1">
        <v>45552</v>
      </c>
      <c r="C769" t="s">
        <v>1020</v>
      </c>
      <c r="D769" t="s">
        <v>1023</v>
      </c>
      <c r="E769">
        <v>2024</v>
      </c>
      <c r="F769" t="s">
        <v>1035</v>
      </c>
      <c r="G769" t="s">
        <v>1039</v>
      </c>
      <c r="H769">
        <v>4</v>
      </c>
      <c r="I769">
        <v>108.35</v>
      </c>
      <c r="J769">
        <v>433.4</v>
      </c>
      <c r="K769">
        <v>65.010000000000005</v>
      </c>
      <c r="L769">
        <v>173.36</v>
      </c>
      <c r="M769" t="s">
        <v>1051</v>
      </c>
      <c r="N769" t="s">
        <v>1058</v>
      </c>
    </row>
    <row r="770" spans="1:14" x14ac:dyDescent="0.3">
      <c r="A770" t="s">
        <v>782</v>
      </c>
      <c r="B770" s="1">
        <v>45035</v>
      </c>
      <c r="C770" t="s">
        <v>1016</v>
      </c>
      <c r="D770" t="s">
        <v>1031</v>
      </c>
      <c r="E770">
        <v>2023</v>
      </c>
      <c r="F770" t="s">
        <v>1036</v>
      </c>
      <c r="G770" t="s">
        <v>1047</v>
      </c>
      <c r="H770">
        <v>1</v>
      </c>
      <c r="I770">
        <v>216.26</v>
      </c>
      <c r="J770">
        <v>216.26</v>
      </c>
      <c r="K770">
        <v>129.76</v>
      </c>
      <c r="L770">
        <v>86.5</v>
      </c>
      <c r="M770" t="s">
        <v>1052</v>
      </c>
      <c r="N770" t="s">
        <v>1059</v>
      </c>
    </row>
    <row r="771" spans="1:14" x14ac:dyDescent="0.3">
      <c r="A771" t="s">
        <v>783</v>
      </c>
      <c r="B771" s="1">
        <v>45798</v>
      </c>
      <c r="C771" t="s">
        <v>1016</v>
      </c>
      <c r="D771" t="s">
        <v>1028</v>
      </c>
      <c r="E771">
        <v>2025</v>
      </c>
      <c r="F771" t="s">
        <v>1035</v>
      </c>
      <c r="G771" t="s">
        <v>1042</v>
      </c>
      <c r="H771">
        <v>1</v>
      </c>
      <c r="I771">
        <v>107.38</v>
      </c>
      <c r="J771">
        <v>107.38</v>
      </c>
      <c r="K771">
        <v>64.430000000000007</v>
      </c>
      <c r="L771">
        <v>42.95</v>
      </c>
      <c r="M771" t="s">
        <v>1051</v>
      </c>
      <c r="N771" t="s">
        <v>1057</v>
      </c>
    </row>
    <row r="772" spans="1:14" x14ac:dyDescent="0.3">
      <c r="A772" t="s">
        <v>784</v>
      </c>
      <c r="B772" s="1">
        <v>45472</v>
      </c>
      <c r="C772" t="s">
        <v>1019</v>
      </c>
      <c r="D772" t="s">
        <v>1027</v>
      </c>
      <c r="E772">
        <v>2024</v>
      </c>
      <c r="F772" t="s">
        <v>1033</v>
      </c>
      <c r="G772" t="s">
        <v>1049</v>
      </c>
      <c r="H772">
        <v>1</v>
      </c>
      <c r="I772">
        <v>131.91999999999999</v>
      </c>
      <c r="J772">
        <v>131.91999999999999</v>
      </c>
      <c r="K772">
        <v>79.150000000000006</v>
      </c>
      <c r="L772">
        <v>52.77</v>
      </c>
      <c r="M772" t="s">
        <v>1053</v>
      </c>
      <c r="N772" t="s">
        <v>1059</v>
      </c>
    </row>
    <row r="773" spans="1:14" x14ac:dyDescent="0.3">
      <c r="A773" t="s">
        <v>785</v>
      </c>
      <c r="B773" s="1">
        <v>45141</v>
      </c>
      <c r="C773" t="s">
        <v>1017</v>
      </c>
      <c r="D773" t="s">
        <v>1025</v>
      </c>
      <c r="E773">
        <v>2023</v>
      </c>
      <c r="F773" t="s">
        <v>1035</v>
      </c>
      <c r="G773" t="s">
        <v>1043</v>
      </c>
      <c r="H773">
        <v>3</v>
      </c>
      <c r="I773">
        <v>125.97</v>
      </c>
      <c r="J773">
        <v>377.91</v>
      </c>
      <c r="K773">
        <v>75.58</v>
      </c>
      <c r="L773">
        <v>151.16999999999999</v>
      </c>
      <c r="M773" t="s">
        <v>1053</v>
      </c>
      <c r="N773" t="s">
        <v>1057</v>
      </c>
    </row>
    <row r="774" spans="1:14" x14ac:dyDescent="0.3">
      <c r="A774" t="s">
        <v>786</v>
      </c>
      <c r="B774" s="1">
        <v>45068</v>
      </c>
      <c r="C774" t="s">
        <v>1015</v>
      </c>
      <c r="D774" t="s">
        <v>1028</v>
      </c>
      <c r="E774">
        <v>2023</v>
      </c>
      <c r="F774" t="s">
        <v>1033</v>
      </c>
      <c r="G774" t="s">
        <v>1049</v>
      </c>
      <c r="H774">
        <v>1</v>
      </c>
      <c r="I774">
        <v>161.88</v>
      </c>
      <c r="J774">
        <v>161.88</v>
      </c>
      <c r="K774">
        <v>97.13</v>
      </c>
      <c r="L774">
        <v>64.75</v>
      </c>
      <c r="M774" t="s">
        <v>1051</v>
      </c>
      <c r="N774" t="s">
        <v>1058</v>
      </c>
    </row>
    <row r="775" spans="1:14" x14ac:dyDescent="0.3">
      <c r="A775" t="s">
        <v>787</v>
      </c>
      <c r="B775" s="1">
        <v>45420</v>
      </c>
      <c r="C775" t="s">
        <v>1016</v>
      </c>
      <c r="D775" t="s">
        <v>1028</v>
      </c>
      <c r="E775">
        <v>2024</v>
      </c>
      <c r="F775" t="s">
        <v>1034</v>
      </c>
      <c r="G775" t="s">
        <v>1038</v>
      </c>
      <c r="H775">
        <v>4</v>
      </c>
      <c r="I775">
        <v>197.59</v>
      </c>
      <c r="J775">
        <v>790.36</v>
      </c>
      <c r="K775">
        <v>118.55</v>
      </c>
      <c r="L775">
        <v>316.16000000000003</v>
      </c>
      <c r="M775" t="s">
        <v>1054</v>
      </c>
      <c r="N775" t="s">
        <v>1056</v>
      </c>
    </row>
    <row r="776" spans="1:14" x14ac:dyDescent="0.3">
      <c r="A776" t="s">
        <v>788</v>
      </c>
      <c r="B776" s="1">
        <v>45421</v>
      </c>
      <c r="C776" t="s">
        <v>1017</v>
      </c>
      <c r="D776" t="s">
        <v>1028</v>
      </c>
      <c r="E776">
        <v>2024</v>
      </c>
      <c r="F776" t="s">
        <v>1034</v>
      </c>
      <c r="G776" t="s">
        <v>1040</v>
      </c>
      <c r="H776">
        <v>3</v>
      </c>
      <c r="I776">
        <v>190.7</v>
      </c>
      <c r="J776">
        <v>572.1</v>
      </c>
      <c r="K776">
        <v>114.42</v>
      </c>
      <c r="L776">
        <v>228.84</v>
      </c>
      <c r="M776" t="s">
        <v>1053</v>
      </c>
      <c r="N776" t="s">
        <v>1059</v>
      </c>
    </row>
    <row r="777" spans="1:14" x14ac:dyDescent="0.3">
      <c r="A777" t="s">
        <v>789</v>
      </c>
      <c r="B777" s="1">
        <v>45010</v>
      </c>
      <c r="C777" t="s">
        <v>1019</v>
      </c>
      <c r="D777" t="s">
        <v>1026</v>
      </c>
      <c r="E777">
        <v>2023</v>
      </c>
      <c r="F777" t="s">
        <v>1033</v>
      </c>
      <c r="G777" t="s">
        <v>1037</v>
      </c>
      <c r="H777">
        <v>2</v>
      </c>
      <c r="I777">
        <v>135.9</v>
      </c>
      <c r="J777">
        <v>271.8</v>
      </c>
      <c r="K777">
        <v>81.540000000000006</v>
      </c>
      <c r="L777">
        <v>108.72</v>
      </c>
      <c r="M777" t="s">
        <v>1053</v>
      </c>
      <c r="N777" t="s">
        <v>1056</v>
      </c>
    </row>
    <row r="778" spans="1:14" x14ac:dyDescent="0.3">
      <c r="A778" t="s">
        <v>790</v>
      </c>
      <c r="B778" s="1">
        <v>45816</v>
      </c>
      <c r="C778" t="s">
        <v>1018</v>
      </c>
      <c r="D778" t="s">
        <v>1027</v>
      </c>
      <c r="E778">
        <v>2025</v>
      </c>
      <c r="F778" t="s">
        <v>1034</v>
      </c>
      <c r="G778" t="s">
        <v>1038</v>
      </c>
      <c r="H778">
        <v>4</v>
      </c>
      <c r="I778">
        <v>186.31</v>
      </c>
      <c r="J778">
        <v>745.24</v>
      </c>
      <c r="K778">
        <v>111.79</v>
      </c>
      <c r="L778">
        <v>298.08</v>
      </c>
      <c r="M778" t="s">
        <v>1054</v>
      </c>
      <c r="N778" t="s">
        <v>1058</v>
      </c>
    </row>
    <row r="779" spans="1:14" x14ac:dyDescent="0.3">
      <c r="A779" t="s">
        <v>791</v>
      </c>
      <c r="B779" s="1">
        <v>45744</v>
      </c>
      <c r="C779" t="s">
        <v>1014</v>
      </c>
      <c r="D779" t="s">
        <v>1026</v>
      </c>
      <c r="E779">
        <v>2025</v>
      </c>
      <c r="F779" t="s">
        <v>1033</v>
      </c>
      <c r="G779" t="s">
        <v>1037</v>
      </c>
      <c r="H779">
        <v>1</v>
      </c>
      <c r="I779">
        <v>135.94999999999999</v>
      </c>
      <c r="J779">
        <v>135.94999999999999</v>
      </c>
      <c r="K779">
        <v>81.569999999999993</v>
      </c>
      <c r="L779">
        <v>54.38</v>
      </c>
      <c r="M779" t="s">
        <v>1054</v>
      </c>
      <c r="N779" t="s">
        <v>1059</v>
      </c>
    </row>
    <row r="780" spans="1:14" x14ac:dyDescent="0.3">
      <c r="A780" t="s">
        <v>792</v>
      </c>
      <c r="B780" s="1">
        <v>45340</v>
      </c>
      <c r="C780" t="s">
        <v>1018</v>
      </c>
      <c r="D780" t="s">
        <v>1032</v>
      </c>
      <c r="E780">
        <v>2024</v>
      </c>
      <c r="F780" t="s">
        <v>1035</v>
      </c>
      <c r="G780" t="s">
        <v>1043</v>
      </c>
      <c r="H780">
        <v>3</v>
      </c>
      <c r="I780">
        <v>146.4</v>
      </c>
      <c r="J780">
        <v>439.2</v>
      </c>
      <c r="K780">
        <v>87.84</v>
      </c>
      <c r="L780">
        <v>175.68</v>
      </c>
      <c r="M780" t="s">
        <v>1050</v>
      </c>
      <c r="N780" t="s">
        <v>1056</v>
      </c>
    </row>
    <row r="781" spans="1:14" x14ac:dyDescent="0.3">
      <c r="A781" t="s">
        <v>793</v>
      </c>
      <c r="B781" s="1">
        <v>45032</v>
      </c>
      <c r="C781" t="s">
        <v>1018</v>
      </c>
      <c r="D781" t="s">
        <v>1031</v>
      </c>
      <c r="E781">
        <v>2023</v>
      </c>
      <c r="F781" t="s">
        <v>1035</v>
      </c>
      <c r="G781" t="s">
        <v>1042</v>
      </c>
      <c r="H781">
        <v>1</v>
      </c>
      <c r="I781">
        <v>91.69</v>
      </c>
      <c r="J781">
        <v>91.69</v>
      </c>
      <c r="K781">
        <v>55.01</v>
      </c>
      <c r="L781">
        <v>36.68</v>
      </c>
      <c r="M781" t="s">
        <v>1051</v>
      </c>
      <c r="N781" t="s">
        <v>1058</v>
      </c>
    </row>
    <row r="782" spans="1:14" x14ac:dyDescent="0.3">
      <c r="A782" t="s">
        <v>794</v>
      </c>
      <c r="B782" s="1">
        <v>45672</v>
      </c>
      <c r="C782" t="s">
        <v>1016</v>
      </c>
      <c r="D782" t="s">
        <v>1022</v>
      </c>
      <c r="E782">
        <v>2025</v>
      </c>
      <c r="F782" t="s">
        <v>1033</v>
      </c>
      <c r="G782" t="s">
        <v>1046</v>
      </c>
      <c r="H782">
        <v>4</v>
      </c>
      <c r="I782">
        <v>130.35</v>
      </c>
      <c r="J782">
        <v>521.4</v>
      </c>
      <c r="K782">
        <v>78.209999999999994</v>
      </c>
      <c r="L782">
        <v>208.56</v>
      </c>
      <c r="M782" t="s">
        <v>1050</v>
      </c>
      <c r="N782" t="s">
        <v>1055</v>
      </c>
    </row>
    <row r="783" spans="1:14" x14ac:dyDescent="0.3">
      <c r="A783" t="s">
        <v>795</v>
      </c>
      <c r="B783" s="1">
        <v>45373</v>
      </c>
      <c r="C783" t="s">
        <v>1014</v>
      </c>
      <c r="D783" t="s">
        <v>1026</v>
      </c>
      <c r="E783">
        <v>2024</v>
      </c>
      <c r="F783" t="s">
        <v>1033</v>
      </c>
      <c r="G783" t="s">
        <v>1049</v>
      </c>
      <c r="H783">
        <v>3</v>
      </c>
      <c r="I783">
        <v>158.91</v>
      </c>
      <c r="J783">
        <v>476.73</v>
      </c>
      <c r="K783">
        <v>95.35</v>
      </c>
      <c r="L783">
        <v>190.68</v>
      </c>
      <c r="M783" t="s">
        <v>1050</v>
      </c>
      <c r="N783" t="s">
        <v>1059</v>
      </c>
    </row>
    <row r="784" spans="1:14" x14ac:dyDescent="0.3">
      <c r="A784" t="s">
        <v>796</v>
      </c>
      <c r="B784" s="1">
        <v>45569</v>
      </c>
      <c r="C784" t="s">
        <v>1014</v>
      </c>
      <c r="D784" t="s">
        <v>1024</v>
      </c>
      <c r="E784">
        <v>2024</v>
      </c>
      <c r="F784" t="s">
        <v>1034</v>
      </c>
      <c r="G784" t="s">
        <v>1044</v>
      </c>
      <c r="H784">
        <v>5</v>
      </c>
      <c r="I784">
        <v>162.68</v>
      </c>
      <c r="J784">
        <v>813.4</v>
      </c>
      <c r="K784">
        <v>97.61</v>
      </c>
      <c r="L784">
        <v>325.35000000000002</v>
      </c>
      <c r="M784" t="s">
        <v>1054</v>
      </c>
      <c r="N784" t="s">
        <v>1056</v>
      </c>
    </row>
    <row r="785" spans="1:14" x14ac:dyDescent="0.3">
      <c r="A785" t="s">
        <v>797</v>
      </c>
      <c r="B785" s="1">
        <v>45382</v>
      </c>
      <c r="C785" t="s">
        <v>1018</v>
      </c>
      <c r="D785" t="s">
        <v>1026</v>
      </c>
      <c r="E785">
        <v>2024</v>
      </c>
      <c r="F785" t="s">
        <v>1034</v>
      </c>
      <c r="G785" t="s">
        <v>1041</v>
      </c>
      <c r="H785">
        <v>1</v>
      </c>
      <c r="I785">
        <v>187.53</v>
      </c>
      <c r="J785">
        <v>187.53</v>
      </c>
      <c r="K785">
        <v>112.52</v>
      </c>
      <c r="L785">
        <v>75.010000000000005</v>
      </c>
      <c r="M785" t="s">
        <v>1051</v>
      </c>
      <c r="N785" t="s">
        <v>1058</v>
      </c>
    </row>
    <row r="786" spans="1:14" x14ac:dyDescent="0.3">
      <c r="A786" t="s">
        <v>798</v>
      </c>
      <c r="B786" s="1">
        <v>45171</v>
      </c>
      <c r="C786" t="s">
        <v>1019</v>
      </c>
      <c r="D786" t="s">
        <v>1023</v>
      </c>
      <c r="E786">
        <v>2023</v>
      </c>
      <c r="F786" t="s">
        <v>1036</v>
      </c>
      <c r="G786" t="s">
        <v>1045</v>
      </c>
      <c r="H786">
        <v>4</v>
      </c>
      <c r="I786">
        <v>194.64</v>
      </c>
      <c r="J786">
        <v>778.56</v>
      </c>
      <c r="K786">
        <v>116.78</v>
      </c>
      <c r="L786">
        <v>311.44</v>
      </c>
      <c r="M786" t="s">
        <v>1050</v>
      </c>
      <c r="N786" t="s">
        <v>1055</v>
      </c>
    </row>
    <row r="787" spans="1:14" x14ac:dyDescent="0.3">
      <c r="A787" t="s">
        <v>799</v>
      </c>
      <c r="B787" s="1">
        <v>45674</v>
      </c>
      <c r="C787" t="s">
        <v>1014</v>
      </c>
      <c r="D787" t="s">
        <v>1022</v>
      </c>
      <c r="E787">
        <v>2025</v>
      </c>
      <c r="F787" t="s">
        <v>1035</v>
      </c>
      <c r="G787" t="s">
        <v>1043</v>
      </c>
      <c r="H787">
        <v>4</v>
      </c>
      <c r="I787">
        <v>117.79</v>
      </c>
      <c r="J787">
        <v>471.16</v>
      </c>
      <c r="K787">
        <v>70.67</v>
      </c>
      <c r="L787">
        <v>188.48</v>
      </c>
      <c r="M787" t="s">
        <v>1052</v>
      </c>
      <c r="N787" t="s">
        <v>1059</v>
      </c>
    </row>
    <row r="788" spans="1:14" x14ac:dyDescent="0.3">
      <c r="A788" t="s">
        <v>800</v>
      </c>
      <c r="B788" s="1">
        <v>45805</v>
      </c>
      <c r="C788" t="s">
        <v>1016</v>
      </c>
      <c r="D788" t="s">
        <v>1028</v>
      </c>
      <c r="E788">
        <v>2025</v>
      </c>
      <c r="F788" t="s">
        <v>1036</v>
      </c>
      <c r="G788" t="s">
        <v>1045</v>
      </c>
      <c r="H788">
        <v>4</v>
      </c>
      <c r="I788">
        <v>176.97</v>
      </c>
      <c r="J788">
        <v>707.88</v>
      </c>
      <c r="K788">
        <v>106.18</v>
      </c>
      <c r="L788">
        <v>283.16000000000003</v>
      </c>
      <c r="M788" t="s">
        <v>1052</v>
      </c>
      <c r="N788" t="s">
        <v>1055</v>
      </c>
    </row>
    <row r="789" spans="1:14" x14ac:dyDescent="0.3">
      <c r="A789" t="s">
        <v>801</v>
      </c>
      <c r="B789" s="1">
        <v>45145</v>
      </c>
      <c r="C789" t="s">
        <v>1015</v>
      </c>
      <c r="D789" t="s">
        <v>1025</v>
      </c>
      <c r="E789">
        <v>2023</v>
      </c>
      <c r="F789" t="s">
        <v>1036</v>
      </c>
      <c r="G789" t="s">
        <v>1048</v>
      </c>
      <c r="H789">
        <v>2</v>
      </c>
      <c r="I789">
        <v>162.30000000000001</v>
      </c>
      <c r="J789">
        <v>324.60000000000002</v>
      </c>
      <c r="K789">
        <v>97.38</v>
      </c>
      <c r="L789">
        <v>129.84</v>
      </c>
      <c r="M789" t="s">
        <v>1053</v>
      </c>
      <c r="N789" t="s">
        <v>1057</v>
      </c>
    </row>
    <row r="790" spans="1:14" x14ac:dyDescent="0.3">
      <c r="A790" t="s">
        <v>802</v>
      </c>
      <c r="B790" s="1">
        <v>45420</v>
      </c>
      <c r="C790" t="s">
        <v>1016</v>
      </c>
      <c r="D790" t="s">
        <v>1028</v>
      </c>
      <c r="E790">
        <v>2024</v>
      </c>
      <c r="F790" t="s">
        <v>1035</v>
      </c>
      <c r="G790" t="s">
        <v>1039</v>
      </c>
      <c r="H790">
        <v>5</v>
      </c>
      <c r="I790">
        <v>145.56</v>
      </c>
      <c r="J790">
        <v>727.8</v>
      </c>
      <c r="K790">
        <v>87.34</v>
      </c>
      <c r="L790">
        <v>291.10000000000002</v>
      </c>
      <c r="M790" t="s">
        <v>1052</v>
      </c>
      <c r="N790" t="s">
        <v>1059</v>
      </c>
    </row>
    <row r="791" spans="1:14" x14ac:dyDescent="0.3">
      <c r="A791" t="s">
        <v>803</v>
      </c>
      <c r="B791" s="1">
        <v>45270</v>
      </c>
      <c r="C791" t="s">
        <v>1018</v>
      </c>
      <c r="D791" t="s">
        <v>1029</v>
      </c>
      <c r="E791">
        <v>2023</v>
      </c>
      <c r="F791" t="s">
        <v>1034</v>
      </c>
      <c r="G791" t="s">
        <v>1041</v>
      </c>
      <c r="H791">
        <v>5</v>
      </c>
      <c r="I791">
        <v>171.2</v>
      </c>
      <c r="J791">
        <v>856</v>
      </c>
      <c r="K791">
        <v>102.72</v>
      </c>
      <c r="L791">
        <v>342.4</v>
      </c>
      <c r="M791" t="s">
        <v>1052</v>
      </c>
      <c r="N791" t="s">
        <v>1058</v>
      </c>
    </row>
    <row r="792" spans="1:14" x14ac:dyDescent="0.3">
      <c r="A792" t="s">
        <v>804</v>
      </c>
      <c r="B792" s="1">
        <v>45752</v>
      </c>
      <c r="C792" t="s">
        <v>1019</v>
      </c>
      <c r="D792" t="s">
        <v>1031</v>
      </c>
      <c r="E792">
        <v>2025</v>
      </c>
      <c r="F792" t="s">
        <v>1034</v>
      </c>
      <c r="G792" t="s">
        <v>1044</v>
      </c>
      <c r="H792">
        <v>3</v>
      </c>
      <c r="I792">
        <v>156.18</v>
      </c>
      <c r="J792">
        <v>468.54</v>
      </c>
      <c r="K792">
        <v>93.71</v>
      </c>
      <c r="L792">
        <v>187.41</v>
      </c>
      <c r="M792" t="s">
        <v>1051</v>
      </c>
      <c r="N792" t="s">
        <v>1058</v>
      </c>
    </row>
    <row r="793" spans="1:14" x14ac:dyDescent="0.3">
      <c r="A793" t="s">
        <v>805</v>
      </c>
      <c r="B793" s="1">
        <v>45382</v>
      </c>
      <c r="C793" t="s">
        <v>1018</v>
      </c>
      <c r="D793" t="s">
        <v>1026</v>
      </c>
      <c r="E793">
        <v>2024</v>
      </c>
      <c r="F793" t="s">
        <v>1034</v>
      </c>
      <c r="G793" t="s">
        <v>1041</v>
      </c>
      <c r="H793">
        <v>5</v>
      </c>
      <c r="I793">
        <v>127.08</v>
      </c>
      <c r="J793">
        <v>635.4</v>
      </c>
      <c r="K793">
        <v>76.25</v>
      </c>
      <c r="L793">
        <v>254.15</v>
      </c>
      <c r="M793" t="s">
        <v>1051</v>
      </c>
      <c r="N793" t="s">
        <v>1059</v>
      </c>
    </row>
    <row r="794" spans="1:14" x14ac:dyDescent="0.3">
      <c r="A794" t="s">
        <v>806</v>
      </c>
      <c r="B794" s="1">
        <v>45714</v>
      </c>
      <c r="C794" t="s">
        <v>1016</v>
      </c>
      <c r="D794" t="s">
        <v>1032</v>
      </c>
      <c r="E794">
        <v>2025</v>
      </c>
      <c r="F794" t="s">
        <v>1035</v>
      </c>
      <c r="G794" t="s">
        <v>1043</v>
      </c>
      <c r="H794">
        <v>1</v>
      </c>
      <c r="I794">
        <v>115.51</v>
      </c>
      <c r="J794">
        <v>115.51</v>
      </c>
      <c r="K794">
        <v>69.31</v>
      </c>
      <c r="L794">
        <v>46.2</v>
      </c>
      <c r="M794" t="s">
        <v>1051</v>
      </c>
      <c r="N794" t="s">
        <v>1057</v>
      </c>
    </row>
    <row r="795" spans="1:14" x14ac:dyDescent="0.3">
      <c r="A795" t="s">
        <v>807</v>
      </c>
      <c r="B795" s="1">
        <v>45701</v>
      </c>
      <c r="C795" t="s">
        <v>1017</v>
      </c>
      <c r="D795" t="s">
        <v>1032</v>
      </c>
      <c r="E795">
        <v>2025</v>
      </c>
      <c r="F795" t="s">
        <v>1034</v>
      </c>
      <c r="G795" t="s">
        <v>1041</v>
      </c>
      <c r="H795">
        <v>4</v>
      </c>
      <c r="I795">
        <v>131.87</v>
      </c>
      <c r="J795">
        <v>527.48</v>
      </c>
      <c r="K795">
        <v>79.12</v>
      </c>
      <c r="L795">
        <v>211</v>
      </c>
      <c r="M795" t="s">
        <v>1054</v>
      </c>
      <c r="N795" t="s">
        <v>1059</v>
      </c>
    </row>
    <row r="796" spans="1:14" x14ac:dyDescent="0.3">
      <c r="A796" t="s">
        <v>808</v>
      </c>
      <c r="B796" s="1">
        <v>45174</v>
      </c>
      <c r="C796" t="s">
        <v>1020</v>
      </c>
      <c r="D796" t="s">
        <v>1023</v>
      </c>
      <c r="E796">
        <v>2023</v>
      </c>
      <c r="F796" t="s">
        <v>1036</v>
      </c>
      <c r="G796" t="s">
        <v>1047</v>
      </c>
      <c r="H796">
        <v>5</v>
      </c>
      <c r="I796">
        <v>197.99</v>
      </c>
      <c r="J796">
        <v>989.95</v>
      </c>
      <c r="K796">
        <v>118.79</v>
      </c>
      <c r="L796">
        <v>396</v>
      </c>
      <c r="M796" t="s">
        <v>1051</v>
      </c>
      <c r="N796" t="s">
        <v>1056</v>
      </c>
    </row>
    <row r="797" spans="1:14" x14ac:dyDescent="0.3">
      <c r="A797" t="s">
        <v>809</v>
      </c>
      <c r="B797" s="1">
        <v>45634</v>
      </c>
      <c r="C797" t="s">
        <v>1018</v>
      </c>
      <c r="D797" t="s">
        <v>1029</v>
      </c>
      <c r="E797">
        <v>2024</v>
      </c>
      <c r="F797" t="s">
        <v>1036</v>
      </c>
      <c r="G797" t="s">
        <v>1047</v>
      </c>
      <c r="H797">
        <v>3</v>
      </c>
      <c r="I797">
        <v>150.49</v>
      </c>
      <c r="J797">
        <v>451.47</v>
      </c>
      <c r="K797">
        <v>90.29</v>
      </c>
      <c r="L797">
        <v>180.6</v>
      </c>
      <c r="M797" t="s">
        <v>1050</v>
      </c>
      <c r="N797" t="s">
        <v>1058</v>
      </c>
    </row>
    <row r="798" spans="1:14" x14ac:dyDescent="0.3">
      <c r="A798" t="s">
        <v>810</v>
      </c>
      <c r="B798" s="1">
        <v>45298</v>
      </c>
      <c r="C798" t="s">
        <v>1018</v>
      </c>
      <c r="D798" t="s">
        <v>1022</v>
      </c>
      <c r="E798">
        <v>2024</v>
      </c>
      <c r="F798" t="s">
        <v>1036</v>
      </c>
      <c r="G798" t="s">
        <v>1048</v>
      </c>
      <c r="H798">
        <v>2</v>
      </c>
      <c r="I798">
        <v>182.31</v>
      </c>
      <c r="J798">
        <v>364.62</v>
      </c>
      <c r="K798">
        <v>109.39</v>
      </c>
      <c r="L798">
        <v>145.84</v>
      </c>
      <c r="M798" t="s">
        <v>1054</v>
      </c>
      <c r="N798" t="s">
        <v>1055</v>
      </c>
    </row>
    <row r="799" spans="1:14" x14ac:dyDescent="0.3">
      <c r="A799" t="s">
        <v>811</v>
      </c>
      <c r="B799" s="1">
        <v>45764</v>
      </c>
      <c r="C799" t="s">
        <v>1017</v>
      </c>
      <c r="D799" t="s">
        <v>1031</v>
      </c>
      <c r="E799">
        <v>2025</v>
      </c>
      <c r="F799" t="s">
        <v>1034</v>
      </c>
      <c r="G799" t="s">
        <v>1044</v>
      </c>
      <c r="H799">
        <v>5</v>
      </c>
      <c r="I799">
        <v>189.43</v>
      </c>
      <c r="J799">
        <v>947.15</v>
      </c>
      <c r="K799">
        <v>113.66</v>
      </c>
      <c r="L799">
        <v>378.85</v>
      </c>
      <c r="M799" t="s">
        <v>1050</v>
      </c>
      <c r="N799" t="s">
        <v>1058</v>
      </c>
    </row>
    <row r="800" spans="1:14" x14ac:dyDescent="0.3">
      <c r="A800" t="s">
        <v>812</v>
      </c>
      <c r="B800" s="1">
        <v>45381</v>
      </c>
      <c r="C800" t="s">
        <v>1019</v>
      </c>
      <c r="D800" t="s">
        <v>1026</v>
      </c>
      <c r="E800">
        <v>2024</v>
      </c>
      <c r="F800" t="s">
        <v>1035</v>
      </c>
      <c r="G800" t="s">
        <v>1043</v>
      </c>
      <c r="H800">
        <v>3</v>
      </c>
      <c r="I800">
        <v>114.22</v>
      </c>
      <c r="J800">
        <v>342.66</v>
      </c>
      <c r="K800">
        <v>68.53</v>
      </c>
      <c r="L800">
        <v>137.07</v>
      </c>
      <c r="M800" t="s">
        <v>1054</v>
      </c>
      <c r="N800" t="s">
        <v>1057</v>
      </c>
    </row>
    <row r="801" spans="1:14" x14ac:dyDescent="0.3">
      <c r="A801" t="s">
        <v>813</v>
      </c>
      <c r="B801" s="1">
        <v>45662</v>
      </c>
      <c r="C801" t="s">
        <v>1018</v>
      </c>
      <c r="D801" t="s">
        <v>1022</v>
      </c>
      <c r="E801">
        <v>2025</v>
      </c>
      <c r="F801" t="s">
        <v>1033</v>
      </c>
      <c r="G801" t="s">
        <v>1037</v>
      </c>
      <c r="H801">
        <v>4</v>
      </c>
      <c r="I801">
        <v>142.58000000000001</v>
      </c>
      <c r="J801">
        <v>570.32000000000005</v>
      </c>
      <c r="K801">
        <v>85.55</v>
      </c>
      <c r="L801">
        <v>228.12</v>
      </c>
      <c r="M801" t="s">
        <v>1053</v>
      </c>
      <c r="N801" t="s">
        <v>1059</v>
      </c>
    </row>
    <row r="802" spans="1:14" x14ac:dyDescent="0.3">
      <c r="A802" t="s">
        <v>814</v>
      </c>
      <c r="B802" s="1">
        <v>45180</v>
      </c>
      <c r="C802" t="s">
        <v>1015</v>
      </c>
      <c r="D802" t="s">
        <v>1023</v>
      </c>
      <c r="E802">
        <v>2023</v>
      </c>
      <c r="F802" t="s">
        <v>1033</v>
      </c>
      <c r="G802" t="s">
        <v>1049</v>
      </c>
      <c r="H802">
        <v>5</v>
      </c>
      <c r="I802">
        <v>111.48</v>
      </c>
      <c r="J802">
        <v>557.4</v>
      </c>
      <c r="K802">
        <v>66.89</v>
      </c>
      <c r="L802">
        <v>222.95</v>
      </c>
      <c r="M802" t="s">
        <v>1051</v>
      </c>
      <c r="N802" t="s">
        <v>1058</v>
      </c>
    </row>
    <row r="803" spans="1:14" x14ac:dyDescent="0.3">
      <c r="A803" t="s">
        <v>815</v>
      </c>
      <c r="B803" s="1">
        <v>45194</v>
      </c>
      <c r="C803" t="s">
        <v>1015</v>
      </c>
      <c r="D803" t="s">
        <v>1023</v>
      </c>
      <c r="E803">
        <v>2023</v>
      </c>
      <c r="F803" t="s">
        <v>1034</v>
      </c>
      <c r="G803" t="s">
        <v>1038</v>
      </c>
      <c r="H803">
        <v>2</v>
      </c>
      <c r="I803">
        <v>136.15</v>
      </c>
      <c r="J803">
        <v>272.3</v>
      </c>
      <c r="K803">
        <v>81.69</v>
      </c>
      <c r="L803">
        <v>108.92</v>
      </c>
      <c r="M803" t="s">
        <v>1050</v>
      </c>
      <c r="N803" t="s">
        <v>1056</v>
      </c>
    </row>
    <row r="804" spans="1:14" x14ac:dyDescent="0.3">
      <c r="A804" t="s">
        <v>816</v>
      </c>
      <c r="B804" s="1">
        <v>45452</v>
      </c>
      <c r="C804" t="s">
        <v>1018</v>
      </c>
      <c r="D804" t="s">
        <v>1027</v>
      </c>
      <c r="E804">
        <v>2024</v>
      </c>
      <c r="F804" t="s">
        <v>1036</v>
      </c>
      <c r="G804" t="s">
        <v>1048</v>
      </c>
      <c r="H804">
        <v>2</v>
      </c>
      <c r="I804">
        <v>168.83</v>
      </c>
      <c r="J804">
        <v>337.66</v>
      </c>
      <c r="K804">
        <v>101.3</v>
      </c>
      <c r="L804">
        <v>135.06</v>
      </c>
      <c r="M804" t="s">
        <v>1053</v>
      </c>
      <c r="N804" t="s">
        <v>1057</v>
      </c>
    </row>
    <row r="805" spans="1:14" x14ac:dyDescent="0.3">
      <c r="A805" t="s">
        <v>817</v>
      </c>
      <c r="B805" s="1">
        <v>45822</v>
      </c>
      <c r="C805" t="s">
        <v>1019</v>
      </c>
      <c r="D805" t="s">
        <v>1027</v>
      </c>
      <c r="E805">
        <v>2025</v>
      </c>
      <c r="F805" t="s">
        <v>1033</v>
      </c>
      <c r="G805" t="s">
        <v>1049</v>
      </c>
      <c r="H805">
        <v>5</v>
      </c>
      <c r="I805">
        <v>135.5</v>
      </c>
      <c r="J805">
        <v>677.5</v>
      </c>
      <c r="K805">
        <v>81.3</v>
      </c>
      <c r="L805">
        <v>271</v>
      </c>
      <c r="M805" t="s">
        <v>1050</v>
      </c>
      <c r="N805" t="s">
        <v>1057</v>
      </c>
    </row>
    <row r="806" spans="1:14" x14ac:dyDescent="0.3">
      <c r="A806" t="s">
        <v>818</v>
      </c>
      <c r="B806" s="1">
        <v>45365</v>
      </c>
      <c r="C806" t="s">
        <v>1017</v>
      </c>
      <c r="D806" t="s">
        <v>1026</v>
      </c>
      <c r="E806">
        <v>2024</v>
      </c>
      <c r="F806" t="s">
        <v>1034</v>
      </c>
      <c r="G806" t="s">
        <v>1044</v>
      </c>
      <c r="H806">
        <v>5</v>
      </c>
      <c r="I806">
        <v>197.07</v>
      </c>
      <c r="J806">
        <v>985.35</v>
      </c>
      <c r="K806">
        <v>118.24</v>
      </c>
      <c r="L806">
        <v>394.15</v>
      </c>
      <c r="M806" t="s">
        <v>1052</v>
      </c>
      <c r="N806" t="s">
        <v>1055</v>
      </c>
    </row>
    <row r="807" spans="1:14" x14ac:dyDescent="0.3">
      <c r="A807" t="s">
        <v>819</v>
      </c>
      <c r="B807" s="1">
        <v>45060</v>
      </c>
      <c r="C807" t="s">
        <v>1018</v>
      </c>
      <c r="D807" t="s">
        <v>1028</v>
      </c>
      <c r="E807">
        <v>2023</v>
      </c>
      <c r="F807" t="s">
        <v>1036</v>
      </c>
      <c r="G807" t="s">
        <v>1048</v>
      </c>
      <c r="H807">
        <v>2</v>
      </c>
      <c r="I807">
        <v>216.16</v>
      </c>
      <c r="J807">
        <v>432.32</v>
      </c>
      <c r="K807">
        <v>129.69999999999999</v>
      </c>
      <c r="L807">
        <v>172.92</v>
      </c>
      <c r="M807" t="s">
        <v>1053</v>
      </c>
      <c r="N807" t="s">
        <v>1058</v>
      </c>
    </row>
    <row r="808" spans="1:14" x14ac:dyDescent="0.3">
      <c r="A808" t="s">
        <v>820</v>
      </c>
      <c r="B808" s="1">
        <v>45409</v>
      </c>
      <c r="C808" t="s">
        <v>1019</v>
      </c>
      <c r="D808" t="s">
        <v>1031</v>
      </c>
      <c r="E808">
        <v>2024</v>
      </c>
      <c r="F808" t="s">
        <v>1034</v>
      </c>
      <c r="G808" t="s">
        <v>1040</v>
      </c>
      <c r="H808">
        <v>2</v>
      </c>
      <c r="I808">
        <v>149.94</v>
      </c>
      <c r="J808">
        <v>299.88</v>
      </c>
      <c r="K808">
        <v>89.96</v>
      </c>
      <c r="L808">
        <v>119.96</v>
      </c>
      <c r="M808" t="s">
        <v>1050</v>
      </c>
      <c r="N808" t="s">
        <v>1059</v>
      </c>
    </row>
    <row r="809" spans="1:14" x14ac:dyDescent="0.3">
      <c r="A809" t="s">
        <v>821</v>
      </c>
      <c r="B809" s="1">
        <v>45236</v>
      </c>
      <c r="C809" t="s">
        <v>1015</v>
      </c>
      <c r="D809" t="s">
        <v>1030</v>
      </c>
      <c r="E809">
        <v>2023</v>
      </c>
      <c r="F809" t="s">
        <v>1033</v>
      </c>
      <c r="G809" t="s">
        <v>1049</v>
      </c>
      <c r="H809">
        <v>2</v>
      </c>
      <c r="I809">
        <v>119.53</v>
      </c>
      <c r="J809">
        <v>239.06</v>
      </c>
      <c r="K809">
        <v>71.72</v>
      </c>
      <c r="L809">
        <v>95.62</v>
      </c>
      <c r="M809" t="s">
        <v>1054</v>
      </c>
      <c r="N809" t="s">
        <v>1057</v>
      </c>
    </row>
    <row r="810" spans="1:14" x14ac:dyDescent="0.3">
      <c r="A810" t="s">
        <v>822</v>
      </c>
      <c r="B810" s="1">
        <v>45421</v>
      </c>
      <c r="C810" t="s">
        <v>1017</v>
      </c>
      <c r="D810" t="s">
        <v>1028</v>
      </c>
      <c r="E810">
        <v>2024</v>
      </c>
      <c r="F810" t="s">
        <v>1034</v>
      </c>
      <c r="G810" t="s">
        <v>1044</v>
      </c>
      <c r="H810">
        <v>2</v>
      </c>
      <c r="I810">
        <v>189.51</v>
      </c>
      <c r="J810">
        <v>379.02</v>
      </c>
      <c r="K810">
        <v>113.71</v>
      </c>
      <c r="L810">
        <v>151.6</v>
      </c>
      <c r="M810" t="s">
        <v>1052</v>
      </c>
      <c r="N810" t="s">
        <v>1056</v>
      </c>
    </row>
    <row r="811" spans="1:14" x14ac:dyDescent="0.3">
      <c r="A811" t="s">
        <v>823</v>
      </c>
      <c r="B811" s="1">
        <v>45413</v>
      </c>
      <c r="C811" t="s">
        <v>1016</v>
      </c>
      <c r="D811" t="s">
        <v>1028</v>
      </c>
      <c r="E811">
        <v>2024</v>
      </c>
      <c r="F811" t="s">
        <v>1036</v>
      </c>
      <c r="G811" t="s">
        <v>1045</v>
      </c>
      <c r="H811">
        <v>1</v>
      </c>
      <c r="I811">
        <v>153.04</v>
      </c>
      <c r="J811">
        <v>153.04</v>
      </c>
      <c r="K811">
        <v>91.82</v>
      </c>
      <c r="L811">
        <v>61.22</v>
      </c>
      <c r="M811" t="s">
        <v>1052</v>
      </c>
      <c r="N811" t="s">
        <v>1056</v>
      </c>
    </row>
    <row r="812" spans="1:14" x14ac:dyDescent="0.3">
      <c r="A812" t="s">
        <v>824</v>
      </c>
      <c r="B812" s="1">
        <v>45334</v>
      </c>
      <c r="C812" t="s">
        <v>1015</v>
      </c>
      <c r="D812" t="s">
        <v>1032</v>
      </c>
      <c r="E812">
        <v>2024</v>
      </c>
      <c r="F812" t="s">
        <v>1034</v>
      </c>
      <c r="G812" t="s">
        <v>1038</v>
      </c>
      <c r="H812">
        <v>1</v>
      </c>
      <c r="I812">
        <v>175.16</v>
      </c>
      <c r="J812">
        <v>175.16</v>
      </c>
      <c r="K812">
        <v>105.1</v>
      </c>
      <c r="L812">
        <v>70.06</v>
      </c>
      <c r="M812" t="s">
        <v>1051</v>
      </c>
      <c r="N812" t="s">
        <v>1059</v>
      </c>
    </row>
    <row r="813" spans="1:14" x14ac:dyDescent="0.3">
      <c r="A813" t="s">
        <v>825</v>
      </c>
      <c r="B813" s="1">
        <v>45215</v>
      </c>
      <c r="C813" t="s">
        <v>1015</v>
      </c>
      <c r="D813" t="s">
        <v>1024</v>
      </c>
      <c r="E813">
        <v>2023</v>
      </c>
      <c r="F813" t="s">
        <v>1033</v>
      </c>
      <c r="G813" t="s">
        <v>1046</v>
      </c>
      <c r="H813">
        <v>1</v>
      </c>
      <c r="I813">
        <v>148.05000000000001</v>
      </c>
      <c r="J813">
        <v>148.05000000000001</v>
      </c>
      <c r="K813">
        <v>88.83</v>
      </c>
      <c r="L813">
        <v>59.22</v>
      </c>
      <c r="M813" t="s">
        <v>1054</v>
      </c>
      <c r="N813" t="s">
        <v>1056</v>
      </c>
    </row>
    <row r="814" spans="1:14" x14ac:dyDescent="0.3">
      <c r="A814" t="s">
        <v>826</v>
      </c>
      <c r="B814" s="1">
        <v>45096</v>
      </c>
      <c r="C814" t="s">
        <v>1015</v>
      </c>
      <c r="D814" t="s">
        <v>1027</v>
      </c>
      <c r="E814">
        <v>2023</v>
      </c>
      <c r="F814" t="s">
        <v>1035</v>
      </c>
      <c r="G814" t="s">
        <v>1043</v>
      </c>
      <c r="H814">
        <v>5</v>
      </c>
      <c r="I814">
        <v>126.69</v>
      </c>
      <c r="J814">
        <v>633.45000000000005</v>
      </c>
      <c r="K814">
        <v>76.010000000000005</v>
      </c>
      <c r="L814">
        <v>253.4</v>
      </c>
      <c r="M814" t="s">
        <v>1051</v>
      </c>
      <c r="N814" t="s">
        <v>1055</v>
      </c>
    </row>
    <row r="815" spans="1:14" x14ac:dyDescent="0.3">
      <c r="A815" t="s">
        <v>827</v>
      </c>
      <c r="B815" s="1">
        <v>45551</v>
      </c>
      <c r="C815" t="s">
        <v>1015</v>
      </c>
      <c r="D815" t="s">
        <v>1023</v>
      </c>
      <c r="E815">
        <v>2024</v>
      </c>
      <c r="F815" t="s">
        <v>1033</v>
      </c>
      <c r="G815" t="s">
        <v>1046</v>
      </c>
      <c r="H815">
        <v>1</v>
      </c>
      <c r="I815">
        <v>108.53</v>
      </c>
      <c r="J815">
        <v>108.53</v>
      </c>
      <c r="K815">
        <v>65.12</v>
      </c>
      <c r="L815">
        <v>43.41</v>
      </c>
      <c r="M815" t="s">
        <v>1050</v>
      </c>
      <c r="N815" t="s">
        <v>1059</v>
      </c>
    </row>
    <row r="816" spans="1:14" x14ac:dyDescent="0.3">
      <c r="A816" t="s">
        <v>828</v>
      </c>
      <c r="B816" s="1">
        <v>45439</v>
      </c>
      <c r="C816" t="s">
        <v>1015</v>
      </c>
      <c r="D816" t="s">
        <v>1028</v>
      </c>
      <c r="E816">
        <v>2024</v>
      </c>
      <c r="F816" t="s">
        <v>1033</v>
      </c>
      <c r="G816" t="s">
        <v>1049</v>
      </c>
      <c r="H816">
        <v>4</v>
      </c>
      <c r="I816">
        <v>112.74</v>
      </c>
      <c r="J816">
        <v>450.96</v>
      </c>
      <c r="K816">
        <v>67.64</v>
      </c>
      <c r="L816">
        <v>180.4</v>
      </c>
      <c r="M816" t="s">
        <v>1052</v>
      </c>
      <c r="N816" t="s">
        <v>1056</v>
      </c>
    </row>
    <row r="817" spans="1:14" x14ac:dyDescent="0.3">
      <c r="A817" t="s">
        <v>829</v>
      </c>
      <c r="B817" s="1">
        <v>45136</v>
      </c>
      <c r="C817" t="s">
        <v>1019</v>
      </c>
      <c r="D817" t="s">
        <v>1021</v>
      </c>
      <c r="E817">
        <v>2023</v>
      </c>
      <c r="F817" t="s">
        <v>1034</v>
      </c>
      <c r="G817" t="s">
        <v>1040</v>
      </c>
      <c r="H817">
        <v>1</v>
      </c>
      <c r="I817">
        <v>189.32</v>
      </c>
      <c r="J817">
        <v>189.32</v>
      </c>
      <c r="K817">
        <v>113.59</v>
      </c>
      <c r="L817">
        <v>75.73</v>
      </c>
      <c r="M817" t="s">
        <v>1051</v>
      </c>
      <c r="N817" t="s">
        <v>1055</v>
      </c>
    </row>
    <row r="818" spans="1:14" x14ac:dyDescent="0.3">
      <c r="A818" t="s">
        <v>830</v>
      </c>
      <c r="B818" s="1">
        <v>45621</v>
      </c>
      <c r="C818" t="s">
        <v>1015</v>
      </c>
      <c r="D818" t="s">
        <v>1030</v>
      </c>
      <c r="E818">
        <v>2024</v>
      </c>
      <c r="F818" t="s">
        <v>1034</v>
      </c>
      <c r="G818" t="s">
        <v>1044</v>
      </c>
      <c r="H818">
        <v>1</v>
      </c>
      <c r="I818">
        <v>189.66</v>
      </c>
      <c r="J818">
        <v>189.66</v>
      </c>
      <c r="K818">
        <v>113.8</v>
      </c>
      <c r="L818">
        <v>75.86</v>
      </c>
      <c r="M818" t="s">
        <v>1050</v>
      </c>
      <c r="N818" t="s">
        <v>1056</v>
      </c>
    </row>
    <row r="819" spans="1:14" x14ac:dyDescent="0.3">
      <c r="A819" t="s">
        <v>831</v>
      </c>
      <c r="B819" s="1">
        <v>44966</v>
      </c>
      <c r="C819" t="s">
        <v>1017</v>
      </c>
      <c r="D819" t="s">
        <v>1032</v>
      </c>
      <c r="E819">
        <v>2023</v>
      </c>
      <c r="F819" t="s">
        <v>1036</v>
      </c>
      <c r="G819" t="s">
        <v>1047</v>
      </c>
      <c r="H819">
        <v>1</v>
      </c>
      <c r="I819">
        <v>159.05000000000001</v>
      </c>
      <c r="J819">
        <v>159.05000000000001</v>
      </c>
      <c r="K819">
        <v>95.43</v>
      </c>
      <c r="L819">
        <v>63.62</v>
      </c>
      <c r="M819" t="s">
        <v>1053</v>
      </c>
      <c r="N819" t="s">
        <v>1058</v>
      </c>
    </row>
    <row r="820" spans="1:14" x14ac:dyDescent="0.3">
      <c r="A820" t="s">
        <v>832</v>
      </c>
      <c r="B820" s="1">
        <v>45594</v>
      </c>
      <c r="C820" t="s">
        <v>1020</v>
      </c>
      <c r="D820" t="s">
        <v>1024</v>
      </c>
      <c r="E820">
        <v>2024</v>
      </c>
      <c r="F820" t="s">
        <v>1034</v>
      </c>
      <c r="G820" t="s">
        <v>1038</v>
      </c>
      <c r="H820">
        <v>1</v>
      </c>
      <c r="I820">
        <v>128.72999999999999</v>
      </c>
      <c r="J820">
        <v>128.72999999999999</v>
      </c>
      <c r="K820">
        <v>77.239999999999995</v>
      </c>
      <c r="L820">
        <v>51.49</v>
      </c>
      <c r="M820" t="s">
        <v>1054</v>
      </c>
      <c r="N820" t="s">
        <v>1059</v>
      </c>
    </row>
    <row r="821" spans="1:14" x14ac:dyDescent="0.3">
      <c r="A821" t="s">
        <v>833</v>
      </c>
      <c r="B821" s="1">
        <v>45558</v>
      </c>
      <c r="C821" t="s">
        <v>1015</v>
      </c>
      <c r="D821" t="s">
        <v>1023</v>
      </c>
      <c r="E821">
        <v>2024</v>
      </c>
      <c r="F821" t="s">
        <v>1036</v>
      </c>
      <c r="G821" t="s">
        <v>1047</v>
      </c>
      <c r="H821">
        <v>2</v>
      </c>
      <c r="I821">
        <v>190.41</v>
      </c>
      <c r="J821">
        <v>380.82</v>
      </c>
      <c r="K821">
        <v>114.25</v>
      </c>
      <c r="L821">
        <v>152.32</v>
      </c>
      <c r="M821" t="s">
        <v>1053</v>
      </c>
      <c r="N821" t="s">
        <v>1056</v>
      </c>
    </row>
    <row r="822" spans="1:14" x14ac:dyDescent="0.3">
      <c r="A822" t="s">
        <v>834</v>
      </c>
      <c r="B822" s="1">
        <v>45654</v>
      </c>
      <c r="C822" t="s">
        <v>1019</v>
      </c>
      <c r="D822" t="s">
        <v>1029</v>
      </c>
      <c r="E822">
        <v>2024</v>
      </c>
      <c r="F822" t="s">
        <v>1035</v>
      </c>
      <c r="G822" t="s">
        <v>1043</v>
      </c>
      <c r="H822">
        <v>4</v>
      </c>
      <c r="I822">
        <v>126.73</v>
      </c>
      <c r="J822">
        <v>506.92</v>
      </c>
      <c r="K822">
        <v>76.040000000000006</v>
      </c>
      <c r="L822">
        <v>202.76</v>
      </c>
      <c r="M822" t="s">
        <v>1052</v>
      </c>
      <c r="N822" t="s">
        <v>1056</v>
      </c>
    </row>
    <row r="823" spans="1:14" x14ac:dyDescent="0.3">
      <c r="A823" t="s">
        <v>835</v>
      </c>
      <c r="B823" s="1">
        <v>45272</v>
      </c>
      <c r="C823" t="s">
        <v>1020</v>
      </c>
      <c r="D823" t="s">
        <v>1029</v>
      </c>
      <c r="E823">
        <v>2023</v>
      </c>
      <c r="F823" t="s">
        <v>1034</v>
      </c>
      <c r="G823" t="s">
        <v>1038</v>
      </c>
      <c r="H823">
        <v>2</v>
      </c>
      <c r="I823">
        <v>180.98</v>
      </c>
      <c r="J823">
        <v>361.96</v>
      </c>
      <c r="K823">
        <v>108.59</v>
      </c>
      <c r="L823">
        <v>144.78</v>
      </c>
      <c r="M823" t="s">
        <v>1051</v>
      </c>
      <c r="N823" t="s">
        <v>1055</v>
      </c>
    </row>
    <row r="824" spans="1:14" x14ac:dyDescent="0.3">
      <c r="A824" t="s">
        <v>836</v>
      </c>
      <c r="B824" s="1">
        <v>45521</v>
      </c>
      <c r="C824" t="s">
        <v>1019</v>
      </c>
      <c r="D824" t="s">
        <v>1025</v>
      </c>
      <c r="E824">
        <v>2024</v>
      </c>
      <c r="F824" t="s">
        <v>1035</v>
      </c>
      <c r="G824" t="s">
        <v>1039</v>
      </c>
      <c r="H824">
        <v>1</v>
      </c>
      <c r="I824">
        <v>102.2</v>
      </c>
      <c r="J824">
        <v>102.2</v>
      </c>
      <c r="K824">
        <v>61.32</v>
      </c>
      <c r="L824">
        <v>40.880000000000003</v>
      </c>
      <c r="M824" t="s">
        <v>1050</v>
      </c>
      <c r="N824" t="s">
        <v>1058</v>
      </c>
    </row>
    <row r="825" spans="1:14" x14ac:dyDescent="0.3">
      <c r="A825" t="s">
        <v>837</v>
      </c>
      <c r="B825" s="1">
        <v>45662</v>
      </c>
      <c r="C825" t="s">
        <v>1018</v>
      </c>
      <c r="D825" t="s">
        <v>1022</v>
      </c>
      <c r="E825">
        <v>2025</v>
      </c>
      <c r="F825" t="s">
        <v>1035</v>
      </c>
      <c r="G825" t="s">
        <v>1039</v>
      </c>
      <c r="H825">
        <v>5</v>
      </c>
      <c r="I825">
        <v>137.25</v>
      </c>
      <c r="J825">
        <v>686.25</v>
      </c>
      <c r="K825">
        <v>82.35</v>
      </c>
      <c r="L825">
        <v>274.5</v>
      </c>
      <c r="M825" t="s">
        <v>1052</v>
      </c>
      <c r="N825" t="s">
        <v>1058</v>
      </c>
    </row>
    <row r="826" spans="1:14" x14ac:dyDescent="0.3">
      <c r="A826" t="s">
        <v>838</v>
      </c>
      <c r="B826" s="1">
        <v>45805</v>
      </c>
      <c r="C826" t="s">
        <v>1016</v>
      </c>
      <c r="D826" t="s">
        <v>1028</v>
      </c>
      <c r="E826">
        <v>2025</v>
      </c>
      <c r="F826" t="s">
        <v>1035</v>
      </c>
      <c r="G826" t="s">
        <v>1039</v>
      </c>
      <c r="H826">
        <v>1</v>
      </c>
      <c r="I826">
        <v>102.99</v>
      </c>
      <c r="J826">
        <v>102.99</v>
      </c>
      <c r="K826">
        <v>61.79</v>
      </c>
      <c r="L826">
        <v>41.2</v>
      </c>
      <c r="M826" t="s">
        <v>1054</v>
      </c>
      <c r="N826" t="s">
        <v>1055</v>
      </c>
    </row>
    <row r="827" spans="1:14" x14ac:dyDescent="0.3">
      <c r="A827" t="s">
        <v>839</v>
      </c>
      <c r="B827" s="1">
        <v>45370</v>
      </c>
      <c r="C827" t="s">
        <v>1020</v>
      </c>
      <c r="D827" t="s">
        <v>1026</v>
      </c>
      <c r="E827">
        <v>2024</v>
      </c>
      <c r="F827" t="s">
        <v>1036</v>
      </c>
      <c r="G827" t="s">
        <v>1048</v>
      </c>
      <c r="H827">
        <v>1</v>
      </c>
      <c r="I827">
        <v>186.65</v>
      </c>
      <c r="J827">
        <v>186.65</v>
      </c>
      <c r="K827">
        <v>111.99</v>
      </c>
      <c r="L827">
        <v>74.66</v>
      </c>
      <c r="M827" t="s">
        <v>1050</v>
      </c>
      <c r="N827" t="s">
        <v>1058</v>
      </c>
    </row>
    <row r="828" spans="1:14" x14ac:dyDescent="0.3">
      <c r="A828" t="s">
        <v>840</v>
      </c>
      <c r="B828" s="1">
        <v>44960</v>
      </c>
      <c r="C828" t="s">
        <v>1014</v>
      </c>
      <c r="D828" t="s">
        <v>1032</v>
      </c>
      <c r="E828">
        <v>2023</v>
      </c>
      <c r="F828" t="s">
        <v>1035</v>
      </c>
      <c r="G828" t="s">
        <v>1042</v>
      </c>
      <c r="H828">
        <v>5</v>
      </c>
      <c r="I828">
        <v>106.63</v>
      </c>
      <c r="J828">
        <v>533.15</v>
      </c>
      <c r="K828">
        <v>63.98</v>
      </c>
      <c r="L828">
        <v>213.25</v>
      </c>
      <c r="M828" t="s">
        <v>1052</v>
      </c>
      <c r="N828" t="s">
        <v>1056</v>
      </c>
    </row>
    <row r="829" spans="1:14" x14ac:dyDescent="0.3">
      <c r="A829" t="s">
        <v>841</v>
      </c>
      <c r="B829" s="1">
        <v>45377</v>
      </c>
      <c r="C829" t="s">
        <v>1020</v>
      </c>
      <c r="D829" t="s">
        <v>1026</v>
      </c>
      <c r="E829">
        <v>2024</v>
      </c>
      <c r="F829" t="s">
        <v>1033</v>
      </c>
      <c r="G829" t="s">
        <v>1046</v>
      </c>
      <c r="H829">
        <v>5</v>
      </c>
      <c r="I829">
        <v>135.9</v>
      </c>
      <c r="J829">
        <v>679.5</v>
      </c>
      <c r="K829">
        <v>81.540000000000006</v>
      </c>
      <c r="L829">
        <v>271.8</v>
      </c>
      <c r="M829" t="s">
        <v>1054</v>
      </c>
      <c r="N829" t="s">
        <v>1056</v>
      </c>
    </row>
    <row r="830" spans="1:14" x14ac:dyDescent="0.3">
      <c r="A830" t="s">
        <v>842</v>
      </c>
      <c r="B830" s="1">
        <v>45455</v>
      </c>
      <c r="C830" t="s">
        <v>1016</v>
      </c>
      <c r="D830" t="s">
        <v>1027</v>
      </c>
      <c r="E830">
        <v>2024</v>
      </c>
      <c r="F830" t="s">
        <v>1034</v>
      </c>
      <c r="G830" t="s">
        <v>1038</v>
      </c>
      <c r="H830">
        <v>1</v>
      </c>
      <c r="I830">
        <v>163.65</v>
      </c>
      <c r="J830">
        <v>163.65</v>
      </c>
      <c r="K830">
        <v>98.19</v>
      </c>
      <c r="L830">
        <v>65.459999999999994</v>
      </c>
      <c r="M830" t="s">
        <v>1050</v>
      </c>
      <c r="N830" t="s">
        <v>1058</v>
      </c>
    </row>
    <row r="831" spans="1:14" x14ac:dyDescent="0.3">
      <c r="A831" t="s">
        <v>843</v>
      </c>
      <c r="B831" s="1">
        <v>45706</v>
      </c>
      <c r="C831" t="s">
        <v>1020</v>
      </c>
      <c r="D831" t="s">
        <v>1032</v>
      </c>
      <c r="E831">
        <v>2025</v>
      </c>
      <c r="F831" t="s">
        <v>1036</v>
      </c>
      <c r="G831" t="s">
        <v>1047</v>
      </c>
      <c r="H831">
        <v>3</v>
      </c>
      <c r="I831">
        <v>172.73</v>
      </c>
      <c r="J831">
        <v>518.19000000000005</v>
      </c>
      <c r="K831">
        <v>103.64</v>
      </c>
      <c r="L831">
        <v>207.27</v>
      </c>
      <c r="M831" t="s">
        <v>1053</v>
      </c>
      <c r="N831" t="s">
        <v>1056</v>
      </c>
    </row>
    <row r="832" spans="1:14" x14ac:dyDescent="0.3">
      <c r="A832" t="s">
        <v>844</v>
      </c>
      <c r="B832" s="1">
        <v>45710</v>
      </c>
      <c r="C832" t="s">
        <v>1019</v>
      </c>
      <c r="D832" t="s">
        <v>1032</v>
      </c>
      <c r="E832">
        <v>2025</v>
      </c>
      <c r="F832" t="s">
        <v>1033</v>
      </c>
      <c r="G832" t="s">
        <v>1037</v>
      </c>
      <c r="H832">
        <v>2</v>
      </c>
      <c r="I832">
        <v>146.96</v>
      </c>
      <c r="J832">
        <v>293.92</v>
      </c>
      <c r="K832">
        <v>88.18</v>
      </c>
      <c r="L832">
        <v>117.56</v>
      </c>
      <c r="M832" t="s">
        <v>1051</v>
      </c>
      <c r="N832" t="s">
        <v>1058</v>
      </c>
    </row>
    <row r="833" spans="1:14" x14ac:dyDescent="0.3">
      <c r="A833" t="s">
        <v>845</v>
      </c>
      <c r="B833" s="1">
        <v>45321</v>
      </c>
      <c r="C833" t="s">
        <v>1020</v>
      </c>
      <c r="D833" t="s">
        <v>1022</v>
      </c>
      <c r="E833">
        <v>2024</v>
      </c>
      <c r="F833" t="s">
        <v>1034</v>
      </c>
      <c r="G833" t="s">
        <v>1038</v>
      </c>
      <c r="H833">
        <v>2</v>
      </c>
      <c r="I833">
        <v>180.75</v>
      </c>
      <c r="J833">
        <v>361.5</v>
      </c>
      <c r="K833">
        <v>108.45</v>
      </c>
      <c r="L833">
        <v>144.6</v>
      </c>
      <c r="M833" t="s">
        <v>1052</v>
      </c>
      <c r="N833" t="s">
        <v>1055</v>
      </c>
    </row>
    <row r="834" spans="1:14" x14ac:dyDescent="0.3">
      <c r="A834" t="s">
        <v>846</v>
      </c>
      <c r="B834" s="1">
        <v>45398</v>
      </c>
      <c r="C834" t="s">
        <v>1020</v>
      </c>
      <c r="D834" t="s">
        <v>1031</v>
      </c>
      <c r="E834">
        <v>2024</v>
      </c>
      <c r="F834" t="s">
        <v>1036</v>
      </c>
      <c r="G834" t="s">
        <v>1048</v>
      </c>
      <c r="H834">
        <v>1</v>
      </c>
      <c r="I834">
        <v>187.98</v>
      </c>
      <c r="J834">
        <v>187.98</v>
      </c>
      <c r="K834">
        <v>112.79</v>
      </c>
      <c r="L834">
        <v>75.19</v>
      </c>
      <c r="M834" t="s">
        <v>1050</v>
      </c>
      <c r="N834" t="s">
        <v>1059</v>
      </c>
    </row>
    <row r="835" spans="1:14" x14ac:dyDescent="0.3">
      <c r="A835" t="s">
        <v>847</v>
      </c>
      <c r="B835" s="1">
        <v>45336</v>
      </c>
      <c r="C835" t="s">
        <v>1016</v>
      </c>
      <c r="D835" t="s">
        <v>1032</v>
      </c>
      <c r="E835">
        <v>2024</v>
      </c>
      <c r="F835" t="s">
        <v>1034</v>
      </c>
      <c r="G835" t="s">
        <v>1041</v>
      </c>
      <c r="H835">
        <v>2</v>
      </c>
      <c r="I835">
        <v>196.12</v>
      </c>
      <c r="J835">
        <v>392.24</v>
      </c>
      <c r="K835">
        <v>117.67</v>
      </c>
      <c r="L835">
        <v>156.9</v>
      </c>
      <c r="M835" t="s">
        <v>1054</v>
      </c>
      <c r="N835" t="s">
        <v>1055</v>
      </c>
    </row>
    <row r="836" spans="1:14" x14ac:dyDescent="0.3">
      <c r="A836" t="s">
        <v>848</v>
      </c>
      <c r="B836" s="1">
        <v>45574</v>
      </c>
      <c r="C836" t="s">
        <v>1016</v>
      </c>
      <c r="D836" t="s">
        <v>1024</v>
      </c>
      <c r="E836">
        <v>2024</v>
      </c>
      <c r="F836" t="s">
        <v>1034</v>
      </c>
      <c r="G836" t="s">
        <v>1044</v>
      </c>
      <c r="H836">
        <v>2</v>
      </c>
      <c r="I836">
        <v>158.33000000000001</v>
      </c>
      <c r="J836">
        <v>316.66000000000003</v>
      </c>
      <c r="K836">
        <v>95</v>
      </c>
      <c r="L836">
        <v>126.66</v>
      </c>
      <c r="M836" t="s">
        <v>1053</v>
      </c>
      <c r="N836" t="s">
        <v>1059</v>
      </c>
    </row>
    <row r="837" spans="1:14" x14ac:dyDescent="0.3">
      <c r="A837" t="s">
        <v>849</v>
      </c>
      <c r="B837" s="1">
        <v>45294</v>
      </c>
      <c r="C837" t="s">
        <v>1016</v>
      </c>
      <c r="D837" t="s">
        <v>1022</v>
      </c>
      <c r="E837">
        <v>2024</v>
      </c>
      <c r="F837" t="s">
        <v>1033</v>
      </c>
      <c r="G837" t="s">
        <v>1046</v>
      </c>
      <c r="H837">
        <v>5</v>
      </c>
      <c r="I837">
        <v>165.1</v>
      </c>
      <c r="J837">
        <v>825.5</v>
      </c>
      <c r="K837">
        <v>99.06</v>
      </c>
      <c r="L837">
        <v>330.2</v>
      </c>
      <c r="M837" t="s">
        <v>1053</v>
      </c>
      <c r="N837" t="s">
        <v>1055</v>
      </c>
    </row>
    <row r="838" spans="1:14" x14ac:dyDescent="0.3">
      <c r="A838" t="s">
        <v>850</v>
      </c>
      <c r="B838" s="1">
        <v>45513</v>
      </c>
      <c r="C838" t="s">
        <v>1014</v>
      </c>
      <c r="D838" t="s">
        <v>1025</v>
      </c>
      <c r="E838">
        <v>2024</v>
      </c>
      <c r="F838" t="s">
        <v>1036</v>
      </c>
      <c r="G838" t="s">
        <v>1047</v>
      </c>
      <c r="H838">
        <v>1</v>
      </c>
      <c r="I838">
        <v>188.02</v>
      </c>
      <c r="J838">
        <v>188.02</v>
      </c>
      <c r="K838">
        <v>112.81</v>
      </c>
      <c r="L838">
        <v>75.209999999999994</v>
      </c>
      <c r="M838" t="s">
        <v>1051</v>
      </c>
      <c r="N838" t="s">
        <v>1057</v>
      </c>
    </row>
    <row r="839" spans="1:14" x14ac:dyDescent="0.3">
      <c r="A839" t="s">
        <v>851</v>
      </c>
      <c r="B839" s="1">
        <v>45065</v>
      </c>
      <c r="C839" t="s">
        <v>1014</v>
      </c>
      <c r="D839" t="s">
        <v>1028</v>
      </c>
      <c r="E839">
        <v>2023</v>
      </c>
      <c r="F839" t="s">
        <v>1036</v>
      </c>
      <c r="G839" t="s">
        <v>1048</v>
      </c>
      <c r="H839">
        <v>2</v>
      </c>
      <c r="I839">
        <v>202.66</v>
      </c>
      <c r="J839">
        <v>405.32</v>
      </c>
      <c r="K839">
        <v>121.6</v>
      </c>
      <c r="L839">
        <v>162.12</v>
      </c>
      <c r="M839" t="s">
        <v>1052</v>
      </c>
      <c r="N839" t="s">
        <v>1056</v>
      </c>
    </row>
    <row r="840" spans="1:14" x14ac:dyDescent="0.3">
      <c r="A840" t="s">
        <v>852</v>
      </c>
      <c r="B840" s="1">
        <v>45347</v>
      </c>
      <c r="C840" t="s">
        <v>1018</v>
      </c>
      <c r="D840" t="s">
        <v>1032</v>
      </c>
      <c r="E840">
        <v>2024</v>
      </c>
      <c r="F840" t="s">
        <v>1033</v>
      </c>
      <c r="G840" t="s">
        <v>1046</v>
      </c>
      <c r="H840">
        <v>4</v>
      </c>
      <c r="I840">
        <v>138.13999999999999</v>
      </c>
      <c r="J840">
        <v>552.55999999999995</v>
      </c>
      <c r="K840">
        <v>82.88</v>
      </c>
      <c r="L840">
        <v>221.04</v>
      </c>
      <c r="M840" t="s">
        <v>1054</v>
      </c>
      <c r="N840" t="s">
        <v>1055</v>
      </c>
    </row>
    <row r="841" spans="1:14" x14ac:dyDescent="0.3">
      <c r="A841" t="s">
        <v>853</v>
      </c>
      <c r="B841" s="1">
        <v>45795</v>
      </c>
      <c r="C841" t="s">
        <v>1018</v>
      </c>
      <c r="D841" t="s">
        <v>1028</v>
      </c>
      <c r="E841">
        <v>2025</v>
      </c>
      <c r="F841" t="s">
        <v>1036</v>
      </c>
      <c r="G841" t="s">
        <v>1048</v>
      </c>
      <c r="H841">
        <v>3</v>
      </c>
      <c r="I841">
        <v>226.49</v>
      </c>
      <c r="J841">
        <v>679.47</v>
      </c>
      <c r="K841">
        <v>135.88999999999999</v>
      </c>
      <c r="L841">
        <v>271.8</v>
      </c>
      <c r="M841" t="s">
        <v>1054</v>
      </c>
      <c r="N841" t="s">
        <v>1059</v>
      </c>
    </row>
    <row r="842" spans="1:14" x14ac:dyDescent="0.3">
      <c r="A842" t="s">
        <v>854</v>
      </c>
      <c r="B842" s="1">
        <v>45230</v>
      </c>
      <c r="C842" t="s">
        <v>1020</v>
      </c>
      <c r="D842" t="s">
        <v>1024</v>
      </c>
      <c r="E842">
        <v>2023</v>
      </c>
      <c r="F842" t="s">
        <v>1033</v>
      </c>
      <c r="G842" t="s">
        <v>1037</v>
      </c>
      <c r="H842">
        <v>2</v>
      </c>
      <c r="I842">
        <v>157.24</v>
      </c>
      <c r="J842">
        <v>314.48</v>
      </c>
      <c r="K842">
        <v>94.34</v>
      </c>
      <c r="L842">
        <v>125.8</v>
      </c>
      <c r="M842" t="s">
        <v>1052</v>
      </c>
      <c r="N842" t="s">
        <v>1058</v>
      </c>
    </row>
    <row r="843" spans="1:14" x14ac:dyDescent="0.3">
      <c r="A843" t="s">
        <v>855</v>
      </c>
      <c r="B843" s="1">
        <v>45547</v>
      </c>
      <c r="C843" t="s">
        <v>1017</v>
      </c>
      <c r="D843" t="s">
        <v>1023</v>
      </c>
      <c r="E843">
        <v>2024</v>
      </c>
      <c r="F843" t="s">
        <v>1034</v>
      </c>
      <c r="G843" t="s">
        <v>1038</v>
      </c>
      <c r="H843">
        <v>3</v>
      </c>
      <c r="I843">
        <v>121.46</v>
      </c>
      <c r="J843">
        <v>364.38</v>
      </c>
      <c r="K843">
        <v>72.88</v>
      </c>
      <c r="L843">
        <v>145.74</v>
      </c>
      <c r="M843" t="s">
        <v>1054</v>
      </c>
      <c r="N843" t="s">
        <v>1058</v>
      </c>
    </row>
    <row r="844" spans="1:14" x14ac:dyDescent="0.3">
      <c r="A844" t="s">
        <v>856</v>
      </c>
      <c r="B844" s="1">
        <v>45509</v>
      </c>
      <c r="C844" t="s">
        <v>1015</v>
      </c>
      <c r="D844" t="s">
        <v>1025</v>
      </c>
      <c r="E844">
        <v>2024</v>
      </c>
      <c r="F844" t="s">
        <v>1033</v>
      </c>
      <c r="G844" t="s">
        <v>1049</v>
      </c>
      <c r="H844">
        <v>3</v>
      </c>
      <c r="I844">
        <v>100.61</v>
      </c>
      <c r="J844">
        <v>301.83</v>
      </c>
      <c r="K844">
        <v>60.37</v>
      </c>
      <c r="L844">
        <v>120.72</v>
      </c>
      <c r="M844" t="s">
        <v>1051</v>
      </c>
      <c r="N844" t="s">
        <v>1055</v>
      </c>
    </row>
    <row r="845" spans="1:14" x14ac:dyDescent="0.3">
      <c r="A845" t="s">
        <v>857</v>
      </c>
      <c r="B845" s="1">
        <v>45690</v>
      </c>
      <c r="C845" t="s">
        <v>1018</v>
      </c>
      <c r="D845" t="s">
        <v>1032</v>
      </c>
      <c r="E845">
        <v>2025</v>
      </c>
      <c r="F845" t="s">
        <v>1033</v>
      </c>
      <c r="G845" t="s">
        <v>1046</v>
      </c>
      <c r="H845">
        <v>5</v>
      </c>
      <c r="I845">
        <v>171.84</v>
      </c>
      <c r="J845">
        <v>859.2</v>
      </c>
      <c r="K845">
        <v>103.1</v>
      </c>
      <c r="L845">
        <v>343.7</v>
      </c>
      <c r="M845" t="s">
        <v>1051</v>
      </c>
      <c r="N845" t="s">
        <v>1055</v>
      </c>
    </row>
    <row r="846" spans="1:14" x14ac:dyDescent="0.3">
      <c r="A846" t="s">
        <v>858</v>
      </c>
      <c r="B846" s="1">
        <v>45690</v>
      </c>
      <c r="C846" t="s">
        <v>1018</v>
      </c>
      <c r="D846" t="s">
        <v>1032</v>
      </c>
      <c r="E846">
        <v>2025</v>
      </c>
      <c r="F846" t="s">
        <v>1036</v>
      </c>
      <c r="G846" t="s">
        <v>1047</v>
      </c>
      <c r="H846">
        <v>1</v>
      </c>
      <c r="I846">
        <v>215.47</v>
      </c>
      <c r="J846">
        <v>215.47</v>
      </c>
      <c r="K846">
        <v>129.28</v>
      </c>
      <c r="L846">
        <v>86.19</v>
      </c>
      <c r="M846" t="s">
        <v>1051</v>
      </c>
      <c r="N846" t="s">
        <v>1055</v>
      </c>
    </row>
    <row r="847" spans="1:14" x14ac:dyDescent="0.3">
      <c r="A847" t="s">
        <v>859</v>
      </c>
      <c r="B847" s="1">
        <v>45696</v>
      </c>
      <c r="C847" t="s">
        <v>1019</v>
      </c>
      <c r="D847" t="s">
        <v>1032</v>
      </c>
      <c r="E847">
        <v>2025</v>
      </c>
      <c r="F847" t="s">
        <v>1035</v>
      </c>
      <c r="G847" t="s">
        <v>1039</v>
      </c>
      <c r="H847">
        <v>3</v>
      </c>
      <c r="I847">
        <v>84.22</v>
      </c>
      <c r="J847">
        <v>252.66</v>
      </c>
      <c r="K847">
        <v>50.53</v>
      </c>
      <c r="L847">
        <v>101.07</v>
      </c>
      <c r="M847" t="s">
        <v>1050</v>
      </c>
      <c r="N847" t="s">
        <v>1058</v>
      </c>
    </row>
    <row r="848" spans="1:14" x14ac:dyDescent="0.3">
      <c r="A848" t="s">
        <v>860</v>
      </c>
      <c r="B848" s="1">
        <v>45267</v>
      </c>
      <c r="C848" t="s">
        <v>1017</v>
      </c>
      <c r="D848" t="s">
        <v>1029</v>
      </c>
      <c r="E848">
        <v>2023</v>
      </c>
      <c r="F848" t="s">
        <v>1036</v>
      </c>
      <c r="G848" t="s">
        <v>1045</v>
      </c>
      <c r="H848">
        <v>5</v>
      </c>
      <c r="I848">
        <v>197.92</v>
      </c>
      <c r="J848">
        <v>989.6</v>
      </c>
      <c r="K848">
        <v>118.75</v>
      </c>
      <c r="L848">
        <v>395.85</v>
      </c>
      <c r="M848" t="s">
        <v>1051</v>
      </c>
      <c r="N848" t="s">
        <v>1057</v>
      </c>
    </row>
    <row r="849" spans="1:14" x14ac:dyDescent="0.3">
      <c r="A849" t="s">
        <v>861</v>
      </c>
      <c r="B849" s="1">
        <v>45210</v>
      </c>
      <c r="C849" t="s">
        <v>1016</v>
      </c>
      <c r="D849" t="s">
        <v>1024</v>
      </c>
      <c r="E849">
        <v>2023</v>
      </c>
      <c r="F849" t="s">
        <v>1036</v>
      </c>
      <c r="G849" t="s">
        <v>1047</v>
      </c>
      <c r="H849">
        <v>3</v>
      </c>
      <c r="I849">
        <v>160.13999999999999</v>
      </c>
      <c r="J849">
        <v>480.42</v>
      </c>
      <c r="K849">
        <v>96.08</v>
      </c>
      <c r="L849">
        <v>192.18</v>
      </c>
      <c r="M849" t="s">
        <v>1051</v>
      </c>
      <c r="N849" t="s">
        <v>1055</v>
      </c>
    </row>
    <row r="850" spans="1:14" x14ac:dyDescent="0.3">
      <c r="A850" t="s">
        <v>862</v>
      </c>
      <c r="B850" s="1">
        <v>45570</v>
      </c>
      <c r="C850" t="s">
        <v>1019</v>
      </c>
      <c r="D850" t="s">
        <v>1024</v>
      </c>
      <c r="E850">
        <v>2024</v>
      </c>
      <c r="F850" t="s">
        <v>1035</v>
      </c>
      <c r="G850" t="s">
        <v>1043</v>
      </c>
      <c r="H850">
        <v>5</v>
      </c>
      <c r="I850">
        <v>123.21</v>
      </c>
      <c r="J850">
        <v>616.04999999999995</v>
      </c>
      <c r="K850">
        <v>73.930000000000007</v>
      </c>
      <c r="L850">
        <v>246.4</v>
      </c>
      <c r="M850" t="s">
        <v>1050</v>
      </c>
      <c r="N850" t="s">
        <v>1058</v>
      </c>
    </row>
    <row r="851" spans="1:14" x14ac:dyDescent="0.3">
      <c r="A851" t="s">
        <v>863</v>
      </c>
      <c r="B851" s="1">
        <v>45607</v>
      </c>
      <c r="C851" t="s">
        <v>1015</v>
      </c>
      <c r="D851" t="s">
        <v>1030</v>
      </c>
      <c r="E851">
        <v>2024</v>
      </c>
      <c r="F851" t="s">
        <v>1036</v>
      </c>
      <c r="G851" t="s">
        <v>1047</v>
      </c>
      <c r="H851">
        <v>5</v>
      </c>
      <c r="I851">
        <v>178.49</v>
      </c>
      <c r="J851">
        <v>892.45</v>
      </c>
      <c r="K851">
        <v>107.09</v>
      </c>
      <c r="L851">
        <v>357</v>
      </c>
      <c r="M851" t="s">
        <v>1054</v>
      </c>
      <c r="N851" t="s">
        <v>1058</v>
      </c>
    </row>
    <row r="852" spans="1:14" x14ac:dyDescent="0.3">
      <c r="A852" t="s">
        <v>864</v>
      </c>
      <c r="B852" s="1">
        <v>45708</v>
      </c>
      <c r="C852" t="s">
        <v>1017</v>
      </c>
      <c r="D852" t="s">
        <v>1032</v>
      </c>
      <c r="E852">
        <v>2025</v>
      </c>
      <c r="F852" t="s">
        <v>1033</v>
      </c>
      <c r="G852" t="s">
        <v>1049</v>
      </c>
      <c r="H852">
        <v>3</v>
      </c>
      <c r="I852">
        <v>174.37</v>
      </c>
      <c r="J852">
        <v>523.11</v>
      </c>
      <c r="K852">
        <v>104.62</v>
      </c>
      <c r="L852">
        <v>209.25</v>
      </c>
      <c r="M852" t="s">
        <v>1052</v>
      </c>
      <c r="N852" t="s">
        <v>1055</v>
      </c>
    </row>
    <row r="853" spans="1:14" x14ac:dyDescent="0.3">
      <c r="A853" t="s">
        <v>865</v>
      </c>
      <c r="B853" s="1">
        <v>44959</v>
      </c>
      <c r="C853" t="s">
        <v>1017</v>
      </c>
      <c r="D853" t="s">
        <v>1032</v>
      </c>
      <c r="E853">
        <v>2023</v>
      </c>
      <c r="F853" t="s">
        <v>1035</v>
      </c>
      <c r="G853" t="s">
        <v>1039</v>
      </c>
      <c r="H853">
        <v>4</v>
      </c>
      <c r="I853">
        <v>117.74</v>
      </c>
      <c r="J853">
        <v>470.96</v>
      </c>
      <c r="K853">
        <v>70.64</v>
      </c>
      <c r="L853">
        <v>188.4</v>
      </c>
      <c r="M853" t="s">
        <v>1053</v>
      </c>
      <c r="N853" t="s">
        <v>1059</v>
      </c>
    </row>
    <row r="854" spans="1:14" x14ac:dyDescent="0.3">
      <c r="A854" t="s">
        <v>866</v>
      </c>
      <c r="B854" s="1">
        <v>44988</v>
      </c>
      <c r="C854" t="s">
        <v>1014</v>
      </c>
      <c r="D854" t="s">
        <v>1026</v>
      </c>
      <c r="E854">
        <v>2023</v>
      </c>
      <c r="F854" t="s">
        <v>1036</v>
      </c>
      <c r="G854" t="s">
        <v>1048</v>
      </c>
      <c r="H854">
        <v>2</v>
      </c>
      <c r="I854">
        <v>211.03</v>
      </c>
      <c r="J854">
        <v>422.06</v>
      </c>
      <c r="K854">
        <v>126.62</v>
      </c>
      <c r="L854">
        <v>168.82</v>
      </c>
      <c r="M854" t="s">
        <v>1051</v>
      </c>
      <c r="N854" t="s">
        <v>1059</v>
      </c>
    </row>
    <row r="855" spans="1:14" x14ac:dyDescent="0.3">
      <c r="A855" t="s">
        <v>867</v>
      </c>
      <c r="B855" s="1">
        <v>45492</v>
      </c>
      <c r="C855" t="s">
        <v>1014</v>
      </c>
      <c r="D855" t="s">
        <v>1021</v>
      </c>
      <c r="E855">
        <v>2024</v>
      </c>
      <c r="F855" t="s">
        <v>1034</v>
      </c>
      <c r="G855" t="s">
        <v>1040</v>
      </c>
      <c r="H855">
        <v>2</v>
      </c>
      <c r="I855">
        <v>151.99</v>
      </c>
      <c r="J855">
        <v>303.98</v>
      </c>
      <c r="K855">
        <v>91.19</v>
      </c>
      <c r="L855">
        <v>121.6</v>
      </c>
      <c r="M855" t="s">
        <v>1053</v>
      </c>
      <c r="N855" t="s">
        <v>1056</v>
      </c>
    </row>
    <row r="856" spans="1:14" x14ac:dyDescent="0.3">
      <c r="A856" t="s">
        <v>868</v>
      </c>
      <c r="B856" s="1">
        <v>45752</v>
      </c>
      <c r="C856" t="s">
        <v>1019</v>
      </c>
      <c r="D856" t="s">
        <v>1031</v>
      </c>
      <c r="E856">
        <v>2025</v>
      </c>
      <c r="F856" t="s">
        <v>1035</v>
      </c>
      <c r="G856" t="s">
        <v>1039</v>
      </c>
      <c r="H856">
        <v>5</v>
      </c>
      <c r="I856">
        <v>108.95</v>
      </c>
      <c r="J856">
        <v>544.75</v>
      </c>
      <c r="K856">
        <v>65.37</v>
      </c>
      <c r="L856">
        <v>217.9</v>
      </c>
      <c r="M856" t="s">
        <v>1054</v>
      </c>
      <c r="N856" t="s">
        <v>1058</v>
      </c>
    </row>
    <row r="857" spans="1:14" x14ac:dyDescent="0.3">
      <c r="A857" t="s">
        <v>869</v>
      </c>
      <c r="B857" s="1">
        <v>45820</v>
      </c>
      <c r="C857" t="s">
        <v>1017</v>
      </c>
      <c r="D857" t="s">
        <v>1027</v>
      </c>
      <c r="E857">
        <v>2025</v>
      </c>
      <c r="F857" t="s">
        <v>1034</v>
      </c>
      <c r="G857" t="s">
        <v>1038</v>
      </c>
      <c r="H857">
        <v>1</v>
      </c>
      <c r="I857">
        <v>161.80000000000001</v>
      </c>
      <c r="J857">
        <v>161.80000000000001</v>
      </c>
      <c r="K857">
        <v>97.08</v>
      </c>
      <c r="L857">
        <v>64.72</v>
      </c>
      <c r="M857" t="s">
        <v>1054</v>
      </c>
      <c r="N857" t="s">
        <v>1056</v>
      </c>
    </row>
    <row r="858" spans="1:14" x14ac:dyDescent="0.3">
      <c r="A858" t="s">
        <v>870</v>
      </c>
      <c r="B858" s="1">
        <v>45596</v>
      </c>
      <c r="C858" t="s">
        <v>1017</v>
      </c>
      <c r="D858" t="s">
        <v>1024</v>
      </c>
      <c r="E858">
        <v>2024</v>
      </c>
      <c r="F858" t="s">
        <v>1033</v>
      </c>
      <c r="G858" t="s">
        <v>1037</v>
      </c>
      <c r="H858">
        <v>4</v>
      </c>
      <c r="I858">
        <v>114.52</v>
      </c>
      <c r="J858">
        <v>458.08</v>
      </c>
      <c r="K858">
        <v>68.709999999999994</v>
      </c>
      <c r="L858">
        <v>183.24</v>
      </c>
      <c r="M858" t="s">
        <v>1050</v>
      </c>
      <c r="N858" t="s">
        <v>1056</v>
      </c>
    </row>
    <row r="859" spans="1:14" x14ac:dyDescent="0.3">
      <c r="A859" t="s">
        <v>871</v>
      </c>
      <c r="B859" s="1">
        <v>45315</v>
      </c>
      <c r="C859" t="s">
        <v>1016</v>
      </c>
      <c r="D859" t="s">
        <v>1022</v>
      </c>
      <c r="E859">
        <v>2024</v>
      </c>
      <c r="F859" t="s">
        <v>1033</v>
      </c>
      <c r="G859" t="s">
        <v>1046</v>
      </c>
      <c r="H859">
        <v>5</v>
      </c>
      <c r="I859">
        <v>114.77</v>
      </c>
      <c r="J859">
        <v>573.85</v>
      </c>
      <c r="K859">
        <v>68.86</v>
      </c>
      <c r="L859">
        <v>229.55</v>
      </c>
      <c r="M859" t="s">
        <v>1054</v>
      </c>
      <c r="N859" t="s">
        <v>1059</v>
      </c>
    </row>
    <row r="860" spans="1:14" x14ac:dyDescent="0.3">
      <c r="A860" t="s">
        <v>872</v>
      </c>
      <c r="B860" s="1">
        <v>45015</v>
      </c>
      <c r="C860" t="s">
        <v>1017</v>
      </c>
      <c r="D860" t="s">
        <v>1026</v>
      </c>
      <c r="E860">
        <v>2023</v>
      </c>
      <c r="F860" t="s">
        <v>1036</v>
      </c>
      <c r="G860" t="s">
        <v>1047</v>
      </c>
      <c r="H860">
        <v>1</v>
      </c>
      <c r="I860">
        <v>206.73</v>
      </c>
      <c r="J860">
        <v>206.73</v>
      </c>
      <c r="K860">
        <v>124.04</v>
      </c>
      <c r="L860">
        <v>82.69</v>
      </c>
      <c r="M860" t="s">
        <v>1052</v>
      </c>
      <c r="N860" t="s">
        <v>1059</v>
      </c>
    </row>
    <row r="861" spans="1:14" x14ac:dyDescent="0.3">
      <c r="A861" t="s">
        <v>873</v>
      </c>
      <c r="B861" s="1">
        <v>45494</v>
      </c>
      <c r="C861" t="s">
        <v>1018</v>
      </c>
      <c r="D861" t="s">
        <v>1021</v>
      </c>
      <c r="E861">
        <v>2024</v>
      </c>
      <c r="F861" t="s">
        <v>1034</v>
      </c>
      <c r="G861" t="s">
        <v>1040</v>
      </c>
      <c r="H861">
        <v>2</v>
      </c>
      <c r="I861">
        <v>193.42</v>
      </c>
      <c r="J861">
        <v>386.84</v>
      </c>
      <c r="K861">
        <v>116.05</v>
      </c>
      <c r="L861">
        <v>154.74</v>
      </c>
      <c r="M861" t="s">
        <v>1050</v>
      </c>
      <c r="N861" t="s">
        <v>1057</v>
      </c>
    </row>
    <row r="862" spans="1:14" x14ac:dyDescent="0.3">
      <c r="A862" t="s">
        <v>874</v>
      </c>
      <c r="B862" s="1">
        <v>45708</v>
      </c>
      <c r="C862" t="s">
        <v>1017</v>
      </c>
      <c r="D862" t="s">
        <v>1032</v>
      </c>
      <c r="E862">
        <v>2025</v>
      </c>
      <c r="F862" t="s">
        <v>1036</v>
      </c>
      <c r="G862" t="s">
        <v>1047</v>
      </c>
      <c r="H862">
        <v>4</v>
      </c>
      <c r="I862">
        <v>198.35</v>
      </c>
      <c r="J862">
        <v>793.4</v>
      </c>
      <c r="K862">
        <v>119.01</v>
      </c>
      <c r="L862">
        <v>317.36</v>
      </c>
      <c r="M862" t="s">
        <v>1051</v>
      </c>
      <c r="N862" t="s">
        <v>1058</v>
      </c>
    </row>
    <row r="863" spans="1:14" x14ac:dyDescent="0.3">
      <c r="A863" t="s">
        <v>875</v>
      </c>
      <c r="B863" s="1">
        <v>45324</v>
      </c>
      <c r="C863" t="s">
        <v>1014</v>
      </c>
      <c r="D863" t="s">
        <v>1032</v>
      </c>
      <c r="E863">
        <v>2024</v>
      </c>
      <c r="F863" t="s">
        <v>1035</v>
      </c>
      <c r="G863" t="s">
        <v>1043</v>
      </c>
      <c r="H863">
        <v>1</v>
      </c>
      <c r="I863">
        <v>106.15</v>
      </c>
      <c r="J863">
        <v>106.15</v>
      </c>
      <c r="K863">
        <v>63.69</v>
      </c>
      <c r="L863">
        <v>42.46</v>
      </c>
      <c r="M863" t="s">
        <v>1052</v>
      </c>
      <c r="N863" t="s">
        <v>1057</v>
      </c>
    </row>
    <row r="864" spans="1:14" x14ac:dyDescent="0.3">
      <c r="A864" t="s">
        <v>876</v>
      </c>
      <c r="B864" s="1">
        <v>45548</v>
      </c>
      <c r="C864" t="s">
        <v>1014</v>
      </c>
      <c r="D864" t="s">
        <v>1023</v>
      </c>
      <c r="E864">
        <v>2024</v>
      </c>
      <c r="F864" t="s">
        <v>1033</v>
      </c>
      <c r="G864" t="s">
        <v>1046</v>
      </c>
      <c r="H864">
        <v>5</v>
      </c>
      <c r="I864">
        <v>150.65</v>
      </c>
      <c r="J864">
        <v>753.25</v>
      </c>
      <c r="K864">
        <v>90.39</v>
      </c>
      <c r="L864">
        <v>301.3</v>
      </c>
      <c r="M864" t="s">
        <v>1053</v>
      </c>
      <c r="N864" t="s">
        <v>1055</v>
      </c>
    </row>
    <row r="865" spans="1:14" x14ac:dyDescent="0.3">
      <c r="A865" t="s">
        <v>877</v>
      </c>
      <c r="B865" s="1">
        <v>45736</v>
      </c>
      <c r="C865" t="s">
        <v>1017</v>
      </c>
      <c r="D865" t="s">
        <v>1026</v>
      </c>
      <c r="E865">
        <v>2025</v>
      </c>
      <c r="F865" t="s">
        <v>1033</v>
      </c>
      <c r="G865" t="s">
        <v>1037</v>
      </c>
      <c r="H865">
        <v>3</v>
      </c>
      <c r="I865">
        <v>100.21</v>
      </c>
      <c r="J865">
        <v>300.63</v>
      </c>
      <c r="K865">
        <v>60.13</v>
      </c>
      <c r="L865">
        <v>120.24</v>
      </c>
      <c r="M865" t="s">
        <v>1054</v>
      </c>
      <c r="N865" t="s">
        <v>1057</v>
      </c>
    </row>
    <row r="866" spans="1:14" x14ac:dyDescent="0.3">
      <c r="A866" t="s">
        <v>878</v>
      </c>
      <c r="B866" s="1">
        <v>44968</v>
      </c>
      <c r="C866" t="s">
        <v>1019</v>
      </c>
      <c r="D866" t="s">
        <v>1032</v>
      </c>
      <c r="E866">
        <v>2023</v>
      </c>
      <c r="F866" t="s">
        <v>1033</v>
      </c>
      <c r="G866" t="s">
        <v>1049</v>
      </c>
      <c r="H866">
        <v>5</v>
      </c>
      <c r="I866">
        <v>170.74</v>
      </c>
      <c r="J866">
        <v>853.7</v>
      </c>
      <c r="K866">
        <v>102.44</v>
      </c>
      <c r="L866">
        <v>341.5</v>
      </c>
      <c r="M866" t="s">
        <v>1050</v>
      </c>
      <c r="N866" t="s">
        <v>1055</v>
      </c>
    </row>
    <row r="867" spans="1:14" x14ac:dyDescent="0.3">
      <c r="A867" t="s">
        <v>879</v>
      </c>
      <c r="B867" s="1">
        <v>45640</v>
      </c>
      <c r="C867" t="s">
        <v>1019</v>
      </c>
      <c r="D867" t="s">
        <v>1029</v>
      </c>
      <c r="E867">
        <v>2024</v>
      </c>
      <c r="F867" t="s">
        <v>1034</v>
      </c>
      <c r="G867" t="s">
        <v>1040</v>
      </c>
      <c r="H867">
        <v>1</v>
      </c>
      <c r="I867">
        <v>183.5</v>
      </c>
      <c r="J867">
        <v>183.5</v>
      </c>
      <c r="K867">
        <v>110.1</v>
      </c>
      <c r="L867">
        <v>73.400000000000006</v>
      </c>
      <c r="M867" t="s">
        <v>1052</v>
      </c>
      <c r="N867" t="s">
        <v>1056</v>
      </c>
    </row>
    <row r="868" spans="1:14" x14ac:dyDescent="0.3">
      <c r="A868" t="s">
        <v>880</v>
      </c>
      <c r="B868" s="1">
        <v>45189</v>
      </c>
      <c r="C868" t="s">
        <v>1016</v>
      </c>
      <c r="D868" t="s">
        <v>1023</v>
      </c>
      <c r="E868">
        <v>2023</v>
      </c>
      <c r="F868" t="s">
        <v>1035</v>
      </c>
      <c r="G868" t="s">
        <v>1039</v>
      </c>
      <c r="H868">
        <v>2</v>
      </c>
      <c r="I868">
        <v>92.23</v>
      </c>
      <c r="J868">
        <v>184.46</v>
      </c>
      <c r="K868">
        <v>55.34</v>
      </c>
      <c r="L868">
        <v>73.78</v>
      </c>
      <c r="M868" t="s">
        <v>1053</v>
      </c>
      <c r="N868" t="s">
        <v>1058</v>
      </c>
    </row>
    <row r="869" spans="1:14" x14ac:dyDescent="0.3">
      <c r="A869" t="s">
        <v>881</v>
      </c>
      <c r="B869" s="1">
        <v>45262</v>
      </c>
      <c r="C869" t="s">
        <v>1019</v>
      </c>
      <c r="D869" t="s">
        <v>1029</v>
      </c>
      <c r="E869">
        <v>2023</v>
      </c>
      <c r="F869" t="s">
        <v>1035</v>
      </c>
      <c r="G869" t="s">
        <v>1043</v>
      </c>
      <c r="H869">
        <v>1</v>
      </c>
      <c r="I869">
        <v>138.79</v>
      </c>
      <c r="J869">
        <v>138.79</v>
      </c>
      <c r="K869">
        <v>83.27</v>
      </c>
      <c r="L869">
        <v>55.52</v>
      </c>
      <c r="M869" t="s">
        <v>1054</v>
      </c>
      <c r="N869" t="s">
        <v>1057</v>
      </c>
    </row>
    <row r="870" spans="1:14" x14ac:dyDescent="0.3">
      <c r="A870" t="s">
        <v>882</v>
      </c>
      <c r="B870" s="1">
        <v>45057</v>
      </c>
      <c r="C870" t="s">
        <v>1017</v>
      </c>
      <c r="D870" t="s">
        <v>1028</v>
      </c>
      <c r="E870">
        <v>2023</v>
      </c>
      <c r="F870" t="s">
        <v>1034</v>
      </c>
      <c r="G870" t="s">
        <v>1041</v>
      </c>
      <c r="H870">
        <v>1</v>
      </c>
      <c r="I870">
        <v>138.94999999999999</v>
      </c>
      <c r="J870">
        <v>138.94999999999999</v>
      </c>
      <c r="K870">
        <v>83.37</v>
      </c>
      <c r="L870">
        <v>55.58</v>
      </c>
      <c r="M870" t="s">
        <v>1052</v>
      </c>
      <c r="N870" t="s">
        <v>1058</v>
      </c>
    </row>
    <row r="871" spans="1:14" x14ac:dyDescent="0.3">
      <c r="A871" t="s">
        <v>883</v>
      </c>
      <c r="B871" s="1">
        <v>45402</v>
      </c>
      <c r="C871" t="s">
        <v>1019</v>
      </c>
      <c r="D871" t="s">
        <v>1031</v>
      </c>
      <c r="E871">
        <v>2024</v>
      </c>
      <c r="F871" t="s">
        <v>1035</v>
      </c>
      <c r="G871" t="s">
        <v>1042</v>
      </c>
      <c r="H871">
        <v>5</v>
      </c>
      <c r="I871">
        <v>101.14</v>
      </c>
      <c r="J871">
        <v>505.7</v>
      </c>
      <c r="K871">
        <v>60.68</v>
      </c>
      <c r="L871">
        <v>202.3</v>
      </c>
      <c r="M871" t="s">
        <v>1052</v>
      </c>
      <c r="N871" t="s">
        <v>1056</v>
      </c>
    </row>
    <row r="872" spans="1:14" x14ac:dyDescent="0.3">
      <c r="A872" t="s">
        <v>884</v>
      </c>
      <c r="B872" s="1">
        <v>45434</v>
      </c>
      <c r="C872" t="s">
        <v>1016</v>
      </c>
      <c r="D872" t="s">
        <v>1028</v>
      </c>
      <c r="E872">
        <v>2024</v>
      </c>
      <c r="F872" t="s">
        <v>1034</v>
      </c>
      <c r="G872" t="s">
        <v>1040</v>
      </c>
      <c r="H872">
        <v>3</v>
      </c>
      <c r="I872">
        <v>188.09</v>
      </c>
      <c r="J872">
        <v>564.27</v>
      </c>
      <c r="K872">
        <v>112.85</v>
      </c>
      <c r="L872">
        <v>225.72</v>
      </c>
      <c r="M872" t="s">
        <v>1054</v>
      </c>
      <c r="N872" t="s">
        <v>1056</v>
      </c>
    </row>
    <row r="873" spans="1:14" x14ac:dyDescent="0.3">
      <c r="A873" t="s">
        <v>885</v>
      </c>
      <c r="B873" s="1">
        <v>45637</v>
      </c>
      <c r="C873" t="s">
        <v>1016</v>
      </c>
      <c r="D873" t="s">
        <v>1029</v>
      </c>
      <c r="E873">
        <v>2024</v>
      </c>
      <c r="F873" t="s">
        <v>1033</v>
      </c>
      <c r="G873" t="s">
        <v>1037</v>
      </c>
      <c r="H873">
        <v>2</v>
      </c>
      <c r="I873">
        <v>164.76</v>
      </c>
      <c r="J873">
        <v>329.52</v>
      </c>
      <c r="K873">
        <v>98.86</v>
      </c>
      <c r="L873">
        <v>131.80000000000001</v>
      </c>
      <c r="M873" t="s">
        <v>1051</v>
      </c>
      <c r="N873" t="s">
        <v>1056</v>
      </c>
    </row>
    <row r="874" spans="1:14" x14ac:dyDescent="0.3">
      <c r="A874" t="s">
        <v>886</v>
      </c>
      <c r="B874" s="1">
        <v>45079</v>
      </c>
      <c r="C874" t="s">
        <v>1014</v>
      </c>
      <c r="D874" t="s">
        <v>1027</v>
      </c>
      <c r="E874">
        <v>2023</v>
      </c>
      <c r="F874" t="s">
        <v>1036</v>
      </c>
      <c r="G874" t="s">
        <v>1045</v>
      </c>
      <c r="H874">
        <v>3</v>
      </c>
      <c r="I874">
        <v>212.39</v>
      </c>
      <c r="J874">
        <v>637.16999999999996</v>
      </c>
      <c r="K874">
        <v>127.43</v>
      </c>
      <c r="L874">
        <v>254.88</v>
      </c>
      <c r="M874" t="s">
        <v>1051</v>
      </c>
      <c r="N874" t="s">
        <v>1056</v>
      </c>
    </row>
    <row r="875" spans="1:14" x14ac:dyDescent="0.3">
      <c r="A875" t="s">
        <v>887</v>
      </c>
      <c r="B875" s="1">
        <v>44997</v>
      </c>
      <c r="C875" t="s">
        <v>1018</v>
      </c>
      <c r="D875" t="s">
        <v>1026</v>
      </c>
      <c r="E875">
        <v>2023</v>
      </c>
      <c r="F875" t="s">
        <v>1036</v>
      </c>
      <c r="G875" t="s">
        <v>1045</v>
      </c>
      <c r="H875">
        <v>1</v>
      </c>
      <c r="I875">
        <v>192.39</v>
      </c>
      <c r="J875">
        <v>192.39</v>
      </c>
      <c r="K875">
        <v>115.43</v>
      </c>
      <c r="L875">
        <v>76.959999999999994</v>
      </c>
      <c r="M875" t="s">
        <v>1051</v>
      </c>
      <c r="N875" t="s">
        <v>1059</v>
      </c>
    </row>
    <row r="876" spans="1:14" x14ac:dyDescent="0.3">
      <c r="A876" t="s">
        <v>888</v>
      </c>
      <c r="B876" s="1">
        <v>45707</v>
      </c>
      <c r="C876" t="s">
        <v>1016</v>
      </c>
      <c r="D876" t="s">
        <v>1032</v>
      </c>
      <c r="E876">
        <v>2025</v>
      </c>
      <c r="F876" t="s">
        <v>1036</v>
      </c>
      <c r="G876" t="s">
        <v>1045</v>
      </c>
      <c r="H876">
        <v>5</v>
      </c>
      <c r="I876">
        <v>166.8</v>
      </c>
      <c r="J876">
        <v>834</v>
      </c>
      <c r="K876">
        <v>100.08</v>
      </c>
      <c r="L876">
        <v>333.6</v>
      </c>
      <c r="M876" t="s">
        <v>1054</v>
      </c>
      <c r="N876" t="s">
        <v>1059</v>
      </c>
    </row>
    <row r="877" spans="1:14" x14ac:dyDescent="0.3">
      <c r="A877" t="s">
        <v>889</v>
      </c>
      <c r="B877" s="1">
        <v>45482</v>
      </c>
      <c r="C877" t="s">
        <v>1020</v>
      </c>
      <c r="D877" t="s">
        <v>1021</v>
      </c>
      <c r="E877">
        <v>2024</v>
      </c>
      <c r="F877" t="s">
        <v>1036</v>
      </c>
      <c r="G877" t="s">
        <v>1047</v>
      </c>
      <c r="H877">
        <v>3</v>
      </c>
      <c r="I877">
        <v>236.93</v>
      </c>
      <c r="J877">
        <v>710.79</v>
      </c>
      <c r="K877">
        <v>142.16</v>
      </c>
      <c r="L877">
        <v>284.31</v>
      </c>
      <c r="M877" t="s">
        <v>1053</v>
      </c>
      <c r="N877" t="s">
        <v>1056</v>
      </c>
    </row>
    <row r="878" spans="1:14" x14ac:dyDescent="0.3">
      <c r="A878" t="s">
        <v>890</v>
      </c>
      <c r="B878" s="1">
        <v>45142</v>
      </c>
      <c r="C878" t="s">
        <v>1014</v>
      </c>
      <c r="D878" t="s">
        <v>1025</v>
      </c>
      <c r="E878">
        <v>2023</v>
      </c>
      <c r="F878" t="s">
        <v>1034</v>
      </c>
      <c r="G878" t="s">
        <v>1044</v>
      </c>
      <c r="H878">
        <v>1</v>
      </c>
      <c r="I878">
        <v>137.34</v>
      </c>
      <c r="J878">
        <v>137.34</v>
      </c>
      <c r="K878">
        <v>82.4</v>
      </c>
      <c r="L878">
        <v>54.94</v>
      </c>
      <c r="M878" t="s">
        <v>1050</v>
      </c>
      <c r="N878" t="s">
        <v>1056</v>
      </c>
    </row>
    <row r="879" spans="1:14" x14ac:dyDescent="0.3">
      <c r="A879" t="s">
        <v>891</v>
      </c>
      <c r="B879" s="1">
        <v>45744</v>
      </c>
      <c r="C879" t="s">
        <v>1014</v>
      </c>
      <c r="D879" t="s">
        <v>1026</v>
      </c>
      <c r="E879">
        <v>2025</v>
      </c>
      <c r="F879" t="s">
        <v>1033</v>
      </c>
      <c r="G879" t="s">
        <v>1046</v>
      </c>
      <c r="H879">
        <v>1</v>
      </c>
      <c r="I879">
        <v>114.28</v>
      </c>
      <c r="J879">
        <v>114.28</v>
      </c>
      <c r="K879">
        <v>68.569999999999993</v>
      </c>
      <c r="L879">
        <v>45.71</v>
      </c>
      <c r="M879" t="s">
        <v>1053</v>
      </c>
      <c r="N879" t="s">
        <v>1057</v>
      </c>
    </row>
    <row r="880" spans="1:14" x14ac:dyDescent="0.3">
      <c r="A880" t="s">
        <v>892</v>
      </c>
      <c r="B880" s="1">
        <v>45055</v>
      </c>
      <c r="C880" t="s">
        <v>1020</v>
      </c>
      <c r="D880" t="s">
        <v>1028</v>
      </c>
      <c r="E880">
        <v>2023</v>
      </c>
      <c r="F880" t="s">
        <v>1036</v>
      </c>
      <c r="G880" t="s">
        <v>1048</v>
      </c>
      <c r="H880">
        <v>5</v>
      </c>
      <c r="I880">
        <v>214.2</v>
      </c>
      <c r="J880">
        <v>1071</v>
      </c>
      <c r="K880">
        <v>128.52000000000001</v>
      </c>
      <c r="L880">
        <v>428.4</v>
      </c>
      <c r="M880" t="s">
        <v>1050</v>
      </c>
      <c r="N880" t="s">
        <v>1058</v>
      </c>
    </row>
    <row r="881" spans="1:14" x14ac:dyDescent="0.3">
      <c r="A881" t="s">
        <v>893</v>
      </c>
      <c r="B881" s="1">
        <v>45340</v>
      </c>
      <c r="C881" t="s">
        <v>1018</v>
      </c>
      <c r="D881" t="s">
        <v>1032</v>
      </c>
      <c r="E881">
        <v>2024</v>
      </c>
      <c r="F881" t="s">
        <v>1033</v>
      </c>
      <c r="G881" t="s">
        <v>1037</v>
      </c>
      <c r="H881">
        <v>4</v>
      </c>
      <c r="I881">
        <v>116.49</v>
      </c>
      <c r="J881">
        <v>465.96</v>
      </c>
      <c r="K881">
        <v>69.89</v>
      </c>
      <c r="L881">
        <v>186.4</v>
      </c>
      <c r="M881" t="s">
        <v>1051</v>
      </c>
      <c r="N881" t="s">
        <v>1057</v>
      </c>
    </row>
    <row r="882" spans="1:14" x14ac:dyDescent="0.3">
      <c r="A882" t="s">
        <v>894</v>
      </c>
      <c r="B882" s="1">
        <v>45154</v>
      </c>
      <c r="C882" t="s">
        <v>1016</v>
      </c>
      <c r="D882" t="s">
        <v>1025</v>
      </c>
      <c r="E882">
        <v>2023</v>
      </c>
      <c r="F882" t="s">
        <v>1033</v>
      </c>
      <c r="G882" t="s">
        <v>1046</v>
      </c>
      <c r="H882">
        <v>3</v>
      </c>
      <c r="I882">
        <v>118.56</v>
      </c>
      <c r="J882">
        <v>355.68</v>
      </c>
      <c r="K882">
        <v>71.14</v>
      </c>
      <c r="L882">
        <v>142.26</v>
      </c>
      <c r="M882" t="s">
        <v>1051</v>
      </c>
      <c r="N882" t="s">
        <v>1056</v>
      </c>
    </row>
    <row r="883" spans="1:14" x14ac:dyDescent="0.3">
      <c r="A883" t="s">
        <v>895</v>
      </c>
      <c r="B883" s="1">
        <v>45155</v>
      </c>
      <c r="C883" t="s">
        <v>1017</v>
      </c>
      <c r="D883" t="s">
        <v>1025</v>
      </c>
      <c r="E883">
        <v>2023</v>
      </c>
      <c r="F883" t="s">
        <v>1035</v>
      </c>
      <c r="G883" t="s">
        <v>1039</v>
      </c>
      <c r="H883">
        <v>5</v>
      </c>
      <c r="I883">
        <v>121.61</v>
      </c>
      <c r="J883">
        <v>608.04999999999995</v>
      </c>
      <c r="K883">
        <v>72.97</v>
      </c>
      <c r="L883">
        <v>243.2</v>
      </c>
      <c r="M883" t="s">
        <v>1051</v>
      </c>
      <c r="N883" t="s">
        <v>1059</v>
      </c>
    </row>
    <row r="884" spans="1:14" x14ac:dyDescent="0.3">
      <c r="A884" t="s">
        <v>896</v>
      </c>
      <c r="B884" s="1">
        <v>44935</v>
      </c>
      <c r="C884" t="s">
        <v>1015</v>
      </c>
      <c r="D884" t="s">
        <v>1022</v>
      </c>
      <c r="E884">
        <v>2023</v>
      </c>
      <c r="F884" t="s">
        <v>1035</v>
      </c>
      <c r="G884" t="s">
        <v>1039</v>
      </c>
      <c r="H884">
        <v>1</v>
      </c>
      <c r="I884">
        <v>149.13999999999999</v>
      </c>
      <c r="J884">
        <v>149.13999999999999</v>
      </c>
      <c r="K884">
        <v>89.48</v>
      </c>
      <c r="L884">
        <v>59.66</v>
      </c>
      <c r="M884" t="s">
        <v>1053</v>
      </c>
      <c r="N884" t="s">
        <v>1055</v>
      </c>
    </row>
    <row r="885" spans="1:14" x14ac:dyDescent="0.3">
      <c r="A885" t="s">
        <v>897</v>
      </c>
      <c r="B885" s="1">
        <v>45647</v>
      </c>
      <c r="C885" t="s">
        <v>1019</v>
      </c>
      <c r="D885" t="s">
        <v>1029</v>
      </c>
      <c r="E885">
        <v>2024</v>
      </c>
      <c r="F885" t="s">
        <v>1036</v>
      </c>
      <c r="G885" t="s">
        <v>1047</v>
      </c>
      <c r="H885">
        <v>3</v>
      </c>
      <c r="I885">
        <v>209.7</v>
      </c>
      <c r="J885">
        <v>629.1</v>
      </c>
      <c r="K885">
        <v>125.82</v>
      </c>
      <c r="L885">
        <v>251.64</v>
      </c>
      <c r="M885" t="s">
        <v>1053</v>
      </c>
      <c r="N885" t="s">
        <v>1059</v>
      </c>
    </row>
    <row r="886" spans="1:14" x14ac:dyDescent="0.3">
      <c r="A886" t="s">
        <v>898</v>
      </c>
      <c r="B886" s="1">
        <v>45734</v>
      </c>
      <c r="C886" t="s">
        <v>1020</v>
      </c>
      <c r="D886" t="s">
        <v>1026</v>
      </c>
      <c r="E886">
        <v>2025</v>
      </c>
      <c r="F886" t="s">
        <v>1035</v>
      </c>
      <c r="G886" t="s">
        <v>1042</v>
      </c>
      <c r="H886">
        <v>2</v>
      </c>
      <c r="I886">
        <v>108.3</v>
      </c>
      <c r="J886">
        <v>216.6</v>
      </c>
      <c r="K886">
        <v>64.98</v>
      </c>
      <c r="L886">
        <v>86.64</v>
      </c>
      <c r="M886" t="s">
        <v>1051</v>
      </c>
      <c r="N886" t="s">
        <v>1059</v>
      </c>
    </row>
    <row r="887" spans="1:14" x14ac:dyDescent="0.3">
      <c r="A887" t="s">
        <v>899</v>
      </c>
      <c r="B887" s="1">
        <v>45534</v>
      </c>
      <c r="C887" t="s">
        <v>1014</v>
      </c>
      <c r="D887" t="s">
        <v>1025</v>
      </c>
      <c r="E887">
        <v>2024</v>
      </c>
      <c r="F887" t="s">
        <v>1036</v>
      </c>
      <c r="G887" t="s">
        <v>1045</v>
      </c>
      <c r="H887">
        <v>5</v>
      </c>
      <c r="I887">
        <v>221.76</v>
      </c>
      <c r="J887">
        <v>1108.8</v>
      </c>
      <c r="K887">
        <v>133.06</v>
      </c>
      <c r="L887">
        <v>443.5</v>
      </c>
      <c r="M887" t="s">
        <v>1050</v>
      </c>
      <c r="N887" t="s">
        <v>1059</v>
      </c>
    </row>
    <row r="888" spans="1:14" x14ac:dyDescent="0.3">
      <c r="A888" t="s">
        <v>900</v>
      </c>
      <c r="B888" s="1">
        <v>45068</v>
      </c>
      <c r="C888" t="s">
        <v>1015</v>
      </c>
      <c r="D888" t="s">
        <v>1028</v>
      </c>
      <c r="E888">
        <v>2023</v>
      </c>
      <c r="F888" t="s">
        <v>1036</v>
      </c>
      <c r="G888" t="s">
        <v>1045</v>
      </c>
      <c r="H888">
        <v>1</v>
      </c>
      <c r="I888">
        <v>151.58000000000001</v>
      </c>
      <c r="J888">
        <v>151.58000000000001</v>
      </c>
      <c r="K888">
        <v>90.95</v>
      </c>
      <c r="L888">
        <v>60.63</v>
      </c>
      <c r="M888" t="s">
        <v>1051</v>
      </c>
      <c r="N888" t="s">
        <v>1055</v>
      </c>
    </row>
    <row r="889" spans="1:14" x14ac:dyDescent="0.3">
      <c r="A889" t="s">
        <v>901</v>
      </c>
      <c r="B889" s="1">
        <v>45322</v>
      </c>
      <c r="C889" t="s">
        <v>1016</v>
      </c>
      <c r="D889" t="s">
        <v>1022</v>
      </c>
      <c r="E889">
        <v>2024</v>
      </c>
      <c r="F889" t="s">
        <v>1034</v>
      </c>
      <c r="G889" t="s">
        <v>1040</v>
      </c>
      <c r="H889">
        <v>4</v>
      </c>
      <c r="I889">
        <v>185.5</v>
      </c>
      <c r="J889">
        <v>742</v>
      </c>
      <c r="K889">
        <v>111.3</v>
      </c>
      <c r="L889">
        <v>296.8</v>
      </c>
      <c r="M889" t="s">
        <v>1052</v>
      </c>
      <c r="N889" t="s">
        <v>1056</v>
      </c>
    </row>
    <row r="890" spans="1:14" x14ac:dyDescent="0.3">
      <c r="A890" t="s">
        <v>902</v>
      </c>
      <c r="B890" s="1">
        <v>45236</v>
      </c>
      <c r="C890" t="s">
        <v>1015</v>
      </c>
      <c r="D890" t="s">
        <v>1030</v>
      </c>
      <c r="E890">
        <v>2023</v>
      </c>
      <c r="F890" t="s">
        <v>1035</v>
      </c>
      <c r="G890" t="s">
        <v>1042</v>
      </c>
      <c r="H890">
        <v>4</v>
      </c>
      <c r="I890">
        <v>130.69999999999999</v>
      </c>
      <c r="J890">
        <v>522.79999999999995</v>
      </c>
      <c r="K890">
        <v>78.42</v>
      </c>
      <c r="L890">
        <v>209.12</v>
      </c>
      <c r="M890" t="s">
        <v>1051</v>
      </c>
      <c r="N890" t="s">
        <v>1056</v>
      </c>
    </row>
    <row r="891" spans="1:14" x14ac:dyDescent="0.3">
      <c r="A891" t="s">
        <v>903</v>
      </c>
      <c r="B891" s="1">
        <v>45453</v>
      </c>
      <c r="C891" t="s">
        <v>1015</v>
      </c>
      <c r="D891" t="s">
        <v>1027</v>
      </c>
      <c r="E891">
        <v>2024</v>
      </c>
      <c r="F891" t="s">
        <v>1036</v>
      </c>
      <c r="G891" t="s">
        <v>1047</v>
      </c>
      <c r="H891">
        <v>2</v>
      </c>
      <c r="I891">
        <v>240.55</v>
      </c>
      <c r="J891">
        <v>481.1</v>
      </c>
      <c r="K891">
        <v>144.33000000000001</v>
      </c>
      <c r="L891">
        <v>192.44</v>
      </c>
      <c r="M891" t="s">
        <v>1053</v>
      </c>
      <c r="N891" t="s">
        <v>1056</v>
      </c>
    </row>
    <row r="892" spans="1:14" x14ac:dyDescent="0.3">
      <c r="A892" t="s">
        <v>904</v>
      </c>
      <c r="B892" s="1">
        <v>45499</v>
      </c>
      <c r="C892" t="s">
        <v>1014</v>
      </c>
      <c r="D892" t="s">
        <v>1021</v>
      </c>
      <c r="E892">
        <v>2024</v>
      </c>
      <c r="F892" t="s">
        <v>1033</v>
      </c>
      <c r="G892" t="s">
        <v>1049</v>
      </c>
      <c r="H892">
        <v>5</v>
      </c>
      <c r="I892">
        <v>106.35</v>
      </c>
      <c r="J892">
        <v>531.75</v>
      </c>
      <c r="K892">
        <v>63.81</v>
      </c>
      <c r="L892">
        <v>212.7</v>
      </c>
      <c r="M892" t="s">
        <v>1051</v>
      </c>
      <c r="N892" t="s">
        <v>1059</v>
      </c>
    </row>
    <row r="893" spans="1:14" x14ac:dyDescent="0.3">
      <c r="A893" t="s">
        <v>905</v>
      </c>
      <c r="B893" s="1">
        <v>45307</v>
      </c>
      <c r="C893" t="s">
        <v>1020</v>
      </c>
      <c r="D893" t="s">
        <v>1022</v>
      </c>
      <c r="E893">
        <v>2024</v>
      </c>
      <c r="F893" t="s">
        <v>1035</v>
      </c>
      <c r="G893" t="s">
        <v>1043</v>
      </c>
      <c r="H893">
        <v>5</v>
      </c>
      <c r="I893">
        <v>142.59</v>
      </c>
      <c r="J893">
        <v>712.95</v>
      </c>
      <c r="K893">
        <v>85.55</v>
      </c>
      <c r="L893">
        <v>285.2</v>
      </c>
      <c r="M893" t="s">
        <v>1053</v>
      </c>
      <c r="N893" t="s">
        <v>1058</v>
      </c>
    </row>
    <row r="894" spans="1:14" x14ac:dyDescent="0.3">
      <c r="A894" t="s">
        <v>906</v>
      </c>
      <c r="B894" s="1">
        <v>45151</v>
      </c>
      <c r="C894" t="s">
        <v>1018</v>
      </c>
      <c r="D894" t="s">
        <v>1025</v>
      </c>
      <c r="E894">
        <v>2023</v>
      </c>
      <c r="F894" t="s">
        <v>1036</v>
      </c>
      <c r="G894" t="s">
        <v>1048</v>
      </c>
      <c r="H894">
        <v>3</v>
      </c>
      <c r="I894">
        <v>190.12</v>
      </c>
      <c r="J894">
        <v>570.36</v>
      </c>
      <c r="K894">
        <v>114.07</v>
      </c>
      <c r="L894">
        <v>228.15</v>
      </c>
      <c r="M894" t="s">
        <v>1050</v>
      </c>
      <c r="N894" t="s">
        <v>1058</v>
      </c>
    </row>
    <row r="895" spans="1:14" x14ac:dyDescent="0.3">
      <c r="A895" t="s">
        <v>907</v>
      </c>
      <c r="B895" s="1">
        <v>45684</v>
      </c>
      <c r="C895" t="s">
        <v>1015</v>
      </c>
      <c r="D895" t="s">
        <v>1022</v>
      </c>
      <c r="E895">
        <v>2025</v>
      </c>
      <c r="F895" t="s">
        <v>1035</v>
      </c>
      <c r="G895" t="s">
        <v>1042</v>
      </c>
      <c r="H895">
        <v>1</v>
      </c>
      <c r="I895">
        <v>95.87</v>
      </c>
      <c r="J895">
        <v>95.87</v>
      </c>
      <c r="K895">
        <v>57.52</v>
      </c>
      <c r="L895">
        <v>38.35</v>
      </c>
      <c r="M895" t="s">
        <v>1051</v>
      </c>
      <c r="N895" t="s">
        <v>1057</v>
      </c>
    </row>
    <row r="896" spans="1:14" x14ac:dyDescent="0.3">
      <c r="A896" t="s">
        <v>908</v>
      </c>
      <c r="B896" s="1">
        <v>45105</v>
      </c>
      <c r="C896" t="s">
        <v>1016</v>
      </c>
      <c r="D896" t="s">
        <v>1027</v>
      </c>
      <c r="E896">
        <v>2023</v>
      </c>
      <c r="F896" t="s">
        <v>1034</v>
      </c>
      <c r="G896" t="s">
        <v>1040</v>
      </c>
      <c r="H896">
        <v>1</v>
      </c>
      <c r="I896">
        <v>169.37</v>
      </c>
      <c r="J896">
        <v>169.37</v>
      </c>
      <c r="K896">
        <v>101.62</v>
      </c>
      <c r="L896">
        <v>67.75</v>
      </c>
      <c r="M896" t="s">
        <v>1051</v>
      </c>
      <c r="N896" t="s">
        <v>1058</v>
      </c>
    </row>
    <row r="897" spans="1:14" x14ac:dyDescent="0.3">
      <c r="A897" t="s">
        <v>909</v>
      </c>
      <c r="B897" s="1">
        <v>45271</v>
      </c>
      <c r="C897" t="s">
        <v>1015</v>
      </c>
      <c r="D897" t="s">
        <v>1029</v>
      </c>
      <c r="E897">
        <v>2023</v>
      </c>
      <c r="F897" t="s">
        <v>1035</v>
      </c>
      <c r="G897" t="s">
        <v>1042</v>
      </c>
      <c r="H897">
        <v>5</v>
      </c>
      <c r="I897">
        <v>116.33</v>
      </c>
      <c r="J897">
        <v>581.65</v>
      </c>
      <c r="K897">
        <v>69.8</v>
      </c>
      <c r="L897">
        <v>232.65</v>
      </c>
      <c r="M897" t="s">
        <v>1051</v>
      </c>
      <c r="N897" t="s">
        <v>1059</v>
      </c>
    </row>
    <row r="898" spans="1:14" x14ac:dyDescent="0.3">
      <c r="A898" t="s">
        <v>910</v>
      </c>
      <c r="B898" s="1">
        <v>45359</v>
      </c>
      <c r="C898" t="s">
        <v>1014</v>
      </c>
      <c r="D898" t="s">
        <v>1026</v>
      </c>
      <c r="E898">
        <v>2024</v>
      </c>
      <c r="F898" t="s">
        <v>1036</v>
      </c>
      <c r="G898" t="s">
        <v>1045</v>
      </c>
      <c r="H898">
        <v>2</v>
      </c>
      <c r="I898">
        <v>216.96</v>
      </c>
      <c r="J898">
        <v>433.92</v>
      </c>
      <c r="K898">
        <v>130.18</v>
      </c>
      <c r="L898">
        <v>173.56</v>
      </c>
      <c r="M898" t="s">
        <v>1051</v>
      </c>
      <c r="N898" t="s">
        <v>1056</v>
      </c>
    </row>
    <row r="899" spans="1:14" x14ac:dyDescent="0.3">
      <c r="A899" t="s">
        <v>911</v>
      </c>
      <c r="B899" s="1">
        <v>45139</v>
      </c>
      <c r="C899" t="s">
        <v>1020</v>
      </c>
      <c r="D899" t="s">
        <v>1025</v>
      </c>
      <c r="E899">
        <v>2023</v>
      </c>
      <c r="F899" t="s">
        <v>1033</v>
      </c>
      <c r="G899" t="s">
        <v>1037</v>
      </c>
      <c r="H899">
        <v>4</v>
      </c>
      <c r="I899">
        <v>118.7</v>
      </c>
      <c r="J899">
        <v>474.8</v>
      </c>
      <c r="K899">
        <v>71.22</v>
      </c>
      <c r="L899">
        <v>189.92</v>
      </c>
      <c r="M899" t="s">
        <v>1051</v>
      </c>
      <c r="N899" t="s">
        <v>1058</v>
      </c>
    </row>
    <row r="900" spans="1:14" x14ac:dyDescent="0.3">
      <c r="A900" t="s">
        <v>912</v>
      </c>
      <c r="B900" s="1">
        <v>45439</v>
      </c>
      <c r="C900" t="s">
        <v>1015</v>
      </c>
      <c r="D900" t="s">
        <v>1028</v>
      </c>
      <c r="E900">
        <v>2024</v>
      </c>
      <c r="F900" t="s">
        <v>1036</v>
      </c>
      <c r="G900" t="s">
        <v>1048</v>
      </c>
      <c r="H900">
        <v>5</v>
      </c>
      <c r="I900">
        <v>177.11</v>
      </c>
      <c r="J900">
        <v>885.55</v>
      </c>
      <c r="K900">
        <v>106.27</v>
      </c>
      <c r="L900">
        <v>354.2</v>
      </c>
      <c r="M900" t="s">
        <v>1051</v>
      </c>
      <c r="N900" t="s">
        <v>1055</v>
      </c>
    </row>
    <row r="901" spans="1:14" x14ac:dyDescent="0.3">
      <c r="A901" t="s">
        <v>913</v>
      </c>
      <c r="B901" s="1">
        <v>45442</v>
      </c>
      <c r="C901" t="s">
        <v>1017</v>
      </c>
      <c r="D901" t="s">
        <v>1028</v>
      </c>
      <c r="E901">
        <v>2024</v>
      </c>
      <c r="F901" t="s">
        <v>1034</v>
      </c>
      <c r="G901" t="s">
        <v>1041</v>
      </c>
      <c r="H901">
        <v>2</v>
      </c>
      <c r="I901">
        <v>174.41</v>
      </c>
      <c r="J901">
        <v>348.82</v>
      </c>
      <c r="K901">
        <v>104.65</v>
      </c>
      <c r="L901">
        <v>139.52000000000001</v>
      </c>
      <c r="M901" t="s">
        <v>1052</v>
      </c>
      <c r="N901" t="s">
        <v>1055</v>
      </c>
    </row>
    <row r="902" spans="1:14" x14ac:dyDescent="0.3">
      <c r="A902" t="s">
        <v>914</v>
      </c>
      <c r="B902" s="1">
        <v>45816</v>
      </c>
      <c r="C902" t="s">
        <v>1018</v>
      </c>
      <c r="D902" t="s">
        <v>1027</v>
      </c>
      <c r="E902">
        <v>2025</v>
      </c>
      <c r="F902" t="s">
        <v>1035</v>
      </c>
      <c r="G902" t="s">
        <v>1042</v>
      </c>
      <c r="H902">
        <v>4</v>
      </c>
      <c r="I902">
        <v>102.7</v>
      </c>
      <c r="J902">
        <v>410.8</v>
      </c>
      <c r="K902">
        <v>61.62</v>
      </c>
      <c r="L902">
        <v>164.32</v>
      </c>
      <c r="M902" t="s">
        <v>1052</v>
      </c>
      <c r="N902" t="s">
        <v>1056</v>
      </c>
    </row>
    <row r="903" spans="1:14" x14ac:dyDescent="0.3">
      <c r="A903" t="s">
        <v>915</v>
      </c>
      <c r="B903" s="1">
        <v>45191</v>
      </c>
      <c r="C903" t="s">
        <v>1014</v>
      </c>
      <c r="D903" t="s">
        <v>1023</v>
      </c>
      <c r="E903">
        <v>2023</v>
      </c>
      <c r="F903" t="s">
        <v>1036</v>
      </c>
      <c r="G903" t="s">
        <v>1047</v>
      </c>
      <c r="H903">
        <v>3</v>
      </c>
      <c r="I903">
        <v>169.03</v>
      </c>
      <c r="J903">
        <v>507.09</v>
      </c>
      <c r="K903">
        <v>101.42</v>
      </c>
      <c r="L903">
        <v>202.83</v>
      </c>
      <c r="M903" t="s">
        <v>1050</v>
      </c>
      <c r="N903" t="s">
        <v>1058</v>
      </c>
    </row>
    <row r="904" spans="1:14" x14ac:dyDescent="0.3">
      <c r="A904" t="s">
        <v>916</v>
      </c>
      <c r="B904" s="1">
        <v>45803</v>
      </c>
      <c r="C904" t="s">
        <v>1015</v>
      </c>
      <c r="D904" t="s">
        <v>1028</v>
      </c>
      <c r="E904">
        <v>2025</v>
      </c>
      <c r="F904" t="s">
        <v>1036</v>
      </c>
      <c r="G904" t="s">
        <v>1048</v>
      </c>
      <c r="H904">
        <v>2</v>
      </c>
      <c r="I904">
        <v>249.41</v>
      </c>
      <c r="J904">
        <v>498.82</v>
      </c>
      <c r="K904">
        <v>149.65</v>
      </c>
      <c r="L904">
        <v>199.52</v>
      </c>
      <c r="M904" t="s">
        <v>1051</v>
      </c>
      <c r="N904" t="s">
        <v>1059</v>
      </c>
    </row>
    <row r="905" spans="1:14" x14ac:dyDescent="0.3">
      <c r="A905" t="s">
        <v>917</v>
      </c>
      <c r="B905" s="1">
        <v>45516</v>
      </c>
      <c r="C905" t="s">
        <v>1015</v>
      </c>
      <c r="D905" t="s">
        <v>1025</v>
      </c>
      <c r="E905">
        <v>2024</v>
      </c>
      <c r="F905" t="s">
        <v>1035</v>
      </c>
      <c r="G905" t="s">
        <v>1039</v>
      </c>
      <c r="H905">
        <v>2</v>
      </c>
      <c r="I905">
        <v>105.41</v>
      </c>
      <c r="J905">
        <v>210.82</v>
      </c>
      <c r="K905">
        <v>63.25</v>
      </c>
      <c r="L905">
        <v>84.32</v>
      </c>
      <c r="M905" t="s">
        <v>1054</v>
      </c>
      <c r="N905" t="s">
        <v>1059</v>
      </c>
    </row>
    <row r="906" spans="1:14" x14ac:dyDescent="0.3">
      <c r="A906" t="s">
        <v>918</v>
      </c>
      <c r="B906" s="1">
        <v>45172</v>
      </c>
      <c r="C906" t="s">
        <v>1018</v>
      </c>
      <c r="D906" t="s">
        <v>1023</v>
      </c>
      <c r="E906">
        <v>2023</v>
      </c>
      <c r="F906" t="s">
        <v>1036</v>
      </c>
      <c r="G906" t="s">
        <v>1047</v>
      </c>
      <c r="H906">
        <v>3</v>
      </c>
      <c r="I906">
        <v>223.07</v>
      </c>
      <c r="J906">
        <v>669.21</v>
      </c>
      <c r="K906">
        <v>133.84</v>
      </c>
      <c r="L906">
        <v>267.69</v>
      </c>
      <c r="M906" t="s">
        <v>1051</v>
      </c>
      <c r="N906" t="s">
        <v>1058</v>
      </c>
    </row>
    <row r="907" spans="1:14" x14ac:dyDescent="0.3">
      <c r="A907" t="s">
        <v>919</v>
      </c>
      <c r="B907" s="1">
        <v>45434</v>
      </c>
      <c r="C907" t="s">
        <v>1016</v>
      </c>
      <c r="D907" t="s">
        <v>1028</v>
      </c>
      <c r="E907">
        <v>2024</v>
      </c>
      <c r="F907" t="s">
        <v>1035</v>
      </c>
      <c r="G907" t="s">
        <v>1043</v>
      </c>
      <c r="H907">
        <v>4</v>
      </c>
      <c r="I907">
        <v>84.21</v>
      </c>
      <c r="J907">
        <v>336.84</v>
      </c>
      <c r="K907">
        <v>50.53</v>
      </c>
      <c r="L907">
        <v>134.72</v>
      </c>
      <c r="M907" t="s">
        <v>1052</v>
      </c>
      <c r="N907" t="s">
        <v>1057</v>
      </c>
    </row>
    <row r="908" spans="1:14" x14ac:dyDescent="0.3">
      <c r="A908" t="s">
        <v>920</v>
      </c>
      <c r="B908" s="1">
        <v>45541</v>
      </c>
      <c r="C908" t="s">
        <v>1014</v>
      </c>
      <c r="D908" t="s">
        <v>1023</v>
      </c>
      <c r="E908">
        <v>2024</v>
      </c>
      <c r="F908" t="s">
        <v>1034</v>
      </c>
      <c r="G908" t="s">
        <v>1038</v>
      </c>
      <c r="H908">
        <v>4</v>
      </c>
      <c r="I908">
        <v>127.1</v>
      </c>
      <c r="J908">
        <v>508.4</v>
      </c>
      <c r="K908">
        <v>76.260000000000005</v>
      </c>
      <c r="L908">
        <v>203.36</v>
      </c>
      <c r="M908" t="s">
        <v>1054</v>
      </c>
      <c r="N908" t="s">
        <v>1057</v>
      </c>
    </row>
    <row r="909" spans="1:14" x14ac:dyDescent="0.3">
      <c r="A909" t="s">
        <v>921</v>
      </c>
      <c r="B909" s="1">
        <v>45594</v>
      </c>
      <c r="C909" t="s">
        <v>1020</v>
      </c>
      <c r="D909" t="s">
        <v>1024</v>
      </c>
      <c r="E909">
        <v>2024</v>
      </c>
      <c r="F909" t="s">
        <v>1035</v>
      </c>
      <c r="G909" t="s">
        <v>1043</v>
      </c>
      <c r="H909">
        <v>5</v>
      </c>
      <c r="I909">
        <v>92.27</v>
      </c>
      <c r="J909">
        <v>461.35</v>
      </c>
      <c r="K909">
        <v>55.36</v>
      </c>
      <c r="L909">
        <v>184.55</v>
      </c>
      <c r="M909" t="s">
        <v>1051</v>
      </c>
      <c r="N909" t="s">
        <v>1055</v>
      </c>
    </row>
    <row r="910" spans="1:14" x14ac:dyDescent="0.3">
      <c r="A910" t="s">
        <v>922</v>
      </c>
      <c r="B910" s="1">
        <v>44970</v>
      </c>
      <c r="C910" t="s">
        <v>1015</v>
      </c>
      <c r="D910" t="s">
        <v>1032</v>
      </c>
      <c r="E910">
        <v>2023</v>
      </c>
      <c r="F910" t="s">
        <v>1034</v>
      </c>
      <c r="G910" t="s">
        <v>1038</v>
      </c>
      <c r="H910">
        <v>1</v>
      </c>
      <c r="I910">
        <v>133.63999999999999</v>
      </c>
      <c r="J910">
        <v>133.63999999999999</v>
      </c>
      <c r="K910">
        <v>80.180000000000007</v>
      </c>
      <c r="L910">
        <v>53.46</v>
      </c>
      <c r="M910" t="s">
        <v>1050</v>
      </c>
      <c r="N910" t="s">
        <v>1056</v>
      </c>
    </row>
    <row r="911" spans="1:14" x14ac:dyDescent="0.3">
      <c r="A911" t="s">
        <v>923</v>
      </c>
      <c r="B911" s="1">
        <v>45470</v>
      </c>
      <c r="C911" t="s">
        <v>1017</v>
      </c>
      <c r="D911" t="s">
        <v>1027</v>
      </c>
      <c r="E911">
        <v>2024</v>
      </c>
      <c r="F911" t="s">
        <v>1035</v>
      </c>
      <c r="G911" t="s">
        <v>1039</v>
      </c>
      <c r="H911">
        <v>2</v>
      </c>
      <c r="I911">
        <v>86.77</v>
      </c>
      <c r="J911">
        <v>173.54</v>
      </c>
      <c r="K911">
        <v>52.06</v>
      </c>
      <c r="L911">
        <v>69.42</v>
      </c>
      <c r="M911" t="s">
        <v>1051</v>
      </c>
      <c r="N911" t="s">
        <v>1055</v>
      </c>
    </row>
    <row r="912" spans="1:14" x14ac:dyDescent="0.3">
      <c r="A912" t="s">
        <v>924</v>
      </c>
      <c r="B912" s="1">
        <v>45372</v>
      </c>
      <c r="C912" t="s">
        <v>1017</v>
      </c>
      <c r="D912" t="s">
        <v>1026</v>
      </c>
      <c r="E912">
        <v>2024</v>
      </c>
      <c r="F912" t="s">
        <v>1035</v>
      </c>
      <c r="G912" t="s">
        <v>1043</v>
      </c>
      <c r="H912">
        <v>1</v>
      </c>
      <c r="I912">
        <v>137.53</v>
      </c>
      <c r="J912">
        <v>137.53</v>
      </c>
      <c r="K912">
        <v>82.52</v>
      </c>
      <c r="L912">
        <v>55.01</v>
      </c>
      <c r="M912" t="s">
        <v>1053</v>
      </c>
      <c r="N912" t="s">
        <v>1056</v>
      </c>
    </row>
    <row r="913" spans="1:14" x14ac:dyDescent="0.3">
      <c r="A913" t="s">
        <v>925</v>
      </c>
      <c r="B913" s="1">
        <v>45737</v>
      </c>
      <c r="C913" t="s">
        <v>1014</v>
      </c>
      <c r="D913" t="s">
        <v>1026</v>
      </c>
      <c r="E913">
        <v>2025</v>
      </c>
      <c r="F913" t="s">
        <v>1035</v>
      </c>
      <c r="G913" t="s">
        <v>1042</v>
      </c>
      <c r="H913">
        <v>4</v>
      </c>
      <c r="I913">
        <v>104.33</v>
      </c>
      <c r="J913">
        <v>417.32</v>
      </c>
      <c r="K913">
        <v>62.6</v>
      </c>
      <c r="L913">
        <v>166.92</v>
      </c>
      <c r="M913" t="s">
        <v>1050</v>
      </c>
      <c r="N913" t="s">
        <v>1056</v>
      </c>
    </row>
    <row r="914" spans="1:14" x14ac:dyDescent="0.3">
      <c r="A914" t="s">
        <v>926</v>
      </c>
      <c r="B914" s="1">
        <v>45183</v>
      </c>
      <c r="C914" t="s">
        <v>1017</v>
      </c>
      <c r="D914" t="s">
        <v>1023</v>
      </c>
      <c r="E914">
        <v>2023</v>
      </c>
      <c r="F914" t="s">
        <v>1036</v>
      </c>
      <c r="G914" t="s">
        <v>1045</v>
      </c>
      <c r="H914">
        <v>4</v>
      </c>
      <c r="I914">
        <v>248.12</v>
      </c>
      <c r="J914">
        <v>992.48</v>
      </c>
      <c r="K914">
        <v>148.87</v>
      </c>
      <c r="L914">
        <v>397</v>
      </c>
      <c r="M914" t="s">
        <v>1052</v>
      </c>
      <c r="N914" t="s">
        <v>1056</v>
      </c>
    </row>
    <row r="915" spans="1:14" x14ac:dyDescent="0.3">
      <c r="A915" t="s">
        <v>927</v>
      </c>
      <c r="B915" s="1">
        <v>45642</v>
      </c>
      <c r="C915" t="s">
        <v>1015</v>
      </c>
      <c r="D915" t="s">
        <v>1029</v>
      </c>
      <c r="E915">
        <v>2024</v>
      </c>
      <c r="F915" t="s">
        <v>1036</v>
      </c>
      <c r="G915" t="s">
        <v>1045</v>
      </c>
      <c r="H915">
        <v>3</v>
      </c>
      <c r="I915">
        <v>242.72</v>
      </c>
      <c r="J915">
        <v>728.16</v>
      </c>
      <c r="K915">
        <v>145.63</v>
      </c>
      <c r="L915">
        <v>291.27</v>
      </c>
      <c r="M915" t="s">
        <v>1052</v>
      </c>
      <c r="N915" t="s">
        <v>1056</v>
      </c>
    </row>
    <row r="916" spans="1:14" x14ac:dyDescent="0.3">
      <c r="A916" t="s">
        <v>928</v>
      </c>
      <c r="B916" s="1">
        <v>45470</v>
      </c>
      <c r="C916" t="s">
        <v>1017</v>
      </c>
      <c r="D916" t="s">
        <v>1027</v>
      </c>
      <c r="E916">
        <v>2024</v>
      </c>
      <c r="F916" t="s">
        <v>1034</v>
      </c>
      <c r="G916" t="s">
        <v>1040</v>
      </c>
      <c r="H916">
        <v>5</v>
      </c>
      <c r="I916">
        <v>129.59</v>
      </c>
      <c r="J916">
        <v>647.95000000000005</v>
      </c>
      <c r="K916">
        <v>77.75</v>
      </c>
      <c r="L916">
        <v>259.2</v>
      </c>
      <c r="M916" t="s">
        <v>1050</v>
      </c>
      <c r="N916" t="s">
        <v>1059</v>
      </c>
    </row>
    <row r="917" spans="1:14" x14ac:dyDescent="0.3">
      <c r="A917" t="s">
        <v>929</v>
      </c>
      <c r="B917" s="1">
        <v>45242</v>
      </c>
      <c r="C917" t="s">
        <v>1018</v>
      </c>
      <c r="D917" t="s">
        <v>1030</v>
      </c>
      <c r="E917">
        <v>2023</v>
      </c>
      <c r="F917" t="s">
        <v>1034</v>
      </c>
      <c r="G917" t="s">
        <v>1044</v>
      </c>
      <c r="H917">
        <v>3</v>
      </c>
      <c r="I917">
        <v>132.19</v>
      </c>
      <c r="J917">
        <v>396.57</v>
      </c>
      <c r="K917">
        <v>79.31</v>
      </c>
      <c r="L917">
        <v>158.63999999999999</v>
      </c>
      <c r="M917" t="s">
        <v>1051</v>
      </c>
      <c r="N917" t="s">
        <v>1058</v>
      </c>
    </row>
    <row r="918" spans="1:14" x14ac:dyDescent="0.3">
      <c r="A918" t="s">
        <v>930</v>
      </c>
      <c r="B918" s="1">
        <v>45497</v>
      </c>
      <c r="C918" t="s">
        <v>1016</v>
      </c>
      <c r="D918" t="s">
        <v>1021</v>
      </c>
      <c r="E918">
        <v>2024</v>
      </c>
      <c r="F918" t="s">
        <v>1035</v>
      </c>
      <c r="G918" t="s">
        <v>1039</v>
      </c>
      <c r="H918">
        <v>5</v>
      </c>
      <c r="I918">
        <v>131.6</v>
      </c>
      <c r="J918">
        <v>658</v>
      </c>
      <c r="K918">
        <v>78.959999999999994</v>
      </c>
      <c r="L918">
        <v>263.2</v>
      </c>
      <c r="M918" t="s">
        <v>1053</v>
      </c>
      <c r="N918" t="s">
        <v>1056</v>
      </c>
    </row>
    <row r="919" spans="1:14" x14ac:dyDescent="0.3">
      <c r="A919" t="s">
        <v>931</v>
      </c>
      <c r="B919" s="1">
        <v>45483</v>
      </c>
      <c r="C919" t="s">
        <v>1016</v>
      </c>
      <c r="D919" t="s">
        <v>1021</v>
      </c>
      <c r="E919">
        <v>2024</v>
      </c>
      <c r="F919" t="s">
        <v>1035</v>
      </c>
      <c r="G919" t="s">
        <v>1039</v>
      </c>
      <c r="H919">
        <v>4</v>
      </c>
      <c r="I919">
        <v>97.06</v>
      </c>
      <c r="J919">
        <v>388.24</v>
      </c>
      <c r="K919">
        <v>58.24</v>
      </c>
      <c r="L919">
        <v>155.28</v>
      </c>
      <c r="M919" t="s">
        <v>1050</v>
      </c>
      <c r="N919" t="s">
        <v>1058</v>
      </c>
    </row>
    <row r="920" spans="1:14" x14ac:dyDescent="0.3">
      <c r="A920" t="s">
        <v>932</v>
      </c>
      <c r="B920" s="1">
        <v>45534</v>
      </c>
      <c r="C920" t="s">
        <v>1014</v>
      </c>
      <c r="D920" t="s">
        <v>1025</v>
      </c>
      <c r="E920">
        <v>2024</v>
      </c>
      <c r="F920" t="s">
        <v>1033</v>
      </c>
      <c r="G920" t="s">
        <v>1049</v>
      </c>
      <c r="H920">
        <v>5</v>
      </c>
      <c r="I920">
        <v>107.43</v>
      </c>
      <c r="J920">
        <v>537.15</v>
      </c>
      <c r="K920">
        <v>64.459999999999994</v>
      </c>
      <c r="L920">
        <v>214.85</v>
      </c>
      <c r="M920" t="s">
        <v>1051</v>
      </c>
      <c r="N920" t="s">
        <v>1056</v>
      </c>
    </row>
    <row r="921" spans="1:14" x14ac:dyDescent="0.3">
      <c r="A921" t="s">
        <v>933</v>
      </c>
      <c r="B921" s="1">
        <v>45572</v>
      </c>
      <c r="C921" t="s">
        <v>1015</v>
      </c>
      <c r="D921" t="s">
        <v>1024</v>
      </c>
      <c r="E921">
        <v>2024</v>
      </c>
      <c r="F921" t="s">
        <v>1036</v>
      </c>
      <c r="G921" t="s">
        <v>1047</v>
      </c>
      <c r="H921">
        <v>2</v>
      </c>
      <c r="I921">
        <v>228.79</v>
      </c>
      <c r="J921">
        <v>457.58</v>
      </c>
      <c r="K921">
        <v>137.27000000000001</v>
      </c>
      <c r="L921">
        <v>183.04</v>
      </c>
      <c r="M921" t="s">
        <v>1050</v>
      </c>
      <c r="N921" t="s">
        <v>1059</v>
      </c>
    </row>
    <row r="922" spans="1:14" x14ac:dyDescent="0.3">
      <c r="A922" t="s">
        <v>934</v>
      </c>
      <c r="B922" s="1">
        <v>45517</v>
      </c>
      <c r="C922" t="s">
        <v>1020</v>
      </c>
      <c r="D922" t="s">
        <v>1025</v>
      </c>
      <c r="E922">
        <v>2024</v>
      </c>
      <c r="F922" t="s">
        <v>1033</v>
      </c>
      <c r="G922" t="s">
        <v>1049</v>
      </c>
      <c r="H922">
        <v>1</v>
      </c>
      <c r="I922">
        <v>148.68</v>
      </c>
      <c r="J922">
        <v>148.68</v>
      </c>
      <c r="K922">
        <v>89.21</v>
      </c>
      <c r="L922">
        <v>59.47</v>
      </c>
      <c r="M922" t="s">
        <v>1053</v>
      </c>
      <c r="N922" t="s">
        <v>1059</v>
      </c>
    </row>
    <row r="923" spans="1:14" x14ac:dyDescent="0.3">
      <c r="A923" t="s">
        <v>935</v>
      </c>
      <c r="B923" s="1">
        <v>45678</v>
      </c>
      <c r="C923" t="s">
        <v>1020</v>
      </c>
      <c r="D923" t="s">
        <v>1022</v>
      </c>
      <c r="E923">
        <v>2025</v>
      </c>
      <c r="F923" t="s">
        <v>1034</v>
      </c>
      <c r="G923" t="s">
        <v>1044</v>
      </c>
      <c r="H923">
        <v>4</v>
      </c>
      <c r="I923">
        <v>182.56</v>
      </c>
      <c r="J923">
        <v>730.24</v>
      </c>
      <c r="K923">
        <v>109.54</v>
      </c>
      <c r="L923">
        <v>292.08</v>
      </c>
      <c r="M923" t="s">
        <v>1050</v>
      </c>
      <c r="N923" t="s">
        <v>1058</v>
      </c>
    </row>
    <row r="924" spans="1:14" x14ac:dyDescent="0.3">
      <c r="A924" t="s">
        <v>936</v>
      </c>
      <c r="B924" s="1">
        <v>45489</v>
      </c>
      <c r="C924" t="s">
        <v>1020</v>
      </c>
      <c r="D924" t="s">
        <v>1021</v>
      </c>
      <c r="E924">
        <v>2024</v>
      </c>
      <c r="F924" t="s">
        <v>1036</v>
      </c>
      <c r="G924" t="s">
        <v>1047</v>
      </c>
      <c r="H924">
        <v>2</v>
      </c>
      <c r="I924">
        <v>156.31</v>
      </c>
      <c r="J924">
        <v>312.62</v>
      </c>
      <c r="K924">
        <v>93.79</v>
      </c>
      <c r="L924">
        <v>125.04</v>
      </c>
      <c r="M924" t="s">
        <v>1051</v>
      </c>
      <c r="N924" t="s">
        <v>1058</v>
      </c>
    </row>
    <row r="925" spans="1:14" x14ac:dyDescent="0.3">
      <c r="A925" t="s">
        <v>937</v>
      </c>
      <c r="B925" s="1">
        <v>45736</v>
      </c>
      <c r="C925" t="s">
        <v>1017</v>
      </c>
      <c r="D925" t="s">
        <v>1026</v>
      </c>
      <c r="E925">
        <v>2025</v>
      </c>
      <c r="F925" t="s">
        <v>1033</v>
      </c>
      <c r="G925" t="s">
        <v>1046</v>
      </c>
      <c r="H925">
        <v>4</v>
      </c>
      <c r="I925">
        <v>124.25</v>
      </c>
      <c r="J925">
        <v>497</v>
      </c>
      <c r="K925">
        <v>74.55</v>
      </c>
      <c r="L925">
        <v>198.8</v>
      </c>
      <c r="M925" t="s">
        <v>1053</v>
      </c>
      <c r="N925" t="s">
        <v>1055</v>
      </c>
    </row>
    <row r="926" spans="1:14" x14ac:dyDescent="0.3">
      <c r="A926" t="s">
        <v>938</v>
      </c>
      <c r="B926" s="1">
        <v>45506</v>
      </c>
      <c r="C926" t="s">
        <v>1014</v>
      </c>
      <c r="D926" t="s">
        <v>1025</v>
      </c>
      <c r="E926">
        <v>2024</v>
      </c>
      <c r="F926" t="s">
        <v>1033</v>
      </c>
      <c r="G926" t="s">
        <v>1046</v>
      </c>
      <c r="H926">
        <v>2</v>
      </c>
      <c r="I926">
        <v>127.33</v>
      </c>
      <c r="J926">
        <v>254.66</v>
      </c>
      <c r="K926">
        <v>76.400000000000006</v>
      </c>
      <c r="L926">
        <v>101.86</v>
      </c>
      <c r="M926" t="s">
        <v>1054</v>
      </c>
      <c r="N926" t="s">
        <v>1055</v>
      </c>
    </row>
    <row r="927" spans="1:14" x14ac:dyDescent="0.3">
      <c r="A927" t="s">
        <v>939</v>
      </c>
      <c r="B927" s="1">
        <v>45203</v>
      </c>
      <c r="C927" t="s">
        <v>1016</v>
      </c>
      <c r="D927" t="s">
        <v>1024</v>
      </c>
      <c r="E927">
        <v>2023</v>
      </c>
      <c r="F927" t="s">
        <v>1035</v>
      </c>
      <c r="G927" t="s">
        <v>1039</v>
      </c>
      <c r="H927">
        <v>1</v>
      </c>
      <c r="I927">
        <v>86.13</v>
      </c>
      <c r="J927">
        <v>86.13</v>
      </c>
      <c r="K927">
        <v>51.68</v>
      </c>
      <c r="L927">
        <v>34.450000000000003</v>
      </c>
      <c r="M927" t="s">
        <v>1051</v>
      </c>
      <c r="N927" t="s">
        <v>1057</v>
      </c>
    </row>
    <row r="928" spans="1:14" x14ac:dyDescent="0.3">
      <c r="A928" t="s">
        <v>940</v>
      </c>
      <c r="B928" s="1">
        <v>45321</v>
      </c>
      <c r="C928" t="s">
        <v>1020</v>
      </c>
      <c r="D928" t="s">
        <v>1022</v>
      </c>
      <c r="E928">
        <v>2024</v>
      </c>
      <c r="F928" t="s">
        <v>1034</v>
      </c>
      <c r="G928" t="s">
        <v>1040</v>
      </c>
      <c r="H928">
        <v>3</v>
      </c>
      <c r="I928">
        <v>139.12</v>
      </c>
      <c r="J928">
        <v>417.36</v>
      </c>
      <c r="K928">
        <v>83.47</v>
      </c>
      <c r="L928">
        <v>166.95</v>
      </c>
      <c r="M928" t="s">
        <v>1052</v>
      </c>
      <c r="N928" t="s">
        <v>1055</v>
      </c>
    </row>
    <row r="929" spans="1:14" x14ac:dyDescent="0.3">
      <c r="A929" t="s">
        <v>941</v>
      </c>
      <c r="B929" s="1">
        <v>45446</v>
      </c>
      <c r="C929" t="s">
        <v>1015</v>
      </c>
      <c r="D929" t="s">
        <v>1027</v>
      </c>
      <c r="E929">
        <v>2024</v>
      </c>
      <c r="F929" t="s">
        <v>1035</v>
      </c>
      <c r="G929" t="s">
        <v>1039</v>
      </c>
      <c r="H929">
        <v>1</v>
      </c>
      <c r="I929">
        <v>101.39</v>
      </c>
      <c r="J929">
        <v>101.39</v>
      </c>
      <c r="K929">
        <v>60.83</v>
      </c>
      <c r="L929">
        <v>40.56</v>
      </c>
      <c r="M929" t="s">
        <v>1054</v>
      </c>
      <c r="N929" t="s">
        <v>1055</v>
      </c>
    </row>
    <row r="930" spans="1:14" x14ac:dyDescent="0.3">
      <c r="A930" t="s">
        <v>942</v>
      </c>
      <c r="B930" s="1">
        <v>45583</v>
      </c>
      <c r="C930" t="s">
        <v>1014</v>
      </c>
      <c r="D930" t="s">
        <v>1024</v>
      </c>
      <c r="E930">
        <v>2024</v>
      </c>
      <c r="F930" t="s">
        <v>1035</v>
      </c>
      <c r="G930" t="s">
        <v>1039</v>
      </c>
      <c r="H930">
        <v>4</v>
      </c>
      <c r="I930">
        <v>99.58</v>
      </c>
      <c r="J930">
        <v>398.32</v>
      </c>
      <c r="K930">
        <v>59.75</v>
      </c>
      <c r="L930">
        <v>159.32</v>
      </c>
      <c r="M930" t="s">
        <v>1050</v>
      </c>
      <c r="N930" t="s">
        <v>1056</v>
      </c>
    </row>
    <row r="931" spans="1:14" x14ac:dyDescent="0.3">
      <c r="A931" t="s">
        <v>943</v>
      </c>
      <c r="B931" s="1">
        <v>45007</v>
      </c>
      <c r="C931" t="s">
        <v>1016</v>
      </c>
      <c r="D931" t="s">
        <v>1026</v>
      </c>
      <c r="E931">
        <v>2023</v>
      </c>
      <c r="F931" t="s">
        <v>1034</v>
      </c>
      <c r="G931" t="s">
        <v>1038</v>
      </c>
      <c r="H931">
        <v>2</v>
      </c>
      <c r="I931">
        <v>168.05</v>
      </c>
      <c r="J931">
        <v>336.1</v>
      </c>
      <c r="K931">
        <v>100.83</v>
      </c>
      <c r="L931">
        <v>134.44</v>
      </c>
      <c r="M931" t="s">
        <v>1051</v>
      </c>
      <c r="N931" t="s">
        <v>1057</v>
      </c>
    </row>
    <row r="932" spans="1:14" x14ac:dyDescent="0.3">
      <c r="A932" t="s">
        <v>944</v>
      </c>
      <c r="B932" s="1">
        <v>45191</v>
      </c>
      <c r="C932" t="s">
        <v>1014</v>
      </c>
      <c r="D932" t="s">
        <v>1023</v>
      </c>
      <c r="E932">
        <v>2023</v>
      </c>
      <c r="F932" t="s">
        <v>1034</v>
      </c>
      <c r="G932" t="s">
        <v>1041</v>
      </c>
      <c r="H932">
        <v>3</v>
      </c>
      <c r="I932">
        <v>182.9</v>
      </c>
      <c r="J932">
        <v>548.70000000000005</v>
      </c>
      <c r="K932">
        <v>109.74</v>
      </c>
      <c r="L932">
        <v>219.48</v>
      </c>
      <c r="M932" t="s">
        <v>1051</v>
      </c>
      <c r="N932" t="s">
        <v>1055</v>
      </c>
    </row>
    <row r="933" spans="1:14" x14ac:dyDescent="0.3">
      <c r="A933" t="s">
        <v>945</v>
      </c>
      <c r="B933" s="1">
        <v>45596</v>
      </c>
      <c r="C933" t="s">
        <v>1017</v>
      </c>
      <c r="D933" t="s">
        <v>1024</v>
      </c>
      <c r="E933">
        <v>2024</v>
      </c>
      <c r="F933" t="s">
        <v>1034</v>
      </c>
      <c r="G933" t="s">
        <v>1041</v>
      </c>
      <c r="H933">
        <v>4</v>
      </c>
      <c r="I933">
        <v>188.11</v>
      </c>
      <c r="J933">
        <v>752.44</v>
      </c>
      <c r="K933">
        <v>112.87</v>
      </c>
      <c r="L933">
        <v>300.95999999999998</v>
      </c>
      <c r="M933" t="s">
        <v>1050</v>
      </c>
      <c r="N933" t="s">
        <v>1055</v>
      </c>
    </row>
    <row r="934" spans="1:14" x14ac:dyDescent="0.3">
      <c r="A934" t="s">
        <v>946</v>
      </c>
      <c r="B934" s="1">
        <v>45084</v>
      </c>
      <c r="C934" t="s">
        <v>1016</v>
      </c>
      <c r="D934" t="s">
        <v>1027</v>
      </c>
      <c r="E934">
        <v>2023</v>
      </c>
      <c r="F934" t="s">
        <v>1036</v>
      </c>
      <c r="G934" t="s">
        <v>1045</v>
      </c>
      <c r="H934">
        <v>2</v>
      </c>
      <c r="I934">
        <v>200.12</v>
      </c>
      <c r="J934">
        <v>400.24</v>
      </c>
      <c r="K934">
        <v>120.07</v>
      </c>
      <c r="L934">
        <v>160.1</v>
      </c>
      <c r="M934" t="s">
        <v>1050</v>
      </c>
      <c r="N934" t="s">
        <v>1058</v>
      </c>
    </row>
    <row r="935" spans="1:14" x14ac:dyDescent="0.3">
      <c r="A935" t="s">
        <v>947</v>
      </c>
      <c r="B935" s="1">
        <v>45045</v>
      </c>
      <c r="C935" t="s">
        <v>1019</v>
      </c>
      <c r="D935" t="s">
        <v>1031</v>
      </c>
      <c r="E935">
        <v>2023</v>
      </c>
      <c r="F935" t="s">
        <v>1034</v>
      </c>
      <c r="G935" t="s">
        <v>1044</v>
      </c>
      <c r="H935">
        <v>1</v>
      </c>
      <c r="I935">
        <v>129.31</v>
      </c>
      <c r="J935">
        <v>129.31</v>
      </c>
      <c r="K935">
        <v>77.59</v>
      </c>
      <c r="L935">
        <v>51.72</v>
      </c>
      <c r="M935" t="s">
        <v>1052</v>
      </c>
      <c r="N935" t="s">
        <v>1057</v>
      </c>
    </row>
    <row r="936" spans="1:14" x14ac:dyDescent="0.3">
      <c r="A936" t="s">
        <v>948</v>
      </c>
      <c r="B936" s="1">
        <v>45410</v>
      </c>
      <c r="C936" t="s">
        <v>1018</v>
      </c>
      <c r="D936" t="s">
        <v>1031</v>
      </c>
      <c r="E936">
        <v>2024</v>
      </c>
      <c r="F936" t="s">
        <v>1035</v>
      </c>
      <c r="G936" t="s">
        <v>1039</v>
      </c>
      <c r="H936">
        <v>2</v>
      </c>
      <c r="I936">
        <v>123.96</v>
      </c>
      <c r="J936">
        <v>247.92</v>
      </c>
      <c r="K936">
        <v>74.38</v>
      </c>
      <c r="L936">
        <v>99.16</v>
      </c>
      <c r="M936" t="s">
        <v>1052</v>
      </c>
      <c r="N936" t="s">
        <v>1057</v>
      </c>
    </row>
    <row r="937" spans="1:14" x14ac:dyDescent="0.3">
      <c r="A937" t="s">
        <v>949</v>
      </c>
      <c r="B937" s="1">
        <v>45797</v>
      </c>
      <c r="C937" t="s">
        <v>1020</v>
      </c>
      <c r="D937" t="s">
        <v>1028</v>
      </c>
      <c r="E937">
        <v>2025</v>
      </c>
      <c r="F937" t="s">
        <v>1033</v>
      </c>
      <c r="G937" t="s">
        <v>1046</v>
      </c>
      <c r="H937">
        <v>2</v>
      </c>
      <c r="I937">
        <v>169.44</v>
      </c>
      <c r="J937">
        <v>338.88</v>
      </c>
      <c r="K937">
        <v>101.66</v>
      </c>
      <c r="L937">
        <v>135.56</v>
      </c>
      <c r="M937" t="s">
        <v>1050</v>
      </c>
      <c r="N937" t="s">
        <v>1057</v>
      </c>
    </row>
    <row r="938" spans="1:14" x14ac:dyDescent="0.3">
      <c r="A938" t="s">
        <v>950</v>
      </c>
      <c r="B938" s="1">
        <v>45402</v>
      </c>
      <c r="C938" t="s">
        <v>1019</v>
      </c>
      <c r="D938" t="s">
        <v>1031</v>
      </c>
      <c r="E938">
        <v>2024</v>
      </c>
      <c r="F938" t="s">
        <v>1033</v>
      </c>
      <c r="G938" t="s">
        <v>1037</v>
      </c>
      <c r="H938">
        <v>3</v>
      </c>
      <c r="I938">
        <v>163.19999999999999</v>
      </c>
      <c r="J938">
        <v>489.6</v>
      </c>
      <c r="K938">
        <v>97.92</v>
      </c>
      <c r="L938">
        <v>195.84</v>
      </c>
      <c r="M938" t="s">
        <v>1050</v>
      </c>
      <c r="N938" t="s">
        <v>1058</v>
      </c>
    </row>
    <row r="939" spans="1:14" x14ac:dyDescent="0.3">
      <c r="A939" t="s">
        <v>951</v>
      </c>
      <c r="B939" s="1">
        <v>45745</v>
      </c>
      <c r="C939" t="s">
        <v>1019</v>
      </c>
      <c r="D939" t="s">
        <v>1026</v>
      </c>
      <c r="E939">
        <v>2025</v>
      </c>
      <c r="F939" t="s">
        <v>1035</v>
      </c>
      <c r="G939" t="s">
        <v>1043</v>
      </c>
      <c r="H939">
        <v>4</v>
      </c>
      <c r="I939">
        <v>137.31</v>
      </c>
      <c r="J939">
        <v>549.24</v>
      </c>
      <c r="K939">
        <v>82.39</v>
      </c>
      <c r="L939">
        <v>219.68</v>
      </c>
      <c r="M939" t="s">
        <v>1053</v>
      </c>
      <c r="N939" t="s">
        <v>1059</v>
      </c>
    </row>
    <row r="940" spans="1:14" x14ac:dyDescent="0.3">
      <c r="A940" t="s">
        <v>952</v>
      </c>
      <c r="B940" s="1">
        <v>45671</v>
      </c>
      <c r="C940" t="s">
        <v>1020</v>
      </c>
      <c r="D940" t="s">
        <v>1022</v>
      </c>
      <c r="E940">
        <v>2025</v>
      </c>
      <c r="F940" t="s">
        <v>1034</v>
      </c>
      <c r="G940" t="s">
        <v>1044</v>
      </c>
      <c r="H940">
        <v>5</v>
      </c>
      <c r="I940">
        <v>121.83</v>
      </c>
      <c r="J940">
        <v>609.15</v>
      </c>
      <c r="K940">
        <v>73.099999999999994</v>
      </c>
      <c r="L940">
        <v>243.65</v>
      </c>
      <c r="M940" t="s">
        <v>1050</v>
      </c>
      <c r="N940" t="s">
        <v>1057</v>
      </c>
    </row>
    <row r="941" spans="1:14" x14ac:dyDescent="0.3">
      <c r="A941" t="s">
        <v>953</v>
      </c>
      <c r="B941" s="1">
        <v>45157</v>
      </c>
      <c r="C941" t="s">
        <v>1019</v>
      </c>
      <c r="D941" t="s">
        <v>1025</v>
      </c>
      <c r="E941">
        <v>2023</v>
      </c>
      <c r="F941" t="s">
        <v>1034</v>
      </c>
      <c r="G941" t="s">
        <v>1038</v>
      </c>
      <c r="H941">
        <v>3</v>
      </c>
      <c r="I941">
        <v>175.6</v>
      </c>
      <c r="J941">
        <v>526.79999999999995</v>
      </c>
      <c r="K941">
        <v>105.36</v>
      </c>
      <c r="L941">
        <v>210.72</v>
      </c>
      <c r="M941" t="s">
        <v>1050</v>
      </c>
      <c r="N941" t="s">
        <v>1057</v>
      </c>
    </row>
    <row r="942" spans="1:14" x14ac:dyDescent="0.3">
      <c r="A942" t="s">
        <v>954</v>
      </c>
      <c r="B942" s="1">
        <v>45665</v>
      </c>
      <c r="C942" t="s">
        <v>1016</v>
      </c>
      <c r="D942" t="s">
        <v>1022</v>
      </c>
      <c r="E942">
        <v>2025</v>
      </c>
      <c r="F942" t="s">
        <v>1035</v>
      </c>
      <c r="G942" t="s">
        <v>1043</v>
      </c>
      <c r="H942">
        <v>2</v>
      </c>
      <c r="I942">
        <v>147.01</v>
      </c>
      <c r="J942">
        <v>294.02</v>
      </c>
      <c r="K942">
        <v>88.21</v>
      </c>
      <c r="L942">
        <v>117.6</v>
      </c>
      <c r="M942" t="s">
        <v>1054</v>
      </c>
      <c r="N942" t="s">
        <v>1058</v>
      </c>
    </row>
    <row r="943" spans="1:14" x14ac:dyDescent="0.3">
      <c r="A943" t="s">
        <v>955</v>
      </c>
      <c r="B943" s="1">
        <v>45358</v>
      </c>
      <c r="C943" t="s">
        <v>1017</v>
      </c>
      <c r="D943" t="s">
        <v>1026</v>
      </c>
      <c r="E943">
        <v>2024</v>
      </c>
      <c r="F943" t="s">
        <v>1035</v>
      </c>
      <c r="G943" t="s">
        <v>1043</v>
      </c>
      <c r="H943">
        <v>2</v>
      </c>
      <c r="I943">
        <v>124.87</v>
      </c>
      <c r="J943">
        <v>249.74</v>
      </c>
      <c r="K943">
        <v>74.92</v>
      </c>
      <c r="L943">
        <v>99.9</v>
      </c>
      <c r="M943" t="s">
        <v>1053</v>
      </c>
      <c r="N943" t="s">
        <v>1059</v>
      </c>
    </row>
    <row r="944" spans="1:14" x14ac:dyDescent="0.3">
      <c r="A944" t="s">
        <v>956</v>
      </c>
      <c r="B944" s="1">
        <v>45649</v>
      </c>
      <c r="C944" t="s">
        <v>1015</v>
      </c>
      <c r="D944" t="s">
        <v>1029</v>
      </c>
      <c r="E944">
        <v>2024</v>
      </c>
      <c r="F944" t="s">
        <v>1033</v>
      </c>
      <c r="G944" t="s">
        <v>1049</v>
      </c>
      <c r="H944">
        <v>1</v>
      </c>
      <c r="I944">
        <v>146.01</v>
      </c>
      <c r="J944">
        <v>146.01</v>
      </c>
      <c r="K944">
        <v>87.61</v>
      </c>
      <c r="L944">
        <v>58.4</v>
      </c>
      <c r="M944" t="s">
        <v>1052</v>
      </c>
      <c r="N944" t="s">
        <v>1057</v>
      </c>
    </row>
    <row r="945" spans="1:14" x14ac:dyDescent="0.3">
      <c r="A945" t="s">
        <v>957</v>
      </c>
      <c r="B945" s="1">
        <v>45595</v>
      </c>
      <c r="C945" t="s">
        <v>1016</v>
      </c>
      <c r="D945" t="s">
        <v>1024</v>
      </c>
      <c r="E945">
        <v>2024</v>
      </c>
      <c r="F945" t="s">
        <v>1036</v>
      </c>
      <c r="G945" t="s">
        <v>1048</v>
      </c>
      <c r="H945">
        <v>5</v>
      </c>
      <c r="I945">
        <v>236.2</v>
      </c>
      <c r="J945">
        <v>1181</v>
      </c>
      <c r="K945">
        <v>141.72</v>
      </c>
      <c r="L945">
        <v>472.4</v>
      </c>
      <c r="M945" t="s">
        <v>1050</v>
      </c>
      <c r="N945" t="s">
        <v>1057</v>
      </c>
    </row>
    <row r="946" spans="1:14" x14ac:dyDescent="0.3">
      <c r="A946" t="s">
        <v>958</v>
      </c>
      <c r="B946" s="1">
        <v>45230</v>
      </c>
      <c r="C946" t="s">
        <v>1020</v>
      </c>
      <c r="D946" t="s">
        <v>1024</v>
      </c>
      <c r="E946">
        <v>2023</v>
      </c>
      <c r="F946" t="s">
        <v>1033</v>
      </c>
      <c r="G946" t="s">
        <v>1049</v>
      </c>
      <c r="H946">
        <v>4</v>
      </c>
      <c r="I946">
        <v>148.51</v>
      </c>
      <c r="J946">
        <v>594.04</v>
      </c>
      <c r="K946">
        <v>89.11</v>
      </c>
      <c r="L946">
        <v>237.6</v>
      </c>
      <c r="M946" t="s">
        <v>1052</v>
      </c>
      <c r="N946" t="s">
        <v>1056</v>
      </c>
    </row>
    <row r="947" spans="1:14" x14ac:dyDescent="0.3">
      <c r="A947" t="s">
        <v>959</v>
      </c>
      <c r="B947" s="1">
        <v>45030</v>
      </c>
      <c r="C947" t="s">
        <v>1014</v>
      </c>
      <c r="D947" t="s">
        <v>1031</v>
      </c>
      <c r="E947">
        <v>2023</v>
      </c>
      <c r="F947" t="s">
        <v>1034</v>
      </c>
      <c r="G947" t="s">
        <v>1041</v>
      </c>
      <c r="H947">
        <v>1</v>
      </c>
      <c r="I947">
        <v>168.5</v>
      </c>
      <c r="J947">
        <v>168.5</v>
      </c>
      <c r="K947">
        <v>101.1</v>
      </c>
      <c r="L947">
        <v>67.400000000000006</v>
      </c>
      <c r="M947" t="s">
        <v>1050</v>
      </c>
      <c r="N947" t="s">
        <v>1059</v>
      </c>
    </row>
    <row r="948" spans="1:14" x14ac:dyDescent="0.3">
      <c r="A948" t="s">
        <v>960</v>
      </c>
      <c r="B948" s="1">
        <v>45789</v>
      </c>
      <c r="C948" t="s">
        <v>1015</v>
      </c>
      <c r="D948" t="s">
        <v>1028</v>
      </c>
      <c r="E948">
        <v>2025</v>
      </c>
      <c r="F948" t="s">
        <v>1036</v>
      </c>
      <c r="G948" t="s">
        <v>1048</v>
      </c>
      <c r="H948">
        <v>5</v>
      </c>
      <c r="I948">
        <v>181.75</v>
      </c>
      <c r="J948">
        <v>908.75</v>
      </c>
      <c r="K948">
        <v>109.05</v>
      </c>
      <c r="L948">
        <v>363.5</v>
      </c>
      <c r="M948" t="s">
        <v>1050</v>
      </c>
      <c r="N948" t="s">
        <v>1055</v>
      </c>
    </row>
    <row r="949" spans="1:14" x14ac:dyDescent="0.3">
      <c r="A949" t="s">
        <v>961</v>
      </c>
      <c r="B949" s="1">
        <v>45053</v>
      </c>
      <c r="C949" t="s">
        <v>1018</v>
      </c>
      <c r="D949" t="s">
        <v>1028</v>
      </c>
      <c r="E949">
        <v>2023</v>
      </c>
      <c r="F949" t="s">
        <v>1034</v>
      </c>
      <c r="G949" t="s">
        <v>1041</v>
      </c>
      <c r="H949">
        <v>3</v>
      </c>
      <c r="I949">
        <v>151.88999999999999</v>
      </c>
      <c r="J949">
        <v>455.67</v>
      </c>
      <c r="K949">
        <v>91.13</v>
      </c>
      <c r="L949">
        <v>182.28</v>
      </c>
      <c r="M949" t="s">
        <v>1050</v>
      </c>
      <c r="N949" t="s">
        <v>1057</v>
      </c>
    </row>
    <row r="950" spans="1:14" x14ac:dyDescent="0.3">
      <c r="A950" t="s">
        <v>962</v>
      </c>
      <c r="B950" s="1">
        <v>45792</v>
      </c>
      <c r="C950" t="s">
        <v>1017</v>
      </c>
      <c r="D950" t="s">
        <v>1028</v>
      </c>
      <c r="E950">
        <v>2025</v>
      </c>
      <c r="F950" t="s">
        <v>1035</v>
      </c>
      <c r="G950" t="s">
        <v>1043</v>
      </c>
      <c r="H950">
        <v>1</v>
      </c>
      <c r="I950">
        <v>126.64</v>
      </c>
      <c r="J950">
        <v>126.64</v>
      </c>
      <c r="K950">
        <v>75.98</v>
      </c>
      <c r="L950">
        <v>50.66</v>
      </c>
      <c r="M950" t="s">
        <v>1051</v>
      </c>
      <c r="N950" t="s">
        <v>1058</v>
      </c>
    </row>
    <row r="951" spans="1:14" x14ac:dyDescent="0.3">
      <c r="A951" t="s">
        <v>963</v>
      </c>
      <c r="B951" s="1">
        <v>45697</v>
      </c>
      <c r="C951" t="s">
        <v>1018</v>
      </c>
      <c r="D951" t="s">
        <v>1032</v>
      </c>
      <c r="E951">
        <v>2025</v>
      </c>
      <c r="F951" t="s">
        <v>1033</v>
      </c>
      <c r="G951" t="s">
        <v>1046</v>
      </c>
      <c r="H951">
        <v>2</v>
      </c>
      <c r="I951">
        <v>105.45</v>
      </c>
      <c r="J951">
        <v>210.9</v>
      </c>
      <c r="K951">
        <v>63.27</v>
      </c>
      <c r="L951">
        <v>84.36</v>
      </c>
      <c r="M951" t="s">
        <v>1051</v>
      </c>
      <c r="N951" t="s">
        <v>1056</v>
      </c>
    </row>
    <row r="952" spans="1:14" x14ac:dyDescent="0.3">
      <c r="A952" t="s">
        <v>964</v>
      </c>
      <c r="B952" s="1">
        <v>45575</v>
      </c>
      <c r="C952" t="s">
        <v>1017</v>
      </c>
      <c r="D952" t="s">
        <v>1024</v>
      </c>
      <c r="E952">
        <v>2024</v>
      </c>
      <c r="F952" t="s">
        <v>1034</v>
      </c>
      <c r="G952" t="s">
        <v>1040</v>
      </c>
      <c r="H952">
        <v>2</v>
      </c>
      <c r="I952">
        <v>160.49</v>
      </c>
      <c r="J952">
        <v>320.98</v>
      </c>
      <c r="K952">
        <v>96.29</v>
      </c>
      <c r="L952">
        <v>128.4</v>
      </c>
      <c r="M952" t="s">
        <v>1050</v>
      </c>
      <c r="N952" t="s">
        <v>1055</v>
      </c>
    </row>
    <row r="953" spans="1:14" x14ac:dyDescent="0.3">
      <c r="A953" t="s">
        <v>965</v>
      </c>
      <c r="B953" s="1">
        <v>45805</v>
      </c>
      <c r="C953" t="s">
        <v>1016</v>
      </c>
      <c r="D953" t="s">
        <v>1028</v>
      </c>
      <c r="E953">
        <v>2025</v>
      </c>
      <c r="F953" t="s">
        <v>1033</v>
      </c>
      <c r="G953" t="s">
        <v>1046</v>
      </c>
      <c r="H953">
        <v>4</v>
      </c>
      <c r="I953">
        <v>106.4</v>
      </c>
      <c r="J953">
        <v>425.6</v>
      </c>
      <c r="K953">
        <v>63.84</v>
      </c>
      <c r="L953">
        <v>170.24</v>
      </c>
      <c r="M953" t="s">
        <v>1050</v>
      </c>
      <c r="N953" t="s">
        <v>1055</v>
      </c>
    </row>
    <row r="954" spans="1:14" x14ac:dyDescent="0.3">
      <c r="A954" t="s">
        <v>966</v>
      </c>
      <c r="B954" s="1">
        <v>45793</v>
      </c>
      <c r="C954" t="s">
        <v>1014</v>
      </c>
      <c r="D954" t="s">
        <v>1028</v>
      </c>
      <c r="E954">
        <v>2025</v>
      </c>
      <c r="F954" t="s">
        <v>1036</v>
      </c>
      <c r="G954" t="s">
        <v>1047</v>
      </c>
      <c r="H954">
        <v>4</v>
      </c>
      <c r="I954">
        <v>246.58</v>
      </c>
      <c r="J954">
        <v>986.32</v>
      </c>
      <c r="K954">
        <v>147.94999999999999</v>
      </c>
      <c r="L954">
        <v>394.52</v>
      </c>
      <c r="M954" t="s">
        <v>1051</v>
      </c>
      <c r="N954" t="s">
        <v>1056</v>
      </c>
    </row>
    <row r="955" spans="1:14" x14ac:dyDescent="0.3">
      <c r="A955" t="s">
        <v>967</v>
      </c>
      <c r="B955" s="1">
        <v>45647</v>
      </c>
      <c r="C955" t="s">
        <v>1019</v>
      </c>
      <c r="D955" t="s">
        <v>1029</v>
      </c>
      <c r="E955">
        <v>2024</v>
      </c>
      <c r="F955" t="s">
        <v>1034</v>
      </c>
      <c r="G955" t="s">
        <v>1041</v>
      </c>
      <c r="H955">
        <v>4</v>
      </c>
      <c r="I955">
        <v>144.94999999999999</v>
      </c>
      <c r="J955">
        <v>579.79999999999995</v>
      </c>
      <c r="K955">
        <v>86.97</v>
      </c>
      <c r="L955">
        <v>231.92</v>
      </c>
      <c r="M955" t="s">
        <v>1050</v>
      </c>
      <c r="N955" t="s">
        <v>1058</v>
      </c>
    </row>
    <row r="956" spans="1:14" x14ac:dyDescent="0.3">
      <c r="A956" t="s">
        <v>968</v>
      </c>
      <c r="B956" s="1">
        <v>45254</v>
      </c>
      <c r="C956" t="s">
        <v>1014</v>
      </c>
      <c r="D956" t="s">
        <v>1030</v>
      </c>
      <c r="E956">
        <v>2023</v>
      </c>
      <c r="F956" t="s">
        <v>1035</v>
      </c>
      <c r="G956" t="s">
        <v>1042</v>
      </c>
      <c r="H956">
        <v>4</v>
      </c>
      <c r="I956">
        <v>110.77</v>
      </c>
      <c r="J956">
        <v>443.08</v>
      </c>
      <c r="K956">
        <v>66.459999999999994</v>
      </c>
      <c r="L956">
        <v>177.24</v>
      </c>
      <c r="M956" t="s">
        <v>1050</v>
      </c>
      <c r="N956" t="s">
        <v>1055</v>
      </c>
    </row>
    <row r="957" spans="1:14" x14ac:dyDescent="0.3">
      <c r="A957" t="s">
        <v>969</v>
      </c>
      <c r="B957" s="1">
        <v>45635</v>
      </c>
      <c r="C957" t="s">
        <v>1015</v>
      </c>
      <c r="D957" t="s">
        <v>1029</v>
      </c>
      <c r="E957">
        <v>2024</v>
      </c>
      <c r="F957" t="s">
        <v>1033</v>
      </c>
      <c r="G957" t="s">
        <v>1046</v>
      </c>
      <c r="H957">
        <v>4</v>
      </c>
      <c r="I957">
        <v>168.12</v>
      </c>
      <c r="J957">
        <v>672.48</v>
      </c>
      <c r="K957">
        <v>100.87</v>
      </c>
      <c r="L957">
        <v>269</v>
      </c>
      <c r="M957" t="s">
        <v>1054</v>
      </c>
      <c r="N957" t="s">
        <v>1055</v>
      </c>
    </row>
    <row r="958" spans="1:14" x14ac:dyDescent="0.3">
      <c r="A958" t="s">
        <v>970</v>
      </c>
      <c r="B958" s="1">
        <v>44939</v>
      </c>
      <c r="C958" t="s">
        <v>1014</v>
      </c>
      <c r="D958" t="s">
        <v>1022</v>
      </c>
      <c r="E958">
        <v>2023</v>
      </c>
      <c r="F958" t="s">
        <v>1033</v>
      </c>
      <c r="G958" t="s">
        <v>1037</v>
      </c>
      <c r="H958">
        <v>5</v>
      </c>
      <c r="I958">
        <v>101.42</v>
      </c>
      <c r="J958">
        <v>507.1</v>
      </c>
      <c r="K958">
        <v>60.85</v>
      </c>
      <c r="L958">
        <v>202.85</v>
      </c>
      <c r="M958" t="s">
        <v>1052</v>
      </c>
      <c r="N958" t="s">
        <v>1059</v>
      </c>
    </row>
    <row r="959" spans="1:14" x14ac:dyDescent="0.3">
      <c r="A959" t="s">
        <v>971</v>
      </c>
      <c r="B959" s="1">
        <v>45407</v>
      </c>
      <c r="C959" t="s">
        <v>1017</v>
      </c>
      <c r="D959" t="s">
        <v>1031</v>
      </c>
      <c r="E959">
        <v>2024</v>
      </c>
      <c r="F959" t="s">
        <v>1033</v>
      </c>
      <c r="G959" t="s">
        <v>1046</v>
      </c>
      <c r="H959">
        <v>2</v>
      </c>
      <c r="I959">
        <v>152.02000000000001</v>
      </c>
      <c r="J959">
        <v>304.04000000000002</v>
      </c>
      <c r="K959">
        <v>91.21</v>
      </c>
      <c r="L959">
        <v>121.62</v>
      </c>
      <c r="M959" t="s">
        <v>1050</v>
      </c>
      <c r="N959" t="s">
        <v>1055</v>
      </c>
    </row>
    <row r="960" spans="1:14" x14ac:dyDescent="0.3">
      <c r="A960" t="s">
        <v>972</v>
      </c>
      <c r="B960" s="1">
        <v>45334</v>
      </c>
      <c r="C960" t="s">
        <v>1015</v>
      </c>
      <c r="D960" t="s">
        <v>1032</v>
      </c>
      <c r="E960">
        <v>2024</v>
      </c>
      <c r="F960" t="s">
        <v>1034</v>
      </c>
      <c r="G960" t="s">
        <v>1038</v>
      </c>
      <c r="H960">
        <v>3</v>
      </c>
      <c r="I960">
        <v>150.91999999999999</v>
      </c>
      <c r="J960">
        <v>452.76</v>
      </c>
      <c r="K960">
        <v>90.55</v>
      </c>
      <c r="L960">
        <v>181.11</v>
      </c>
      <c r="M960" t="s">
        <v>1054</v>
      </c>
      <c r="N960" t="s">
        <v>1057</v>
      </c>
    </row>
    <row r="961" spans="1:14" x14ac:dyDescent="0.3">
      <c r="A961" t="s">
        <v>973</v>
      </c>
      <c r="B961" s="1">
        <v>45529</v>
      </c>
      <c r="C961" t="s">
        <v>1018</v>
      </c>
      <c r="D961" t="s">
        <v>1025</v>
      </c>
      <c r="E961">
        <v>2024</v>
      </c>
      <c r="F961" t="s">
        <v>1036</v>
      </c>
      <c r="G961" t="s">
        <v>1045</v>
      </c>
      <c r="H961">
        <v>5</v>
      </c>
      <c r="I961">
        <v>228.08</v>
      </c>
      <c r="J961">
        <v>1140.4000000000001</v>
      </c>
      <c r="K961">
        <v>136.85</v>
      </c>
      <c r="L961">
        <v>456.15</v>
      </c>
      <c r="M961" t="s">
        <v>1052</v>
      </c>
      <c r="N961" t="s">
        <v>1057</v>
      </c>
    </row>
    <row r="962" spans="1:14" x14ac:dyDescent="0.3">
      <c r="A962" t="s">
        <v>974</v>
      </c>
      <c r="B962" s="1">
        <v>45529</v>
      </c>
      <c r="C962" t="s">
        <v>1018</v>
      </c>
      <c r="D962" t="s">
        <v>1025</v>
      </c>
      <c r="E962">
        <v>2024</v>
      </c>
      <c r="F962" t="s">
        <v>1036</v>
      </c>
      <c r="G962" t="s">
        <v>1045</v>
      </c>
      <c r="H962">
        <v>2</v>
      </c>
      <c r="I962">
        <v>171.18</v>
      </c>
      <c r="J962">
        <v>342.36</v>
      </c>
      <c r="K962">
        <v>102.71</v>
      </c>
      <c r="L962">
        <v>136.94</v>
      </c>
      <c r="M962" t="s">
        <v>1052</v>
      </c>
      <c r="N962" t="s">
        <v>1056</v>
      </c>
    </row>
    <row r="963" spans="1:14" x14ac:dyDescent="0.3">
      <c r="A963" t="s">
        <v>975</v>
      </c>
      <c r="B963" s="1">
        <v>45450</v>
      </c>
      <c r="C963" t="s">
        <v>1014</v>
      </c>
      <c r="D963" t="s">
        <v>1027</v>
      </c>
      <c r="E963">
        <v>2024</v>
      </c>
      <c r="F963" t="s">
        <v>1034</v>
      </c>
      <c r="G963" t="s">
        <v>1040</v>
      </c>
      <c r="H963">
        <v>3</v>
      </c>
      <c r="I963">
        <v>180.34</v>
      </c>
      <c r="J963">
        <v>541.02</v>
      </c>
      <c r="K963">
        <v>108.2</v>
      </c>
      <c r="L963">
        <v>216.42</v>
      </c>
      <c r="M963" t="s">
        <v>1054</v>
      </c>
      <c r="N963" t="s">
        <v>1056</v>
      </c>
    </row>
    <row r="964" spans="1:14" x14ac:dyDescent="0.3">
      <c r="A964" t="s">
        <v>976</v>
      </c>
      <c r="B964" s="1">
        <v>45663</v>
      </c>
      <c r="C964" t="s">
        <v>1015</v>
      </c>
      <c r="D964" t="s">
        <v>1022</v>
      </c>
      <c r="E964">
        <v>2025</v>
      </c>
      <c r="F964" t="s">
        <v>1035</v>
      </c>
      <c r="G964" t="s">
        <v>1039</v>
      </c>
      <c r="H964">
        <v>1</v>
      </c>
      <c r="I964">
        <v>110.12</v>
      </c>
      <c r="J964">
        <v>110.12</v>
      </c>
      <c r="K964">
        <v>66.069999999999993</v>
      </c>
      <c r="L964">
        <v>44.05</v>
      </c>
      <c r="M964" t="s">
        <v>1050</v>
      </c>
      <c r="N964" t="s">
        <v>1058</v>
      </c>
    </row>
    <row r="965" spans="1:14" x14ac:dyDescent="0.3">
      <c r="A965" t="s">
        <v>977</v>
      </c>
      <c r="B965" s="1">
        <v>45769</v>
      </c>
      <c r="C965" t="s">
        <v>1020</v>
      </c>
      <c r="D965" t="s">
        <v>1031</v>
      </c>
      <c r="E965">
        <v>2025</v>
      </c>
      <c r="F965" t="s">
        <v>1036</v>
      </c>
      <c r="G965" t="s">
        <v>1047</v>
      </c>
      <c r="H965">
        <v>1</v>
      </c>
      <c r="I965">
        <v>164.22</v>
      </c>
      <c r="J965">
        <v>164.22</v>
      </c>
      <c r="K965">
        <v>98.53</v>
      </c>
      <c r="L965">
        <v>65.69</v>
      </c>
      <c r="M965" t="s">
        <v>1052</v>
      </c>
      <c r="N965" t="s">
        <v>1058</v>
      </c>
    </row>
    <row r="966" spans="1:14" x14ac:dyDescent="0.3">
      <c r="A966" t="s">
        <v>978</v>
      </c>
      <c r="B966" s="1">
        <v>45024</v>
      </c>
      <c r="C966" t="s">
        <v>1019</v>
      </c>
      <c r="D966" t="s">
        <v>1031</v>
      </c>
      <c r="E966">
        <v>2023</v>
      </c>
      <c r="F966" t="s">
        <v>1035</v>
      </c>
      <c r="G966" t="s">
        <v>1042</v>
      </c>
      <c r="H966">
        <v>1</v>
      </c>
      <c r="I966">
        <v>134.79</v>
      </c>
      <c r="J966">
        <v>134.79</v>
      </c>
      <c r="K966">
        <v>80.87</v>
      </c>
      <c r="L966">
        <v>53.92</v>
      </c>
      <c r="M966" t="s">
        <v>1052</v>
      </c>
      <c r="N966" t="s">
        <v>1059</v>
      </c>
    </row>
    <row r="967" spans="1:14" x14ac:dyDescent="0.3">
      <c r="A967" t="s">
        <v>979</v>
      </c>
      <c r="B967" s="1">
        <v>45136</v>
      </c>
      <c r="C967" t="s">
        <v>1019</v>
      </c>
      <c r="D967" t="s">
        <v>1021</v>
      </c>
      <c r="E967">
        <v>2023</v>
      </c>
      <c r="F967" t="s">
        <v>1033</v>
      </c>
      <c r="G967" t="s">
        <v>1037</v>
      </c>
      <c r="H967">
        <v>3</v>
      </c>
      <c r="I967">
        <v>114.22</v>
      </c>
      <c r="J967">
        <v>342.66</v>
      </c>
      <c r="K967">
        <v>68.53</v>
      </c>
      <c r="L967">
        <v>137.07</v>
      </c>
      <c r="M967" t="s">
        <v>1052</v>
      </c>
      <c r="N967" t="s">
        <v>1056</v>
      </c>
    </row>
    <row r="968" spans="1:14" x14ac:dyDescent="0.3">
      <c r="A968" t="s">
        <v>980</v>
      </c>
      <c r="B968" s="1">
        <v>44949</v>
      </c>
      <c r="C968" t="s">
        <v>1015</v>
      </c>
      <c r="D968" t="s">
        <v>1022</v>
      </c>
      <c r="E968">
        <v>2023</v>
      </c>
      <c r="F968" t="s">
        <v>1035</v>
      </c>
      <c r="G968" t="s">
        <v>1043</v>
      </c>
      <c r="H968">
        <v>4</v>
      </c>
      <c r="I968">
        <v>123.26</v>
      </c>
      <c r="J968">
        <v>493.04</v>
      </c>
      <c r="K968">
        <v>73.959999999999994</v>
      </c>
      <c r="L968">
        <v>197.2</v>
      </c>
      <c r="M968" t="s">
        <v>1050</v>
      </c>
      <c r="N968" t="s">
        <v>1059</v>
      </c>
    </row>
    <row r="969" spans="1:14" x14ac:dyDescent="0.3">
      <c r="A969" t="s">
        <v>981</v>
      </c>
      <c r="B969" s="1">
        <v>45719</v>
      </c>
      <c r="C969" t="s">
        <v>1015</v>
      </c>
      <c r="D969" t="s">
        <v>1026</v>
      </c>
      <c r="E969">
        <v>2025</v>
      </c>
      <c r="F969" t="s">
        <v>1034</v>
      </c>
      <c r="G969" t="s">
        <v>1038</v>
      </c>
      <c r="H969">
        <v>4</v>
      </c>
      <c r="I969">
        <v>199.74</v>
      </c>
      <c r="J969">
        <v>798.96</v>
      </c>
      <c r="K969">
        <v>119.84</v>
      </c>
      <c r="L969">
        <v>319.60000000000002</v>
      </c>
      <c r="M969" t="s">
        <v>1052</v>
      </c>
      <c r="N969" t="s">
        <v>1058</v>
      </c>
    </row>
    <row r="970" spans="1:14" x14ac:dyDescent="0.3">
      <c r="A970" t="s">
        <v>982</v>
      </c>
      <c r="B970" s="1">
        <v>45430</v>
      </c>
      <c r="C970" t="s">
        <v>1019</v>
      </c>
      <c r="D970" t="s">
        <v>1028</v>
      </c>
      <c r="E970">
        <v>2024</v>
      </c>
      <c r="F970" t="s">
        <v>1034</v>
      </c>
      <c r="G970" t="s">
        <v>1041</v>
      </c>
      <c r="H970">
        <v>1</v>
      </c>
      <c r="I970">
        <v>138.61000000000001</v>
      </c>
      <c r="J970">
        <v>138.61000000000001</v>
      </c>
      <c r="K970">
        <v>83.17</v>
      </c>
      <c r="L970">
        <v>55.44</v>
      </c>
      <c r="M970" t="s">
        <v>1052</v>
      </c>
      <c r="N970" t="s">
        <v>1055</v>
      </c>
    </row>
    <row r="971" spans="1:14" x14ac:dyDescent="0.3">
      <c r="A971" t="s">
        <v>983</v>
      </c>
      <c r="B971" s="1">
        <v>45747</v>
      </c>
      <c r="C971" t="s">
        <v>1015</v>
      </c>
      <c r="D971" t="s">
        <v>1026</v>
      </c>
      <c r="E971">
        <v>2025</v>
      </c>
      <c r="F971" t="s">
        <v>1033</v>
      </c>
      <c r="G971" t="s">
        <v>1049</v>
      </c>
      <c r="H971">
        <v>4</v>
      </c>
      <c r="I971">
        <v>124.5</v>
      </c>
      <c r="J971">
        <v>498</v>
      </c>
      <c r="K971">
        <v>74.7</v>
      </c>
      <c r="L971">
        <v>199.2</v>
      </c>
      <c r="M971" t="s">
        <v>1051</v>
      </c>
      <c r="N971" t="s">
        <v>1059</v>
      </c>
    </row>
    <row r="972" spans="1:14" x14ac:dyDescent="0.3">
      <c r="A972" t="s">
        <v>984</v>
      </c>
      <c r="B972" s="1">
        <v>45125</v>
      </c>
      <c r="C972" t="s">
        <v>1020</v>
      </c>
      <c r="D972" t="s">
        <v>1021</v>
      </c>
      <c r="E972">
        <v>2023</v>
      </c>
      <c r="F972" t="s">
        <v>1035</v>
      </c>
      <c r="G972" t="s">
        <v>1042</v>
      </c>
      <c r="H972">
        <v>4</v>
      </c>
      <c r="I972">
        <v>125.9</v>
      </c>
      <c r="J972">
        <v>503.6</v>
      </c>
      <c r="K972">
        <v>75.540000000000006</v>
      </c>
      <c r="L972">
        <v>201.44</v>
      </c>
      <c r="M972" t="s">
        <v>1053</v>
      </c>
      <c r="N972" t="s">
        <v>1055</v>
      </c>
    </row>
    <row r="973" spans="1:14" x14ac:dyDescent="0.3">
      <c r="A973" t="s">
        <v>985</v>
      </c>
      <c r="B973" s="1">
        <v>44983</v>
      </c>
      <c r="C973" t="s">
        <v>1018</v>
      </c>
      <c r="D973" t="s">
        <v>1032</v>
      </c>
      <c r="E973">
        <v>2023</v>
      </c>
      <c r="F973" t="s">
        <v>1034</v>
      </c>
      <c r="G973" t="s">
        <v>1038</v>
      </c>
      <c r="H973">
        <v>2</v>
      </c>
      <c r="I973">
        <v>130.46</v>
      </c>
      <c r="J973">
        <v>260.92</v>
      </c>
      <c r="K973">
        <v>78.28</v>
      </c>
      <c r="L973">
        <v>104.36</v>
      </c>
      <c r="M973" t="s">
        <v>1051</v>
      </c>
      <c r="N973" t="s">
        <v>1059</v>
      </c>
    </row>
    <row r="974" spans="1:14" x14ac:dyDescent="0.3">
      <c r="A974" t="s">
        <v>986</v>
      </c>
      <c r="B974" s="1">
        <v>45665</v>
      </c>
      <c r="C974" t="s">
        <v>1016</v>
      </c>
      <c r="D974" t="s">
        <v>1022</v>
      </c>
      <c r="E974">
        <v>2025</v>
      </c>
      <c r="F974" t="s">
        <v>1036</v>
      </c>
      <c r="G974" t="s">
        <v>1045</v>
      </c>
      <c r="H974">
        <v>4</v>
      </c>
      <c r="I974">
        <v>190.48</v>
      </c>
      <c r="J974">
        <v>761.92</v>
      </c>
      <c r="K974">
        <v>114.29</v>
      </c>
      <c r="L974">
        <v>304.76</v>
      </c>
      <c r="M974" t="s">
        <v>1054</v>
      </c>
      <c r="N974" t="s">
        <v>1059</v>
      </c>
    </row>
    <row r="975" spans="1:14" x14ac:dyDescent="0.3">
      <c r="A975" t="s">
        <v>987</v>
      </c>
      <c r="B975" s="1">
        <v>45741</v>
      </c>
      <c r="C975" t="s">
        <v>1020</v>
      </c>
      <c r="D975" t="s">
        <v>1026</v>
      </c>
      <c r="E975">
        <v>2025</v>
      </c>
      <c r="F975" t="s">
        <v>1035</v>
      </c>
      <c r="G975" t="s">
        <v>1042</v>
      </c>
      <c r="H975">
        <v>5</v>
      </c>
      <c r="I975">
        <v>104.8</v>
      </c>
      <c r="J975">
        <v>524</v>
      </c>
      <c r="K975">
        <v>62.88</v>
      </c>
      <c r="L975">
        <v>209.6</v>
      </c>
      <c r="M975" t="s">
        <v>1052</v>
      </c>
      <c r="N975" t="s">
        <v>1058</v>
      </c>
    </row>
    <row r="976" spans="1:14" x14ac:dyDescent="0.3">
      <c r="A976" t="s">
        <v>988</v>
      </c>
      <c r="B976" s="1">
        <v>45197</v>
      </c>
      <c r="C976" t="s">
        <v>1017</v>
      </c>
      <c r="D976" t="s">
        <v>1023</v>
      </c>
      <c r="E976">
        <v>2023</v>
      </c>
      <c r="F976" t="s">
        <v>1034</v>
      </c>
      <c r="G976" t="s">
        <v>1041</v>
      </c>
      <c r="H976">
        <v>3</v>
      </c>
      <c r="I976">
        <v>153.13</v>
      </c>
      <c r="J976">
        <v>459.39</v>
      </c>
      <c r="K976">
        <v>91.88</v>
      </c>
      <c r="L976">
        <v>183.75</v>
      </c>
      <c r="M976" t="s">
        <v>1053</v>
      </c>
      <c r="N976" t="s">
        <v>1059</v>
      </c>
    </row>
    <row r="977" spans="1:14" x14ac:dyDescent="0.3">
      <c r="A977" t="s">
        <v>989</v>
      </c>
      <c r="B977" s="1">
        <v>45292</v>
      </c>
      <c r="C977" t="s">
        <v>1015</v>
      </c>
      <c r="D977" t="s">
        <v>1022</v>
      </c>
      <c r="E977">
        <v>2024</v>
      </c>
      <c r="F977" t="s">
        <v>1036</v>
      </c>
      <c r="G977" t="s">
        <v>1045</v>
      </c>
      <c r="H977">
        <v>5</v>
      </c>
      <c r="I977">
        <v>188.71</v>
      </c>
      <c r="J977">
        <v>943.55</v>
      </c>
      <c r="K977">
        <v>113.23</v>
      </c>
      <c r="L977">
        <v>377.4</v>
      </c>
      <c r="M977" t="s">
        <v>1054</v>
      </c>
      <c r="N977" t="s">
        <v>1058</v>
      </c>
    </row>
    <row r="978" spans="1:14" x14ac:dyDescent="0.3">
      <c r="A978" t="s">
        <v>990</v>
      </c>
      <c r="B978" s="1">
        <v>45052</v>
      </c>
      <c r="C978" t="s">
        <v>1019</v>
      </c>
      <c r="D978" t="s">
        <v>1028</v>
      </c>
      <c r="E978">
        <v>2023</v>
      </c>
      <c r="F978" t="s">
        <v>1034</v>
      </c>
      <c r="G978" t="s">
        <v>1038</v>
      </c>
      <c r="H978">
        <v>5</v>
      </c>
      <c r="I978">
        <v>120.88</v>
      </c>
      <c r="J978">
        <v>604.4</v>
      </c>
      <c r="K978">
        <v>72.53</v>
      </c>
      <c r="L978">
        <v>241.75</v>
      </c>
      <c r="M978" t="s">
        <v>1054</v>
      </c>
      <c r="N978" t="s">
        <v>1059</v>
      </c>
    </row>
    <row r="979" spans="1:14" x14ac:dyDescent="0.3">
      <c r="A979" t="s">
        <v>991</v>
      </c>
      <c r="B979" s="1">
        <v>45774</v>
      </c>
      <c r="C979" t="s">
        <v>1018</v>
      </c>
      <c r="D979" t="s">
        <v>1031</v>
      </c>
      <c r="E979">
        <v>2025</v>
      </c>
      <c r="F979" t="s">
        <v>1035</v>
      </c>
      <c r="G979" t="s">
        <v>1043</v>
      </c>
      <c r="H979">
        <v>2</v>
      </c>
      <c r="I979">
        <v>89.37</v>
      </c>
      <c r="J979">
        <v>178.74</v>
      </c>
      <c r="K979">
        <v>53.62</v>
      </c>
      <c r="L979">
        <v>71.5</v>
      </c>
      <c r="M979" t="s">
        <v>1051</v>
      </c>
      <c r="N979" t="s">
        <v>1059</v>
      </c>
    </row>
    <row r="980" spans="1:14" x14ac:dyDescent="0.3">
      <c r="A980" t="s">
        <v>992</v>
      </c>
      <c r="B980" s="1">
        <v>45199</v>
      </c>
      <c r="C980" t="s">
        <v>1019</v>
      </c>
      <c r="D980" t="s">
        <v>1023</v>
      </c>
      <c r="E980">
        <v>2023</v>
      </c>
      <c r="F980" t="s">
        <v>1034</v>
      </c>
      <c r="G980" t="s">
        <v>1040</v>
      </c>
      <c r="H980">
        <v>5</v>
      </c>
      <c r="I980">
        <v>121.54</v>
      </c>
      <c r="J980">
        <v>607.70000000000005</v>
      </c>
      <c r="K980">
        <v>72.92</v>
      </c>
      <c r="L980">
        <v>243.1</v>
      </c>
      <c r="M980" t="s">
        <v>1051</v>
      </c>
      <c r="N980" t="s">
        <v>1056</v>
      </c>
    </row>
    <row r="981" spans="1:14" x14ac:dyDescent="0.3">
      <c r="A981" t="s">
        <v>993</v>
      </c>
      <c r="B981" s="1">
        <v>45368</v>
      </c>
      <c r="C981" t="s">
        <v>1018</v>
      </c>
      <c r="D981" t="s">
        <v>1026</v>
      </c>
      <c r="E981">
        <v>2024</v>
      </c>
      <c r="F981" t="s">
        <v>1036</v>
      </c>
      <c r="G981" t="s">
        <v>1045</v>
      </c>
      <c r="H981">
        <v>5</v>
      </c>
      <c r="I981">
        <v>226.03</v>
      </c>
      <c r="J981">
        <v>1130.1500000000001</v>
      </c>
      <c r="K981">
        <v>135.62</v>
      </c>
      <c r="L981">
        <v>452.05</v>
      </c>
      <c r="M981" t="s">
        <v>1053</v>
      </c>
      <c r="N981" t="s">
        <v>1056</v>
      </c>
    </row>
    <row r="982" spans="1:14" x14ac:dyDescent="0.3">
      <c r="A982" t="s">
        <v>994</v>
      </c>
      <c r="B982" s="1">
        <v>45014</v>
      </c>
      <c r="C982" t="s">
        <v>1016</v>
      </c>
      <c r="D982" t="s">
        <v>1026</v>
      </c>
      <c r="E982">
        <v>2023</v>
      </c>
      <c r="F982" t="s">
        <v>1034</v>
      </c>
      <c r="G982" t="s">
        <v>1038</v>
      </c>
      <c r="H982">
        <v>2</v>
      </c>
      <c r="I982">
        <v>135.18</v>
      </c>
      <c r="J982">
        <v>270.36</v>
      </c>
      <c r="K982">
        <v>81.11</v>
      </c>
      <c r="L982">
        <v>108.14</v>
      </c>
      <c r="M982" t="s">
        <v>1054</v>
      </c>
      <c r="N982" t="s">
        <v>1058</v>
      </c>
    </row>
    <row r="983" spans="1:14" x14ac:dyDescent="0.3">
      <c r="A983" t="s">
        <v>995</v>
      </c>
      <c r="B983" s="1">
        <v>45721</v>
      </c>
      <c r="C983" t="s">
        <v>1016</v>
      </c>
      <c r="D983" t="s">
        <v>1026</v>
      </c>
      <c r="E983">
        <v>2025</v>
      </c>
      <c r="F983" t="s">
        <v>1036</v>
      </c>
      <c r="G983" t="s">
        <v>1048</v>
      </c>
      <c r="H983">
        <v>5</v>
      </c>
      <c r="I983">
        <v>171.52</v>
      </c>
      <c r="J983">
        <v>857.6</v>
      </c>
      <c r="K983">
        <v>102.91</v>
      </c>
      <c r="L983">
        <v>343.05</v>
      </c>
      <c r="M983" t="s">
        <v>1052</v>
      </c>
      <c r="N983" t="s">
        <v>1059</v>
      </c>
    </row>
    <row r="984" spans="1:14" x14ac:dyDescent="0.3">
      <c r="A984" t="s">
        <v>996</v>
      </c>
      <c r="B984" s="1">
        <v>45048</v>
      </c>
      <c r="C984" t="s">
        <v>1020</v>
      </c>
      <c r="D984" t="s">
        <v>1028</v>
      </c>
      <c r="E984">
        <v>2023</v>
      </c>
      <c r="F984" t="s">
        <v>1036</v>
      </c>
      <c r="G984" t="s">
        <v>1045</v>
      </c>
      <c r="H984">
        <v>5</v>
      </c>
      <c r="I984">
        <v>233.43</v>
      </c>
      <c r="J984">
        <v>1167.1500000000001</v>
      </c>
      <c r="K984">
        <v>140.06</v>
      </c>
      <c r="L984">
        <v>466.85</v>
      </c>
      <c r="M984" t="s">
        <v>1052</v>
      </c>
      <c r="N984" t="s">
        <v>1055</v>
      </c>
    </row>
    <row r="985" spans="1:14" x14ac:dyDescent="0.3">
      <c r="A985" t="s">
        <v>997</v>
      </c>
      <c r="B985" s="1">
        <v>45333</v>
      </c>
      <c r="C985" t="s">
        <v>1018</v>
      </c>
      <c r="D985" t="s">
        <v>1032</v>
      </c>
      <c r="E985">
        <v>2024</v>
      </c>
      <c r="F985" t="s">
        <v>1036</v>
      </c>
      <c r="G985" t="s">
        <v>1047</v>
      </c>
      <c r="H985">
        <v>5</v>
      </c>
      <c r="I985">
        <v>247.59</v>
      </c>
      <c r="J985">
        <v>1237.95</v>
      </c>
      <c r="K985">
        <v>148.55000000000001</v>
      </c>
      <c r="L985">
        <v>495.2</v>
      </c>
      <c r="M985" t="s">
        <v>1050</v>
      </c>
      <c r="N985" t="s">
        <v>1057</v>
      </c>
    </row>
    <row r="986" spans="1:14" x14ac:dyDescent="0.3">
      <c r="A986" t="s">
        <v>998</v>
      </c>
      <c r="B986" s="1">
        <v>45527</v>
      </c>
      <c r="C986" t="s">
        <v>1014</v>
      </c>
      <c r="D986" t="s">
        <v>1025</v>
      </c>
      <c r="E986">
        <v>2024</v>
      </c>
      <c r="F986" t="s">
        <v>1034</v>
      </c>
      <c r="G986" t="s">
        <v>1038</v>
      </c>
      <c r="H986">
        <v>2</v>
      </c>
      <c r="I986">
        <v>125.17</v>
      </c>
      <c r="J986">
        <v>250.34</v>
      </c>
      <c r="K986">
        <v>75.099999999999994</v>
      </c>
      <c r="L986">
        <v>100.14</v>
      </c>
      <c r="M986" t="s">
        <v>1050</v>
      </c>
      <c r="N986" t="s">
        <v>1058</v>
      </c>
    </row>
    <row r="987" spans="1:14" x14ac:dyDescent="0.3">
      <c r="A987" t="s">
        <v>999</v>
      </c>
      <c r="B987" s="1">
        <v>45592</v>
      </c>
      <c r="C987" t="s">
        <v>1018</v>
      </c>
      <c r="D987" t="s">
        <v>1024</v>
      </c>
      <c r="E987">
        <v>2024</v>
      </c>
      <c r="F987" t="s">
        <v>1034</v>
      </c>
      <c r="G987" t="s">
        <v>1041</v>
      </c>
      <c r="H987">
        <v>4</v>
      </c>
      <c r="I987">
        <v>149.71</v>
      </c>
      <c r="J987">
        <v>598.84</v>
      </c>
      <c r="K987">
        <v>89.83</v>
      </c>
      <c r="L987">
        <v>239.52</v>
      </c>
      <c r="M987" t="s">
        <v>1052</v>
      </c>
      <c r="N987" t="s">
        <v>1056</v>
      </c>
    </row>
    <row r="988" spans="1:14" x14ac:dyDescent="0.3">
      <c r="A988" t="s">
        <v>1000</v>
      </c>
      <c r="B988" s="1">
        <v>45774</v>
      </c>
      <c r="C988" t="s">
        <v>1018</v>
      </c>
      <c r="D988" t="s">
        <v>1031</v>
      </c>
      <c r="E988">
        <v>2025</v>
      </c>
      <c r="F988" t="s">
        <v>1033</v>
      </c>
      <c r="G988" t="s">
        <v>1037</v>
      </c>
      <c r="H988">
        <v>1</v>
      </c>
      <c r="I988">
        <v>143.84</v>
      </c>
      <c r="J988">
        <v>143.84</v>
      </c>
      <c r="K988">
        <v>86.3</v>
      </c>
      <c r="L988">
        <v>57.54</v>
      </c>
      <c r="M988" t="s">
        <v>1050</v>
      </c>
      <c r="N988" t="s">
        <v>1056</v>
      </c>
    </row>
    <row r="989" spans="1:14" x14ac:dyDescent="0.3">
      <c r="A989" t="s">
        <v>1001</v>
      </c>
      <c r="B989" s="1">
        <v>45302</v>
      </c>
      <c r="C989" t="s">
        <v>1017</v>
      </c>
      <c r="D989" t="s">
        <v>1022</v>
      </c>
      <c r="E989">
        <v>2024</v>
      </c>
      <c r="F989" t="s">
        <v>1035</v>
      </c>
      <c r="G989" t="s">
        <v>1042</v>
      </c>
      <c r="H989">
        <v>5</v>
      </c>
      <c r="I989">
        <v>139.1</v>
      </c>
      <c r="J989">
        <v>695.5</v>
      </c>
      <c r="K989">
        <v>83.46</v>
      </c>
      <c r="L989">
        <v>278.2</v>
      </c>
      <c r="M989" t="s">
        <v>1053</v>
      </c>
      <c r="N989" t="s">
        <v>1058</v>
      </c>
    </row>
    <row r="990" spans="1:14" x14ac:dyDescent="0.3">
      <c r="A990" t="s">
        <v>1002</v>
      </c>
      <c r="B990" s="1">
        <v>45592</v>
      </c>
      <c r="C990" t="s">
        <v>1018</v>
      </c>
      <c r="D990" t="s">
        <v>1024</v>
      </c>
      <c r="E990">
        <v>2024</v>
      </c>
      <c r="F990" t="s">
        <v>1033</v>
      </c>
      <c r="G990" t="s">
        <v>1046</v>
      </c>
      <c r="H990">
        <v>5</v>
      </c>
      <c r="I990">
        <v>139.06</v>
      </c>
      <c r="J990">
        <v>695.3</v>
      </c>
      <c r="K990">
        <v>83.44</v>
      </c>
      <c r="L990">
        <v>278.10000000000002</v>
      </c>
      <c r="M990" t="s">
        <v>1052</v>
      </c>
      <c r="N990" t="s">
        <v>1056</v>
      </c>
    </row>
    <row r="991" spans="1:14" x14ac:dyDescent="0.3">
      <c r="A991" t="s">
        <v>1003</v>
      </c>
      <c r="B991" s="1">
        <v>45065</v>
      </c>
      <c r="C991" t="s">
        <v>1014</v>
      </c>
      <c r="D991" t="s">
        <v>1028</v>
      </c>
      <c r="E991">
        <v>2023</v>
      </c>
      <c r="F991" t="s">
        <v>1035</v>
      </c>
      <c r="G991" t="s">
        <v>1043</v>
      </c>
      <c r="H991">
        <v>4</v>
      </c>
      <c r="I991">
        <v>140.53</v>
      </c>
      <c r="J991">
        <v>562.12</v>
      </c>
      <c r="K991">
        <v>84.32</v>
      </c>
      <c r="L991">
        <v>224.84</v>
      </c>
      <c r="M991" t="s">
        <v>1050</v>
      </c>
      <c r="N991" t="s">
        <v>1055</v>
      </c>
    </row>
    <row r="992" spans="1:14" x14ac:dyDescent="0.3">
      <c r="A992" t="s">
        <v>1004</v>
      </c>
      <c r="B992" s="1">
        <v>45298</v>
      </c>
      <c r="C992" t="s">
        <v>1018</v>
      </c>
      <c r="D992" t="s">
        <v>1022</v>
      </c>
      <c r="E992">
        <v>2024</v>
      </c>
      <c r="F992" t="s">
        <v>1036</v>
      </c>
      <c r="G992" t="s">
        <v>1047</v>
      </c>
      <c r="H992">
        <v>4</v>
      </c>
      <c r="I992">
        <v>215.17</v>
      </c>
      <c r="J992">
        <v>860.68</v>
      </c>
      <c r="K992">
        <v>129.1</v>
      </c>
      <c r="L992">
        <v>344.28</v>
      </c>
      <c r="M992" t="s">
        <v>1051</v>
      </c>
      <c r="N992" t="s">
        <v>1056</v>
      </c>
    </row>
    <row r="993" spans="1:14" x14ac:dyDescent="0.3">
      <c r="A993" t="s">
        <v>1005</v>
      </c>
      <c r="B993" s="1">
        <v>45015</v>
      </c>
      <c r="C993" t="s">
        <v>1017</v>
      </c>
      <c r="D993" t="s">
        <v>1026</v>
      </c>
      <c r="E993">
        <v>2023</v>
      </c>
      <c r="F993" t="s">
        <v>1036</v>
      </c>
      <c r="G993" t="s">
        <v>1048</v>
      </c>
      <c r="H993">
        <v>3</v>
      </c>
      <c r="I993">
        <v>187.59</v>
      </c>
      <c r="J993">
        <v>562.77</v>
      </c>
      <c r="K993">
        <v>112.55</v>
      </c>
      <c r="L993">
        <v>225.12</v>
      </c>
      <c r="M993" t="s">
        <v>1051</v>
      </c>
      <c r="N993" t="s">
        <v>1057</v>
      </c>
    </row>
    <row r="994" spans="1:14" x14ac:dyDescent="0.3">
      <c r="A994" t="s">
        <v>1006</v>
      </c>
      <c r="B994" s="1">
        <v>45365</v>
      </c>
      <c r="C994" t="s">
        <v>1017</v>
      </c>
      <c r="D994" t="s">
        <v>1026</v>
      </c>
      <c r="E994">
        <v>2024</v>
      </c>
      <c r="F994" t="s">
        <v>1035</v>
      </c>
      <c r="G994" t="s">
        <v>1039</v>
      </c>
      <c r="H994">
        <v>4</v>
      </c>
      <c r="I994">
        <v>140.16999999999999</v>
      </c>
      <c r="J994">
        <v>560.67999999999995</v>
      </c>
      <c r="K994">
        <v>84.1</v>
      </c>
      <c r="L994">
        <v>224.28</v>
      </c>
      <c r="M994" t="s">
        <v>1050</v>
      </c>
      <c r="N994" t="s">
        <v>1057</v>
      </c>
    </row>
    <row r="995" spans="1:14" x14ac:dyDescent="0.3">
      <c r="A995" t="s">
        <v>1007</v>
      </c>
      <c r="B995" s="1">
        <v>45292</v>
      </c>
      <c r="C995" t="s">
        <v>1015</v>
      </c>
      <c r="D995" t="s">
        <v>1022</v>
      </c>
      <c r="E995">
        <v>2024</v>
      </c>
      <c r="F995" t="s">
        <v>1033</v>
      </c>
      <c r="G995" t="s">
        <v>1037</v>
      </c>
      <c r="H995">
        <v>2</v>
      </c>
      <c r="I995">
        <v>162.80000000000001</v>
      </c>
      <c r="J995">
        <v>325.60000000000002</v>
      </c>
      <c r="K995">
        <v>97.68</v>
      </c>
      <c r="L995">
        <v>130.24</v>
      </c>
      <c r="M995" t="s">
        <v>1051</v>
      </c>
      <c r="N995" t="s">
        <v>1059</v>
      </c>
    </row>
    <row r="996" spans="1:14" x14ac:dyDescent="0.3">
      <c r="A996" t="s">
        <v>1008</v>
      </c>
      <c r="B996" s="1">
        <v>45779</v>
      </c>
      <c r="C996" t="s">
        <v>1014</v>
      </c>
      <c r="D996" t="s">
        <v>1028</v>
      </c>
      <c r="E996">
        <v>2025</v>
      </c>
      <c r="F996" t="s">
        <v>1033</v>
      </c>
      <c r="G996" t="s">
        <v>1037</v>
      </c>
      <c r="H996">
        <v>5</v>
      </c>
      <c r="I996">
        <v>110.65</v>
      </c>
      <c r="J996">
        <v>553.25</v>
      </c>
      <c r="K996">
        <v>66.39</v>
      </c>
      <c r="L996">
        <v>221.3</v>
      </c>
      <c r="M996" t="s">
        <v>1051</v>
      </c>
      <c r="N996" t="s">
        <v>1055</v>
      </c>
    </row>
    <row r="997" spans="1:14" x14ac:dyDescent="0.3">
      <c r="A997" t="s">
        <v>1009</v>
      </c>
      <c r="B997" s="1">
        <v>44956</v>
      </c>
      <c r="C997" t="s">
        <v>1015</v>
      </c>
      <c r="D997" t="s">
        <v>1022</v>
      </c>
      <c r="E997">
        <v>2023</v>
      </c>
      <c r="F997" t="s">
        <v>1034</v>
      </c>
      <c r="G997" t="s">
        <v>1040</v>
      </c>
      <c r="H997">
        <v>1</v>
      </c>
      <c r="I997">
        <v>172.7</v>
      </c>
      <c r="J997">
        <v>172.7</v>
      </c>
      <c r="K997">
        <v>103.62</v>
      </c>
      <c r="L997">
        <v>69.08</v>
      </c>
      <c r="M997" t="s">
        <v>1050</v>
      </c>
      <c r="N997" t="s">
        <v>1056</v>
      </c>
    </row>
    <row r="998" spans="1:14" x14ac:dyDescent="0.3">
      <c r="A998" t="s">
        <v>1010</v>
      </c>
      <c r="B998" s="1">
        <v>45258</v>
      </c>
      <c r="C998" t="s">
        <v>1020</v>
      </c>
      <c r="D998" t="s">
        <v>1030</v>
      </c>
      <c r="E998">
        <v>2023</v>
      </c>
      <c r="F998" t="s">
        <v>1035</v>
      </c>
      <c r="G998" t="s">
        <v>1042</v>
      </c>
      <c r="H998">
        <v>1</v>
      </c>
      <c r="I998">
        <v>128.16999999999999</v>
      </c>
      <c r="J998">
        <v>128.16999999999999</v>
      </c>
      <c r="K998">
        <v>76.900000000000006</v>
      </c>
      <c r="L998">
        <v>51.27</v>
      </c>
      <c r="M998" t="s">
        <v>1052</v>
      </c>
      <c r="N998" t="s">
        <v>1056</v>
      </c>
    </row>
    <row r="999" spans="1:14" x14ac:dyDescent="0.3">
      <c r="A999" t="s">
        <v>1011</v>
      </c>
      <c r="B999" s="1">
        <v>45324</v>
      </c>
      <c r="C999" t="s">
        <v>1014</v>
      </c>
      <c r="D999" t="s">
        <v>1032</v>
      </c>
      <c r="E999">
        <v>2024</v>
      </c>
      <c r="F999" t="s">
        <v>1034</v>
      </c>
      <c r="G999" t="s">
        <v>1044</v>
      </c>
      <c r="H999">
        <v>4</v>
      </c>
      <c r="I999">
        <v>126.11</v>
      </c>
      <c r="J999">
        <v>504.44</v>
      </c>
      <c r="K999">
        <v>75.67</v>
      </c>
      <c r="L999">
        <v>201.76</v>
      </c>
      <c r="M999" t="s">
        <v>1052</v>
      </c>
      <c r="N999" t="s">
        <v>1058</v>
      </c>
    </row>
    <row r="1000" spans="1:14" x14ac:dyDescent="0.3">
      <c r="A1000" t="s">
        <v>1012</v>
      </c>
      <c r="B1000" s="1">
        <v>45778</v>
      </c>
      <c r="C1000" t="s">
        <v>1017</v>
      </c>
      <c r="D1000" t="s">
        <v>1028</v>
      </c>
      <c r="E1000">
        <v>2025</v>
      </c>
      <c r="F1000" t="s">
        <v>1035</v>
      </c>
      <c r="G1000" t="s">
        <v>1039</v>
      </c>
      <c r="H1000">
        <v>1</v>
      </c>
      <c r="I1000">
        <v>138.86000000000001</v>
      </c>
      <c r="J1000">
        <v>138.86000000000001</v>
      </c>
      <c r="K1000">
        <v>83.32</v>
      </c>
      <c r="L1000">
        <v>55.54</v>
      </c>
      <c r="M1000" t="s">
        <v>1053</v>
      </c>
      <c r="N1000" t="s">
        <v>1059</v>
      </c>
    </row>
    <row r="1001" spans="1:14" x14ac:dyDescent="0.3">
      <c r="A1001" t="s">
        <v>1013</v>
      </c>
      <c r="B1001" s="1">
        <v>45693</v>
      </c>
      <c r="C1001" t="s">
        <v>1016</v>
      </c>
      <c r="D1001" t="s">
        <v>1032</v>
      </c>
      <c r="E1001">
        <v>2025</v>
      </c>
      <c r="F1001" t="s">
        <v>1036</v>
      </c>
      <c r="G1001" t="s">
        <v>1048</v>
      </c>
      <c r="H1001">
        <v>2</v>
      </c>
      <c r="I1001">
        <v>175.31</v>
      </c>
      <c r="J1001">
        <v>350.62</v>
      </c>
      <c r="K1001">
        <v>105.19</v>
      </c>
      <c r="L1001">
        <v>140.24</v>
      </c>
      <c r="M1001" t="s">
        <v>1050</v>
      </c>
      <c r="N1001" t="s">
        <v>1057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&amp;CHARTS</vt:lpstr>
      <vt:lpstr>DASHBOARD</vt:lpstr>
      <vt:lpst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Rajasri Eswaran</dc:creator>
  <cp:lastModifiedBy>Rajasri Eswaran</cp:lastModifiedBy>
  <dcterms:created xsi:type="dcterms:W3CDTF">2025-06-27T11:56:20Z</dcterms:created>
  <dcterms:modified xsi:type="dcterms:W3CDTF">2025-06-28T05:12:29Z</dcterms:modified>
</cp:coreProperties>
</file>