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HRA\OneDrive\Desktop\IMARTICUS\"/>
    </mc:Choice>
  </mc:AlternateContent>
  <xr:revisionPtr revIDLastSave="0" documentId="13_ncr:1_{5567320A-08A9-4245-908F-D92DEF77407E}" xr6:coauthVersionLast="47" xr6:coauthVersionMax="47" xr10:uidLastSave="{00000000-0000-0000-0000-000000000000}"/>
  <bookViews>
    <workbookView xWindow="-120" yWindow="-120" windowWidth="20730" windowHeight="11040" activeTab="1" xr2:uid="{F81CE085-4986-4C7E-BE5B-A712B1B6E141}"/>
  </bookViews>
  <sheets>
    <sheet name="Input Sheet" sheetId="1" r:id="rId1"/>
    <sheet name="Output Sheet" sheetId="2" r:id="rId2"/>
  </sheets>
  <calcPr calcId="191029" iterate="1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2" l="1"/>
  <c r="F10" i="2" s="1"/>
  <c r="F5" i="2"/>
  <c r="D5" i="2"/>
  <c r="C5" i="2"/>
  <c r="C3" i="2"/>
  <c r="F3" i="2"/>
  <c r="D3" i="2"/>
  <c r="D4" i="2"/>
  <c r="F8" i="2"/>
  <c r="D8" i="2"/>
  <c r="F7" i="2"/>
  <c r="D7" i="2"/>
  <c r="D6" i="2"/>
  <c r="F4" i="2"/>
  <c r="C4" i="2"/>
  <c r="C8" i="2"/>
  <c r="C7" i="2"/>
  <c r="C6" i="2"/>
  <c r="E6" i="2" l="1"/>
  <c r="E8" i="2"/>
  <c r="E7" i="2"/>
  <c r="E5" i="2"/>
  <c r="E4" i="2"/>
  <c r="E3" i="2"/>
</calcChain>
</file>

<file path=xl/sharedStrings.xml><?xml version="1.0" encoding="utf-8"?>
<sst xmlns="http://schemas.openxmlformats.org/spreadsheetml/2006/main" count="55" uniqueCount="30">
  <si>
    <t>The Coca Cola Company</t>
  </si>
  <si>
    <t>DCF</t>
  </si>
  <si>
    <t>Perpetual Growth</t>
  </si>
  <si>
    <t>Exit Multiple</t>
  </si>
  <si>
    <t>Range</t>
  </si>
  <si>
    <t>Lower</t>
  </si>
  <si>
    <t>Higher</t>
  </si>
  <si>
    <t>Metrics</t>
  </si>
  <si>
    <t>Price range</t>
  </si>
  <si>
    <t>EV/EBITDA</t>
  </si>
  <si>
    <t>Premium Based Valuation</t>
  </si>
  <si>
    <t>Multiple Based Valuation</t>
  </si>
  <si>
    <t>Market Consensus</t>
  </si>
  <si>
    <t>52 week range</t>
  </si>
  <si>
    <t xml:space="preserve">Public </t>
  </si>
  <si>
    <t>Private</t>
  </si>
  <si>
    <t>Yes</t>
  </si>
  <si>
    <t>No</t>
  </si>
  <si>
    <t>FY1</t>
  </si>
  <si>
    <t>FY2</t>
  </si>
  <si>
    <t>Difference</t>
  </si>
  <si>
    <t>Method</t>
  </si>
  <si>
    <t>CCA</t>
  </si>
  <si>
    <t>CTA</t>
  </si>
  <si>
    <t>(Comparable Company Analysis)</t>
  </si>
  <si>
    <t>Final range</t>
  </si>
  <si>
    <t>(Note: The numbers are taken from DCF, Trading comps and Transaction Comps final outputs)</t>
  </si>
  <si>
    <t>Applicability</t>
  </si>
  <si>
    <t>Unaffected Price (CMP)</t>
  </si>
  <si>
    <t>EV/EBIT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</si>
</sst>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.0_ ;_ * \-#,##0.0_ ;_ * &quot;-&quot;??_ ;_ @_ 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3" borderId="0" xfId="0" applyFill="1"/>
    <xf numFmtId="10" fontId="0" fillId="0" borderId="0" xfId="0" applyNumberFormat="1"/>
    <xf numFmtId="164" fontId="0" fillId="0" borderId="0" xfId="1" applyNumberFormat="1" applyFont="1"/>
    <xf numFmtId="0" fontId="0" fillId="3" borderId="1" xfId="0" applyFill="1" applyBorder="1"/>
    <xf numFmtId="165" fontId="0" fillId="0" borderId="0" xfId="0" applyNumberFormat="1"/>
    <xf numFmtId="165" fontId="0" fillId="0" borderId="0" xfId="1" applyNumberFormat="1" applyFont="1"/>
    <xf numFmtId="0" fontId="0" fillId="4" borderId="0" xfId="0" applyFill="1"/>
    <xf numFmtId="165" fontId="0" fillId="4" borderId="0" xfId="0" applyNumberFormat="1" applyFill="1"/>
    <xf numFmtId="0" fontId="2" fillId="2" borderId="2" xfId="0" applyFont="1" applyFill="1" applyBorder="1"/>
    <xf numFmtId="0" fontId="0" fillId="0" borderId="5" xfId="0" applyBorder="1"/>
    <xf numFmtId="0" fontId="0" fillId="3" borderId="6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43" fontId="0" fillId="0" borderId="0" xfId="1" applyFont="1"/>
    <xf numFmtId="43" fontId="0" fillId="0" borderId="0" xfId="0" applyNumberFormat="1"/>
    <xf numFmtId="2" fontId="0" fillId="0" borderId="0" xfId="0" applyNumberFormat="1"/>
    <xf numFmtId="2" fontId="0" fillId="0" borderId="0" xfId="1" applyNumberFormat="1" applyFont="1"/>
    <xf numFmtId="2" fontId="0" fillId="4" borderId="0" xfId="0" applyNumberFormat="1" applyFill="1"/>
    <xf numFmtId="2" fontId="0" fillId="4" borderId="0" xfId="1" applyNumberFormat="1" applyFont="1" applyFill="1"/>
    <xf numFmtId="0" fontId="2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'Output Sheet'!$C$3:$C$9</c:f>
              <c:strCache>
                <c:ptCount val="7"/>
                <c:pt idx="0">
                  <c:v>Exit Multiple</c:v>
                </c:pt>
                <c:pt idx="1">
                  <c:v>CCA</c:v>
                </c:pt>
                <c:pt idx="2">
                  <c:v>EV/EBITDA</c:v>
                </c:pt>
                <c:pt idx="3">
                  <c:v>EV/EBIT</c:v>
                </c:pt>
                <c:pt idx="4">
                  <c:v>Market Consensus</c:v>
                </c:pt>
                <c:pt idx="5">
                  <c:v>52 week range</c:v>
                </c:pt>
                <c:pt idx="6">
                  <c:v>Unaffected Price (CMP)</c:v>
                </c:pt>
              </c:strCache>
            </c:strRef>
          </c:cat>
          <c:val>
            <c:numRef>
              <c:f>'Output Sheet'!$D$3:$D$9</c:f>
              <c:numCache>
                <c:formatCode>0.00</c:formatCode>
                <c:ptCount val="7"/>
                <c:pt idx="0" formatCode="General">
                  <c:v>44.2</c:v>
                </c:pt>
                <c:pt idx="1">
                  <c:v>62.692756959613888</c:v>
                </c:pt>
                <c:pt idx="2" formatCode="_(* #,##0.00_);_(* \(#,##0.00\);_(* &quot;-&quot;??_);_(@_)">
                  <c:v>65.112846496997321</c:v>
                </c:pt>
                <c:pt idx="3" formatCode="0.0">
                  <c:v>85.02374488570895</c:v>
                </c:pt>
                <c:pt idx="4" formatCode="General">
                  <c:v>44</c:v>
                </c:pt>
                <c:pt idx="5" formatCode="0.0">
                  <c:v>37</c:v>
                </c:pt>
                <c:pt idx="6">
                  <c:v>64.75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F9-412B-A187-9F7B2634521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'Output Sheet'!$C$3:$C$9</c:f>
              <c:strCache>
                <c:ptCount val="7"/>
                <c:pt idx="0">
                  <c:v>Exit Multiple</c:v>
                </c:pt>
                <c:pt idx="1">
                  <c:v>CCA</c:v>
                </c:pt>
                <c:pt idx="2">
                  <c:v>EV/EBITDA</c:v>
                </c:pt>
                <c:pt idx="3">
                  <c:v>EV/EBIT</c:v>
                </c:pt>
                <c:pt idx="4">
                  <c:v>Market Consensus</c:v>
                </c:pt>
                <c:pt idx="5">
                  <c:v>52 week range</c:v>
                </c:pt>
                <c:pt idx="6">
                  <c:v>Unaffected Price (CMP)</c:v>
                </c:pt>
              </c:strCache>
            </c:strRef>
          </c:cat>
          <c:val>
            <c:numRef>
              <c:f>'Output Sheet'!$E$3:$E$9</c:f>
              <c:numCache>
                <c:formatCode>0.00</c:formatCode>
                <c:ptCount val="7"/>
                <c:pt idx="0" formatCode="_ * #,##0.0_ ;_ * \-#,##0.0_ ;_ * &quot;-&quot;??_ ;_ @_ ">
                  <c:v>52.599999999999994</c:v>
                </c:pt>
                <c:pt idx="1">
                  <c:v>21.499967938899132</c:v>
                </c:pt>
                <c:pt idx="2" formatCode="_ * #,##0.0_ ;_ * \-#,##0.0_ ;_ * &quot;-&quot;??_ ;_ @_ ">
                  <c:v>22.037765613873219</c:v>
                </c:pt>
                <c:pt idx="3" formatCode="0.0">
                  <c:v>26.462409700253573</c:v>
                </c:pt>
                <c:pt idx="4" formatCode="_ * #,##0.0_ ;_ * \-#,##0.0_ ;_ * &quot;-&quot;??_ ;_ @_ ">
                  <c:v>56</c:v>
                </c:pt>
                <c:pt idx="5" formatCode="_ * #,##0.0_ ;_ * \-#,##0.0_ ;_ * &quot;-&quot;??_ ;_ @_ 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F9-412B-A187-9F7B2634521F}"/>
            </c:ext>
          </c:extLst>
        </c:ser>
        <c:ser>
          <c:idx val="2"/>
          <c:order val="2"/>
          <c:spPr>
            <a:noFill/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'Output Sheet'!$C$3:$C$9</c:f>
              <c:strCache>
                <c:ptCount val="7"/>
                <c:pt idx="0">
                  <c:v>Exit Multiple</c:v>
                </c:pt>
                <c:pt idx="1">
                  <c:v>CCA</c:v>
                </c:pt>
                <c:pt idx="2">
                  <c:v>EV/EBITDA</c:v>
                </c:pt>
                <c:pt idx="3">
                  <c:v>EV/EBIT</c:v>
                </c:pt>
                <c:pt idx="4">
                  <c:v>Market Consensus</c:v>
                </c:pt>
                <c:pt idx="5">
                  <c:v>52 week range</c:v>
                </c:pt>
                <c:pt idx="6">
                  <c:v>Unaffected Price (CMP)</c:v>
                </c:pt>
              </c:strCache>
            </c:strRef>
          </c:cat>
          <c:val>
            <c:numRef>
              <c:f>'Output Sheet'!$F$3:$F$9</c:f>
              <c:numCache>
                <c:formatCode>0.00</c:formatCode>
                <c:ptCount val="7"/>
                <c:pt idx="0" formatCode="General">
                  <c:v>96.8</c:v>
                </c:pt>
                <c:pt idx="1">
                  <c:v>84.192724898513021</c:v>
                </c:pt>
                <c:pt idx="2" formatCode="_(* #,##0.00_);_(* \(#,##0.00\);_(* &quot;-&quot;??_);_(@_)">
                  <c:v>87.15061211087054</c:v>
                </c:pt>
                <c:pt idx="3" formatCode="0.0">
                  <c:v>111.48615458596252</c:v>
                </c:pt>
                <c:pt idx="4" formatCode="General">
                  <c:v>100</c:v>
                </c:pt>
                <c:pt idx="5" formatCode="0.0">
                  <c:v>69</c:v>
                </c:pt>
                <c:pt idx="6">
                  <c:v>64.75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F9-412B-A187-9F7B263452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406015"/>
        <c:axId val="181728527"/>
      </c:barChart>
      <c:catAx>
        <c:axId val="504060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6">
                <a:lumMod val="75000"/>
                <a:alpha val="96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28527"/>
        <c:crosses val="autoZero"/>
        <c:auto val="1"/>
        <c:lblAlgn val="ctr"/>
        <c:lblOffset val="100"/>
        <c:noMultiLvlLbl val="0"/>
      </c:catAx>
      <c:valAx>
        <c:axId val="181728527"/>
        <c:scaling>
          <c:orientation val="minMax"/>
          <c:max val="120"/>
          <c:min val="3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06015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61058</xdr:colOff>
      <xdr:row>0</xdr:row>
      <xdr:rowOff>110881</xdr:rowOff>
    </xdr:from>
    <xdr:to>
      <xdr:col>13</xdr:col>
      <xdr:colOff>359020</xdr:colOff>
      <xdr:row>15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F83C61-6821-CCB3-2656-8B3DD2A181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296062</xdr:colOff>
      <xdr:row>3</xdr:row>
      <xdr:rowOff>83854</xdr:rowOff>
    </xdr:from>
    <xdr:to>
      <xdr:col>8</xdr:col>
      <xdr:colOff>320485</xdr:colOff>
      <xdr:row>13</xdr:row>
      <xdr:rowOff>160651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BF38C49-2474-B482-F86A-2893FDDD83E7}"/>
            </a:ext>
          </a:extLst>
        </xdr:cNvPr>
        <xdr:cNvCxnSpPr/>
      </xdr:nvCxnSpPr>
      <xdr:spPr>
        <a:xfrm>
          <a:off x="5623006" y="665937"/>
          <a:ext cx="24423" cy="201707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53080</xdr:colOff>
      <xdr:row>3</xdr:row>
      <xdr:rowOff>84964</xdr:rowOff>
    </xdr:from>
    <xdr:to>
      <xdr:col>10</xdr:col>
      <xdr:colOff>77503</xdr:colOff>
      <xdr:row>13</xdr:row>
      <xdr:rowOff>153348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CE538D2C-6552-4709-8CCD-9CE21E359598}"/>
            </a:ext>
          </a:extLst>
        </xdr:cNvPr>
        <xdr:cNvCxnSpPr/>
      </xdr:nvCxnSpPr>
      <xdr:spPr>
        <a:xfrm>
          <a:off x="7461413" y="667047"/>
          <a:ext cx="24423" cy="2008662"/>
        </a:xfrm>
        <a:prstGeom prst="line">
          <a:avLst/>
        </a:prstGeom>
        <a:ln w="9525">
          <a:solidFill>
            <a:schemeClr val="accent6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443224</xdr:colOff>
      <xdr:row>3</xdr:row>
      <xdr:rowOff>109443</xdr:rowOff>
    </xdr:from>
    <xdr:to>
      <xdr:col>12</xdr:col>
      <xdr:colOff>467647</xdr:colOff>
      <xdr:row>13</xdr:row>
      <xdr:rowOff>177827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E402B534-D824-4359-A67B-A2F0CC8E960A}"/>
            </a:ext>
          </a:extLst>
        </xdr:cNvPr>
        <xdr:cNvCxnSpPr/>
      </xdr:nvCxnSpPr>
      <xdr:spPr>
        <a:xfrm>
          <a:off x="9068641" y="691526"/>
          <a:ext cx="24423" cy="2008662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BA9C-E152-4ED6-85AE-13572F3744C8}">
  <dimension ref="A1:M19"/>
  <sheetViews>
    <sheetView showGridLines="0" zoomScale="91" zoomScaleNormal="130" workbookViewId="0">
      <selection activeCell="I8" sqref="I8"/>
    </sheetView>
  </sheetViews>
  <sheetFormatPr defaultRowHeight="15" x14ac:dyDescent="0.25"/>
  <cols>
    <col min="2" max="2" width="21.85546875" bestFit="1" customWidth="1"/>
    <col min="11" max="11" width="24.28515625" bestFit="1" customWidth="1"/>
  </cols>
  <sheetData>
    <row r="1" spans="1:13" x14ac:dyDescent="0.25">
      <c r="B1" s="7" t="s">
        <v>26</v>
      </c>
      <c r="C1" s="7"/>
      <c r="D1" s="7"/>
      <c r="E1" s="7"/>
      <c r="F1" s="7"/>
      <c r="G1" s="7"/>
      <c r="H1" s="7"/>
      <c r="I1" s="7"/>
      <c r="J1" s="7"/>
    </row>
    <row r="2" spans="1:13" ht="15.75" thickBot="1" x14ac:dyDescent="0.3">
      <c r="A2" t="s">
        <v>0</v>
      </c>
    </row>
    <row r="3" spans="1:13" x14ac:dyDescent="0.25">
      <c r="E3" s="22" t="s">
        <v>4</v>
      </c>
      <c r="F3" s="22"/>
      <c r="H3" s="22" t="s">
        <v>8</v>
      </c>
      <c r="I3" s="22"/>
      <c r="K3" s="9" t="s">
        <v>21</v>
      </c>
      <c r="L3" s="23" t="s">
        <v>27</v>
      </c>
      <c r="M3" s="24"/>
    </row>
    <row r="4" spans="1:13" x14ac:dyDescent="0.25">
      <c r="D4" t="s">
        <v>7</v>
      </c>
      <c r="E4" s="1" t="s">
        <v>5</v>
      </c>
      <c r="F4" s="1" t="s">
        <v>6</v>
      </c>
      <c r="H4" s="1" t="s">
        <v>5</v>
      </c>
      <c r="I4" s="1" t="s">
        <v>6</v>
      </c>
      <c r="K4" s="10"/>
      <c r="L4" s="1" t="s">
        <v>14</v>
      </c>
      <c r="M4" s="11" t="s">
        <v>15</v>
      </c>
    </row>
    <row r="5" spans="1:13" x14ac:dyDescent="0.25">
      <c r="A5" t="s">
        <v>1</v>
      </c>
      <c r="K5" s="10" t="s">
        <v>1</v>
      </c>
      <c r="L5" t="s">
        <v>16</v>
      </c>
      <c r="M5" s="12" t="s">
        <v>16</v>
      </c>
    </row>
    <row r="6" spans="1:13" x14ac:dyDescent="0.25">
      <c r="B6" t="s">
        <v>2</v>
      </c>
      <c r="E6" s="2">
        <v>1.7000000000000001E-2</v>
      </c>
      <c r="F6" s="2">
        <v>2.8000000000000001E-2</v>
      </c>
      <c r="H6">
        <v>25.89</v>
      </c>
      <c r="I6">
        <v>37.799999999999997</v>
      </c>
      <c r="K6" s="10"/>
      <c r="M6" s="12"/>
    </row>
    <row r="7" spans="1:13" x14ac:dyDescent="0.25">
      <c r="B7" t="s">
        <v>3</v>
      </c>
      <c r="E7">
        <v>4</v>
      </c>
      <c r="F7">
        <v>8</v>
      </c>
      <c r="H7">
        <v>44.2</v>
      </c>
      <c r="I7">
        <v>96.8</v>
      </c>
      <c r="K7" s="10"/>
      <c r="M7" s="12"/>
    </row>
    <row r="8" spans="1:13" x14ac:dyDescent="0.25">
      <c r="K8" s="10"/>
      <c r="M8" s="12"/>
    </row>
    <row r="9" spans="1:13" x14ac:dyDescent="0.25">
      <c r="A9" t="s">
        <v>22</v>
      </c>
      <c r="B9" t="s">
        <v>24</v>
      </c>
      <c r="K9" s="10" t="s">
        <v>22</v>
      </c>
      <c r="L9" t="s">
        <v>16</v>
      </c>
      <c r="M9" s="12" t="s">
        <v>16</v>
      </c>
    </row>
    <row r="10" spans="1:13" x14ac:dyDescent="0.25">
      <c r="A10" t="s">
        <v>18</v>
      </c>
      <c r="B10" t="s">
        <v>9</v>
      </c>
      <c r="D10">
        <v>10233</v>
      </c>
      <c r="E10" s="16">
        <v>6.1266399403723062</v>
      </c>
      <c r="F10" s="16">
        <v>7.488115482677264</v>
      </c>
      <c r="G10" s="17"/>
      <c r="H10" s="17">
        <v>62.692756959613888</v>
      </c>
      <c r="I10" s="17">
        <v>84.192724898513021</v>
      </c>
      <c r="K10" s="10"/>
      <c r="M10" s="12"/>
    </row>
    <row r="11" spans="1:13" x14ac:dyDescent="0.25">
      <c r="A11" t="s">
        <v>19</v>
      </c>
      <c r="B11" t="s">
        <v>9</v>
      </c>
      <c r="D11">
        <v>11123</v>
      </c>
      <c r="E11" s="17">
        <v>5.7774093796686383</v>
      </c>
      <c r="F11" s="17">
        <v>7.0612781307061141</v>
      </c>
      <c r="G11" s="17"/>
      <c r="H11" s="17">
        <v>65.112846496997321</v>
      </c>
      <c r="I11" s="17">
        <v>87.15061211087054</v>
      </c>
      <c r="K11" s="10"/>
      <c r="M11" s="12"/>
    </row>
    <row r="12" spans="1:13" x14ac:dyDescent="0.25">
      <c r="K12" s="10"/>
      <c r="M12" s="12"/>
    </row>
    <row r="13" spans="1:13" x14ac:dyDescent="0.25">
      <c r="A13" t="s">
        <v>22</v>
      </c>
      <c r="B13" t="s">
        <v>24</v>
      </c>
      <c r="K13" s="10" t="s">
        <v>23</v>
      </c>
      <c r="M13" s="12"/>
    </row>
    <row r="14" spans="1:13" x14ac:dyDescent="0.25">
      <c r="A14" t="s">
        <v>18</v>
      </c>
      <c r="B14" t="s">
        <v>29</v>
      </c>
      <c r="D14">
        <v>7317</v>
      </c>
      <c r="E14" s="18">
        <v>13.078639625836891</v>
      </c>
      <c r="F14" s="18">
        <v>15.985003987133979</v>
      </c>
      <c r="H14" s="18">
        <v>113.62254034297612</v>
      </c>
      <c r="I14" s="18">
        <v>146.4402379226224</v>
      </c>
      <c r="K14" s="10" t="s">
        <v>11</v>
      </c>
      <c r="L14" t="s">
        <v>16</v>
      </c>
      <c r="M14" s="12" t="s">
        <v>16</v>
      </c>
    </row>
    <row r="15" spans="1:13" x14ac:dyDescent="0.25">
      <c r="A15" t="s">
        <v>19</v>
      </c>
      <c r="B15" t="s">
        <v>29</v>
      </c>
      <c r="D15">
        <v>7965</v>
      </c>
      <c r="E15" s="18">
        <v>9.6879330428046959</v>
      </c>
      <c r="F15" s="18">
        <v>11.840807052316851</v>
      </c>
      <c r="H15" s="19">
        <v>85.02374488570895</v>
      </c>
      <c r="I15" s="19">
        <v>111.48615458596252</v>
      </c>
      <c r="K15" s="10" t="s">
        <v>10</v>
      </c>
      <c r="L15" t="s">
        <v>16</v>
      </c>
      <c r="M15" s="12" t="s">
        <v>17</v>
      </c>
    </row>
    <row r="16" spans="1:13" x14ac:dyDescent="0.25">
      <c r="K16" s="10"/>
      <c r="M16" s="12"/>
    </row>
    <row r="17" spans="1:13" x14ac:dyDescent="0.25">
      <c r="A17" t="s">
        <v>12</v>
      </c>
      <c r="H17">
        <v>44</v>
      </c>
      <c r="I17">
        <v>100</v>
      </c>
      <c r="K17" s="10" t="s">
        <v>12</v>
      </c>
      <c r="L17" t="s">
        <v>16</v>
      </c>
      <c r="M17" s="12" t="s">
        <v>17</v>
      </c>
    </row>
    <row r="18" spans="1:13" x14ac:dyDescent="0.25">
      <c r="K18" s="10"/>
      <c r="M18" s="12"/>
    </row>
    <row r="19" spans="1:13" ht="15.75" thickBot="1" x14ac:dyDescent="0.3">
      <c r="A19" t="s">
        <v>13</v>
      </c>
      <c r="H19">
        <v>37</v>
      </c>
      <c r="I19">
        <v>69</v>
      </c>
      <c r="K19" s="13" t="s">
        <v>13</v>
      </c>
      <c r="L19" s="14" t="s">
        <v>16</v>
      </c>
      <c r="M19" s="15" t="s">
        <v>17</v>
      </c>
    </row>
  </sheetData>
  <mergeCells count="3">
    <mergeCell ref="E3:F3"/>
    <mergeCell ref="H3:I3"/>
    <mergeCell ref="L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B6FB-761D-4475-9BD2-A6ADD12946D1}">
  <dimension ref="C2:F10"/>
  <sheetViews>
    <sheetView showGridLines="0" tabSelected="1" topLeftCell="C1" zoomScale="108" zoomScaleNormal="108" workbookViewId="0">
      <selection activeCell="L18" sqref="L18"/>
    </sheetView>
  </sheetViews>
  <sheetFormatPr defaultRowHeight="15" x14ac:dyDescent="0.25"/>
  <cols>
    <col min="3" max="3" width="21.85546875" bestFit="1" customWidth="1"/>
    <col min="4" max="4" width="12.5703125" bestFit="1" customWidth="1"/>
    <col min="5" max="5" width="10.42578125" bestFit="1" customWidth="1"/>
    <col min="6" max="6" width="11.5703125" bestFit="1" customWidth="1"/>
  </cols>
  <sheetData>
    <row r="2" spans="3:6" x14ac:dyDescent="0.25">
      <c r="C2" s="4" t="s">
        <v>21</v>
      </c>
      <c r="D2" s="4" t="s">
        <v>5</v>
      </c>
      <c r="E2" s="4" t="s">
        <v>20</v>
      </c>
      <c r="F2" s="4" t="s">
        <v>6</v>
      </c>
    </row>
    <row r="3" spans="3:6" x14ac:dyDescent="0.25">
      <c r="C3" t="str">
        <f>'Input Sheet'!B7</f>
        <v>Exit Multiple</v>
      </c>
      <c r="D3">
        <f>'Input Sheet'!H7</f>
        <v>44.2</v>
      </c>
      <c r="E3" s="3">
        <f>F3-D3</f>
        <v>52.599999999999994</v>
      </c>
      <c r="F3">
        <f>'Input Sheet'!I7</f>
        <v>96.8</v>
      </c>
    </row>
    <row r="4" spans="3:6" x14ac:dyDescent="0.25">
      <c r="C4" t="str">
        <f>'Input Sheet'!A9</f>
        <v>CCA</v>
      </c>
      <c r="D4" s="18">
        <f>'Input Sheet'!H10</f>
        <v>62.692756959613888</v>
      </c>
      <c r="E4" s="19">
        <f t="shared" ref="E4:E8" si="0">F4-D4</f>
        <v>21.499967938899132</v>
      </c>
      <c r="F4" s="18">
        <f>'Input Sheet'!I10</f>
        <v>84.192724898513021</v>
      </c>
    </row>
    <row r="5" spans="3:6" x14ac:dyDescent="0.25">
      <c r="C5" t="str">
        <f>'Input Sheet'!B11</f>
        <v>EV/EBITDA</v>
      </c>
      <c r="D5" s="17">
        <f>'Input Sheet'!H11</f>
        <v>65.112846496997321</v>
      </c>
      <c r="E5" s="3">
        <f t="shared" si="0"/>
        <v>22.037765613873219</v>
      </c>
      <c r="F5" s="17">
        <f>'Input Sheet'!I11</f>
        <v>87.15061211087054</v>
      </c>
    </row>
    <row r="6" spans="3:6" x14ac:dyDescent="0.25">
      <c r="C6" t="str">
        <f>'Input Sheet'!B15</f>
        <v>EV/EBIT</v>
      </c>
      <c r="D6" s="5">
        <f>'Input Sheet'!H15</f>
        <v>85.02374488570895</v>
      </c>
      <c r="E6" s="6">
        <f t="shared" si="0"/>
        <v>26.462409700253573</v>
      </c>
      <c r="F6" s="5">
        <f>'Input Sheet'!I15</f>
        <v>111.48615458596252</v>
      </c>
    </row>
    <row r="7" spans="3:6" x14ac:dyDescent="0.25">
      <c r="C7" t="str">
        <f>'Input Sheet'!A17</f>
        <v>Market Consensus</v>
      </c>
      <c r="D7">
        <f>'Input Sheet'!H17</f>
        <v>44</v>
      </c>
      <c r="E7" s="3">
        <f t="shared" si="0"/>
        <v>56</v>
      </c>
      <c r="F7">
        <f>'Input Sheet'!I17</f>
        <v>100</v>
      </c>
    </row>
    <row r="8" spans="3:6" x14ac:dyDescent="0.25">
      <c r="C8" t="str">
        <f>'Input Sheet'!A19</f>
        <v>52 week range</v>
      </c>
      <c r="D8" s="5">
        <f>'Input Sheet'!H19</f>
        <v>37</v>
      </c>
      <c r="E8" s="3">
        <f t="shared" si="0"/>
        <v>32</v>
      </c>
      <c r="F8" s="5">
        <f>'Input Sheet'!I19</f>
        <v>69</v>
      </c>
    </row>
    <row r="9" spans="3:6" x14ac:dyDescent="0.25">
      <c r="C9" s="7" t="s">
        <v>28</v>
      </c>
      <c r="D9" s="20">
        <v>64.75</v>
      </c>
      <c r="E9" s="21"/>
      <c r="F9" s="20">
        <v>64.75</v>
      </c>
    </row>
    <row r="10" spans="3:6" x14ac:dyDescent="0.25">
      <c r="C10" s="7" t="s">
        <v>25</v>
      </c>
      <c r="D10" s="7">
        <v>62.5</v>
      </c>
      <c r="E10" s="7"/>
      <c r="F10" s="8">
        <f>F6</f>
        <v>111.48615458596252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Sheet</vt:lpstr>
      <vt:lpstr>Output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pankajgoyalcfa@outlook.com</dc:creator>
  <cp:lastModifiedBy>Rajat Kumar Mishra</cp:lastModifiedBy>
  <dcterms:created xsi:type="dcterms:W3CDTF">2023-09-21T05:33:03Z</dcterms:created>
  <dcterms:modified xsi:type="dcterms:W3CDTF">2025-03-24T05:24:38Z</dcterms:modified>
</cp:coreProperties>
</file>