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user\Documents\"/>
    </mc:Choice>
  </mc:AlternateContent>
  <bookViews>
    <workbookView xWindow="0" yWindow="0" windowWidth="23040" windowHeight="9192" activeTab="2"/>
  </bookViews>
  <sheets>
    <sheet name="confirmed case graph" sheetId="4" r:id="rId1"/>
    <sheet name="calculation1" sheetId="5" r:id="rId2"/>
    <sheet name="dashboard" sheetId="1" r:id="rId3"/>
    <sheet name="source data" sheetId="2" r:id="rId4"/>
    <sheet name="Sheet9" sheetId="9" r:id="rId5"/>
    <sheet name="calculation" sheetId="6" r:id="rId6"/>
  </sheets>
  <definedNames>
    <definedName name="ExternalData_1" localSheetId="3" hidden="1">'source data'!$A$1:$L$39</definedName>
  </definedNames>
  <calcPr calcId="162913"/>
  <pivotCaches>
    <pivotCache cacheId="0" r:id="rId7"/>
    <pivotCache cacheId="1"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 i="1" l="1"/>
  <c r="P8" i="1" l="1"/>
  <c r="P6" i="1" l="1"/>
  <c r="K2" i="1" l="1"/>
  <c r="Q12" i="1" l="1"/>
  <c r="N12" i="1"/>
  <c r="D8" i="1"/>
  <c r="E8" i="1"/>
  <c r="F8" i="1"/>
  <c r="G8" i="1"/>
  <c r="H8" i="1"/>
  <c r="D9" i="1"/>
  <c r="E9" i="1"/>
  <c r="F9" i="1"/>
  <c r="G9" i="1"/>
  <c r="H9" i="1"/>
  <c r="D10" i="1"/>
  <c r="E10" i="1"/>
  <c r="F10" i="1"/>
  <c r="G10" i="1"/>
  <c r="H10" i="1"/>
  <c r="D11" i="1"/>
  <c r="E11" i="1"/>
  <c r="F11" i="1"/>
  <c r="G11" i="1"/>
  <c r="H11" i="1"/>
  <c r="D12" i="1"/>
  <c r="E12" i="1"/>
  <c r="F12" i="1"/>
  <c r="G12" i="1"/>
  <c r="H12" i="1"/>
  <c r="D13" i="1"/>
  <c r="E13" i="1"/>
  <c r="F13" i="1"/>
  <c r="G13" i="1"/>
  <c r="H13" i="1"/>
  <c r="D14" i="1"/>
  <c r="E14" i="1"/>
  <c r="F14" i="1"/>
  <c r="G14" i="1"/>
  <c r="H14" i="1"/>
  <c r="D15" i="1"/>
  <c r="E15" i="1"/>
  <c r="F15" i="1"/>
  <c r="G15" i="1"/>
  <c r="H15" i="1"/>
  <c r="D16" i="1"/>
  <c r="E16" i="1"/>
  <c r="F16" i="1"/>
  <c r="G16" i="1"/>
  <c r="H16" i="1"/>
  <c r="D17" i="1"/>
  <c r="E17" i="1"/>
  <c r="F17" i="1"/>
  <c r="G17" i="1"/>
  <c r="H17" i="1"/>
  <c r="D18" i="1"/>
  <c r="E18" i="1"/>
  <c r="F18" i="1"/>
  <c r="G18" i="1"/>
  <c r="H18" i="1"/>
  <c r="D19" i="1"/>
  <c r="E19" i="1"/>
  <c r="F19" i="1"/>
  <c r="G19" i="1"/>
  <c r="H19" i="1"/>
  <c r="D20" i="1"/>
  <c r="E20" i="1"/>
  <c r="F20" i="1"/>
  <c r="G20" i="1"/>
  <c r="H20" i="1"/>
  <c r="D21" i="1"/>
  <c r="E21" i="1"/>
  <c r="F21" i="1"/>
  <c r="G21" i="1"/>
  <c r="H21" i="1"/>
  <c r="D22" i="1"/>
  <c r="E22" i="1"/>
  <c r="F22" i="1"/>
  <c r="G22" i="1"/>
  <c r="H22" i="1"/>
  <c r="D23" i="1"/>
  <c r="E23" i="1"/>
  <c r="F23" i="1"/>
  <c r="G23" i="1"/>
  <c r="H23" i="1"/>
  <c r="D24" i="1"/>
  <c r="E24" i="1"/>
  <c r="F24" i="1"/>
  <c r="G24" i="1"/>
  <c r="H24" i="1"/>
  <c r="D25" i="1"/>
  <c r="E25" i="1"/>
  <c r="F25" i="1"/>
  <c r="G25" i="1"/>
  <c r="H25" i="1"/>
  <c r="D26" i="1"/>
  <c r="E26" i="1"/>
  <c r="F26" i="1"/>
  <c r="G26" i="1"/>
  <c r="H26" i="1"/>
  <c r="D27" i="1"/>
  <c r="E27" i="1"/>
  <c r="F27" i="1"/>
  <c r="G27" i="1"/>
  <c r="H27" i="1"/>
  <c r="D28" i="1"/>
  <c r="E28" i="1"/>
  <c r="F28" i="1"/>
  <c r="G28" i="1"/>
  <c r="H28" i="1"/>
  <c r="D29" i="1"/>
  <c r="E29" i="1"/>
  <c r="F29" i="1"/>
  <c r="G29" i="1"/>
  <c r="H29" i="1"/>
  <c r="D30" i="1"/>
  <c r="E30" i="1"/>
  <c r="F30" i="1"/>
  <c r="G30" i="1"/>
  <c r="H30" i="1"/>
  <c r="D31" i="1"/>
  <c r="E31" i="1"/>
  <c r="F31" i="1"/>
  <c r="G31" i="1"/>
  <c r="H31" i="1"/>
  <c r="D32" i="1"/>
  <c r="E32" i="1"/>
  <c r="F32" i="1"/>
  <c r="G32" i="1"/>
  <c r="H32" i="1"/>
  <c r="D33" i="1"/>
  <c r="E33" i="1"/>
  <c r="F33" i="1"/>
  <c r="G33" i="1"/>
  <c r="H33" i="1"/>
  <c r="D34" i="1"/>
  <c r="E34" i="1"/>
  <c r="F34" i="1"/>
  <c r="G34" i="1"/>
  <c r="H34" i="1"/>
  <c r="D35" i="1"/>
  <c r="E35" i="1"/>
  <c r="F35" i="1"/>
  <c r="G35" i="1"/>
  <c r="H35" i="1"/>
  <c r="D36" i="1"/>
  <c r="E36" i="1"/>
  <c r="F36" i="1"/>
  <c r="G36" i="1"/>
  <c r="H36" i="1"/>
  <c r="D37" i="1"/>
  <c r="E37" i="1"/>
  <c r="F37" i="1"/>
  <c r="G37" i="1"/>
  <c r="H37" i="1"/>
  <c r="D38" i="1"/>
  <c r="E38" i="1"/>
  <c r="F38" i="1"/>
  <c r="G38" i="1"/>
  <c r="H38" i="1"/>
  <c r="D39" i="1"/>
  <c r="E39" i="1"/>
  <c r="F39" i="1"/>
  <c r="G39" i="1"/>
  <c r="H39" i="1"/>
  <c r="D40" i="1"/>
  <c r="E40" i="1"/>
  <c r="F40" i="1"/>
  <c r="G40" i="1"/>
  <c r="H40" i="1"/>
  <c r="D41" i="1"/>
  <c r="E41" i="1"/>
  <c r="F41" i="1"/>
  <c r="G41" i="1"/>
  <c r="H41" i="1"/>
  <c r="D42" i="1"/>
  <c r="E42" i="1"/>
  <c r="F42" i="1"/>
  <c r="G42" i="1"/>
  <c r="H42" i="1"/>
  <c r="D43" i="1"/>
  <c r="E43" i="1"/>
  <c r="F43" i="1"/>
  <c r="G43" i="1"/>
  <c r="H43" i="1"/>
  <c r="E7" i="1"/>
  <c r="F7" i="1"/>
  <c r="G7" i="1"/>
  <c r="H7" i="1"/>
  <c r="I11" i="1"/>
  <c r="I16" i="1"/>
  <c r="I19" i="1"/>
  <c r="I24" i="1"/>
  <c r="D7" i="1"/>
  <c r="I31" i="1" l="1"/>
  <c r="I27" i="1"/>
  <c r="I7" i="1"/>
  <c r="I39" i="1"/>
  <c r="I17" i="1"/>
  <c r="J36" i="1"/>
  <c r="J28" i="1"/>
  <c r="I23" i="1"/>
  <c r="J20" i="1"/>
  <c r="I15" i="1"/>
  <c r="J21" i="1"/>
  <c r="J13" i="1"/>
  <c r="B1" i="6" a="1"/>
  <c r="V12" i="1"/>
  <c r="V9" i="1"/>
  <c r="I43" i="1"/>
  <c r="I35" i="1"/>
  <c r="J30" i="1"/>
  <c r="J22" i="1"/>
  <c r="J14" i="1"/>
  <c r="J27" i="1"/>
  <c r="J19" i="1"/>
  <c r="J12" i="1"/>
  <c r="J38" i="1"/>
  <c r="J43" i="1"/>
  <c r="J35" i="1"/>
  <c r="I30" i="1"/>
  <c r="I22" i="1"/>
  <c r="I36" i="1"/>
  <c r="I28" i="1"/>
  <c r="I20" i="1"/>
  <c r="J17" i="1"/>
  <c r="J7" i="1"/>
  <c r="I38" i="1"/>
  <c r="I14" i="1"/>
  <c r="J11" i="1"/>
  <c r="Y12" i="1" s="1"/>
  <c r="I8" i="1"/>
  <c r="J41" i="1"/>
  <c r="J33" i="1"/>
  <c r="J25" i="1"/>
  <c r="J9" i="1"/>
  <c r="I33" i="1"/>
  <c r="I9" i="1"/>
  <c r="I41" i="1"/>
  <c r="I25" i="1"/>
  <c r="I42" i="1"/>
  <c r="J39" i="1"/>
  <c r="I34" i="1"/>
  <c r="J31" i="1"/>
  <c r="I26" i="1"/>
  <c r="J23" i="1"/>
  <c r="I18" i="1"/>
  <c r="J15" i="1"/>
  <c r="I10" i="1"/>
  <c r="J42" i="1"/>
  <c r="I37" i="1"/>
  <c r="J34" i="1"/>
  <c r="I29" i="1"/>
  <c r="J26" i="1"/>
  <c r="I21" i="1"/>
  <c r="J18" i="1"/>
  <c r="I13" i="1"/>
  <c r="J10" i="1"/>
  <c r="I40" i="1"/>
  <c r="J37" i="1"/>
  <c r="I32" i="1"/>
  <c r="J29" i="1"/>
  <c r="J40" i="1"/>
  <c r="J32" i="1"/>
  <c r="J24" i="1"/>
  <c r="J16" i="1"/>
  <c r="J8" i="1"/>
  <c r="I12" i="1"/>
  <c r="B1" i="6" l="1"/>
  <c r="R4" i="6"/>
  <c r="P4" i="6"/>
  <c r="Y2" i="6"/>
  <c r="Q4" i="6"/>
  <c r="B2" i="6"/>
  <c r="AG2" i="6"/>
  <c r="N4" i="6"/>
  <c r="X2" i="6"/>
  <c r="AH4" i="6"/>
  <c r="AK4" i="6"/>
  <c r="D1" i="6"/>
  <c r="R2" i="6"/>
  <c r="Y3" i="6"/>
  <c r="AI1" i="6"/>
  <c r="Q1" i="6"/>
  <c r="U4" i="6"/>
  <c r="AG3" i="6"/>
  <c r="P3" i="6"/>
  <c r="Z1" i="6"/>
  <c r="I1" i="6"/>
  <c r="AC3" i="6"/>
  <c r="AE1" i="6"/>
  <c r="AH1" i="6"/>
  <c r="W3" i="6"/>
  <c r="M3" i="6"/>
  <c r="AL1" i="6"/>
  <c r="N3" i="6"/>
  <c r="W1" i="6"/>
  <c r="Q2" i="6"/>
  <c r="F4" i="6"/>
  <c r="P2" i="6"/>
  <c r="O3" i="6"/>
  <c r="M4" i="6"/>
  <c r="B4" i="6"/>
  <c r="AC4" i="6"/>
  <c r="Q3" i="6"/>
  <c r="AA1" i="6"/>
  <c r="Y4" i="6"/>
  <c r="E4" i="6"/>
  <c r="AI4" i="6"/>
  <c r="H3" i="6"/>
  <c r="R1" i="6"/>
  <c r="L3" i="6"/>
  <c r="Z2" i="6"/>
  <c r="D3" i="6"/>
  <c r="AF2" i="6"/>
  <c r="E1" i="6"/>
  <c r="L1" i="6"/>
  <c r="F2" i="6"/>
  <c r="T2" i="6"/>
  <c r="J2" i="6"/>
  <c r="V1" i="6"/>
  <c r="AA2" i="6"/>
  <c r="G1" i="6"/>
  <c r="I2" i="6"/>
  <c r="AI3" i="6"/>
  <c r="H2" i="6"/>
  <c r="D2" i="6"/>
  <c r="R3" i="6"/>
  <c r="AJ2" i="6"/>
  <c r="AH3" i="6"/>
  <c r="I3" i="6"/>
  <c r="S1" i="6"/>
  <c r="V3" i="6"/>
  <c r="Z3" i="6"/>
  <c r="AA4" i="6"/>
  <c r="AK2" i="6"/>
  <c r="J1" i="6"/>
  <c r="X1" i="6"/>
  <c r="V4" i="6"/>
  <c r="AH2" i="6"/>
  <c r="D4" i="6"/>
  <c r="AB2" i="6"/>
  <c r="L4" i="6"/>
  <c r="X3" i="6"/>
  <c r="Y1" i="6"/>
  <c r="O1" i="6"/>
  <c r="F1" i="6"/>
  <c r="AF1" i="6"/>
  <c r="W4" i="6"/>
  <c r="AD1" i="6"/>
  <c r="AA3" i="6"/>
  <c r="AK1" i="6"/>
  <c r="AG4" i="6"/>
  <c r="AE2" i="6"/>
  <c r="AG1" i="6"/>
  <c r="B3" i="6"/>
  <c r="AL2" i="6"/>
  <c r="K1" i="6"/>
  <c r="S2" i="6"/>
  <c r="J3" i="6"/>
  <c r="S4" i="6"/>
  <c r="AC2" i="6"/>
  <c r="I4" i="6"/>
  <c r="AE4" i="6"/>
  <c r="J4" i="6"/>
  <c r="AF4" i="6"/>
  <c r="O4" i="6"/>
  <c r="N1" i="6"/>
  <c r="S3" i="6"/>
  <c r="AC1" i="6"/>
  <c r="AD3" i="6"/>
  <c r="O2" i="6"/>
  <c r="AL3" i="6"/>
  <c r="G2" i="6"/>
  <c r="AD2" i="6"/>
  <c r="C1" i="6"/>
  <c r="P1" i="6"/>
  <c r="W2" i="6"/>
  <c r="K4" i="6"/>
  <c r="U2" i="6"/>
  <c r="F3" i="6"/>
  <c r="G4" i="6"/>
  <c r="G3" i="6"/>
  <c r="AK3" i="6"/>
  <c r="AJ3" i="6"/>
  <c r="AL4" i="6"/>
  <c r="K3" i="6"/>
  <c r="U1" i="6"/>
  <c r="C2" i="6"/>
  <c r="AJ1" i="6"/>
  <c r="AI2" i="6"/>
  <c r="AJ4" i="6"/>
  <c r="V2" i="6"/>
  <c r="Z4" i="6"/>
  <c r="H4" i="6"/>
  <c r="AB1" i="6"/>
  <c r="C4" i="6"/>
  <c r="M2" i="6"/>
  <c r="K2" i="6"/>
  <c r="AB3" i="6"/>
  <c r="L2" i="6"/>
  <c r="U3" i="6"/>
  <c r="T3" i="6"/>
  <c r="AD4" i="6"/>
  <c r="C3" i="6"/>
  <c r="M1" i="6"/>
  <c r="X4" i="6"/>
  <c r="T1" i="6"/>
  <c r="H1" i="6"/>
  <c r="T4" i="6"/>
  <c r="N2" i="6"/>
  <c r="AE3" i="6"/>
  <c r="E3" i="6"/>
  <c r="AB4" i="6"/>
  <c r="AF3" i="6"/>
  <c r="E2" i="6"/>
</calcChain>
</file>

<file path=xl/comments1.xml><?xml version="1.0" encoding="utf-8"?>
<comments xmlns="http://schemas.openxmlformats.org/spreadsheetml/2006/main">
  <authors>
    <author>Rajat Mishra</author>
  </authors>
  <commentList>
    <comment ref="V5" authorId="0" shapeId="0">
      <text>
        <r>
          <rPr>
            <b/>
            <sz val="9"/>
            <color indexed="81"/>
            <rFont val="Tahoma"/>
            <family val="2"/>
          </rPr>
          <t>SELECT STATE</t>
        </r>
      </text>
    </comment>
    <comment ref="V7" authorId="0" shapeId="0">
      <text>
        <r>
          <rPr>
            <b/>
            <sz val="9"/>
            <color indexed="81"/>
            <rFont val="Tahoma"/>
            <family val="2"/>
          </rPr>
          <t>SELECT STATUS</t>
        </r>
      </text>
    </comment>
  </commentList>
</comments>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<sst xmlns="http://schemas.openxmlformats.org/spreadsheetml/2006/main" count="217" uniqueCount="150">
  <si>
    <t>State</t>
  </si>
  <si>
    <t>Confirmed</t>
  </si>
  <si>
    <t>Recovered</t>
  </si>
  <si>
    <t>Deaths</t>
  </si>
  <si>
    <t>Active</t>
  </si>
  <si>
    <t>Last_Updated_Time</t>
  </si>
  <si>
    <t>Migrated_Other</t>
  </si>
  <si>
    <t>State_code</t>
  </si>
  <si>
    <t>Delta_Confirmed</t>
  </si>
  <si>
    <t>Delta_Recovered</t>
  </si>
  <si>
    <t>Delta_Deaths</t>
  </si>
  <si>
    <t>State_Notes</t>
  </si>
  <si>
    <t>Total</t>
  </si>
  <si>
    <t>TT</t>
  </si>
  <si>
    <t>Maharashtra</t>
  </si>
  <si>
    <t>MH</t>
  </si>
  <si>
    <t>Tamil Nadu</t>
  </si>
  <si>
    <t>TN</t>
  </si>
  <si>
    <t>[July 22]: 444 backdated deceased entries added to Chennai in TN bulletin.
2 deaths cross notified to other states from Chennai and Coimbatore.
1 patient died after turning negative for infection in Chengalpattu.
These cases have been added to TN deceased tally</t>
  </si>
  <si>
    <t>Andhra Pradesh</t>
  </si>
  <si>
    <t>AP</t>
  </si>
  <si>
    <t>Karnataka</t>
  </si>
  <si>
    <t>KA</t>
  </si>
  <si>
    <t>Delhi</t>
  </si>
  <si>
    <t>DL</t>
  </si>
  <si>
    <t>Uttar Pradesh</t>
  </si>
  <si>
    <t>UP</t>
  </si>
  <si>
    <t>West Bengal</t>
  </si>
  <si>
    <t>WB</t>
  </si>
  <si>
    <t>Bihar</t>
  </si>
  <si>
    <t>BR</t>
  </si>
  <si>
    <t>Telangana</t>
  </si>
  <si>
    <t>TG</t>
  </si>
  <si>
    <t>Gujarat</t>
  </si>
  <si>
    <t>GJ</t>
  </si>
  <si>
    <t>Assam</t>
  </si>
  <si>
    <t>AS</t>
  </si>
  <si>
    <t>Rajasthan</t>
  </si>
  <si>
    <t>RJ</t>
  </si>
  <si>
    <t>Odisha</t>
  </si>
  <si>
    <t>OR</t>
  </si>
  <si>
    <t>Haryana</t>
  </si>
  <si>
    <t>HR</t>
  </si>
  <si>
    <t>Madhya Pradesh</t>
  </si>
  <si>
    <t>MP</t>
  </si>
  <si>
    <t>Kerala</t>
  </si>
  <si>
    <t>KL</t>
  </si>
  <si>
    <t>Punjab</t>
  </si>
  <si>
    <t>PB</t>
  </si>
  <si>
    <t>Jammu and Kashmir</t>
  </si>
  <si>
    <t>JK</t>
  </si>
  <si>
    <t>Jharkhand</t>
  </si>
  <si>
    <t>JH</t>
  </si>
  <si>
    <t>Chhattisgarh</t>
  </si>
  <si>
    <t>CT</t>
  </si>
  <si>
    <t>Uttarakhand</t>
  </si>
  <si>
    <t>UT</t>
  </si>
  <si>
    <t>Goa</t>
  </si>
  <si>
    <t>GA</t>
  </si>
  <si>
    <t>Tripura</t>
  </si>
  <si>
    <t>TR</t>
  </si>
  <si>
    <t>Puducherry</t>
  </si>
  <si>
    <t>PY</t>
  </si>
  <si>
    <t>Manipur</t>
  </si>
  <si>
    <t>MN</t>
  </si>
  <si>
    <t>Himachal Pradesh</t>
  </si>
  <si>
    <t>HP</t>
  </si>
  <si>
    <t>Nagaland</t>
  </si>
  <si>
    <t>NL</t>
  </si>
  <si>
    <t>Arunachal Pradesh</t>
  </si>
  <si>
    <t>AR</t>
  </si>
  <si>
    <t>[July 25]: All numbers corresponding to Papum Pare and Captial Complex are tracked under Papum Pare district.</t>
  </si>
  <si>
    <t>Andaman and Nicobar Islands</t>
  </si>
  <si>
    <t>AN</t>
  </si>
  <si>
    <t>Ladakh</t>
  </si>
  <si>
    <t>LA</t>
  </si>
  <si>
    <t>Chandigarh</t>
  </si>
  <si>
    <t>CH</t>
  </si>
  <si>
    <t>Dadra and Nagar Haveli and Daman and Diu</t>
  </si>
  <si>
    <t>DN</t>
  </si>
  <si>
    <t>Meghalaya</t>
  </si>
  <si>
    <t>ML</t>
  </si>
  <si>
    <t>Sikkim</t>
  </si>
  <si>
    <t>SK</t>
  </si>
  <si>
    <t>Mizoram</t>
  </si>
  <si>
    <t>MZ</t>
  </si>
  <si>
    <t>State Unassigned</t>
  </si>
  <si>
    <t>UN</t>
  </si>
  <si>
    <t>MoHFW website reports that these are the 'cases that are being reassigned to states'.</t>
  </si>
  <si>
    <t>Lakshadweep</t>
  </si>
  <si>
    <t>LD</t>
  </si>
  <si>
    <t>STATE</t>
  </si>
  <si>
    <t>CONFIRMED</t>
  </si>
  <si>
    <t>RECOVERED</t>
  </si>
  <si>
    <t>DEATH</t>
  </si>
  <si>
    <t>DEATH RATE %</t>
  </si>
  <si>
    <t>ACTIVE</t>
  </si>
  <si>
    <t>RECOVERED %</t>
  </si>
  <si>
    <t>STATE  WISE CURRENT DATA</t>
  </si>
  <si>
    <t>COVID-19 DASHBOARD</t>
  </si>
  <si>
    <t>TOTAL CASES</t>
  </si>
  <si>
    <t>Row Labels</t>
  </si>
  <si>
    <t>Grand Total</t>
  </si>
  <si>
    <t>Sum of CONFIRMED</t>
  </si>
  <si>
    <t>DEATH RATE%</t>
  </si>
  <si>
    <t>RECOVERY RATE%</t>
  </si>
  <si>
    <t>LAST UPDATE TIME</t>
  </si>
  <si>
    <t>CASES IN INDIA</t>
  </si>
  <si>
    <t>CASES IN STATE</t>
  </si>
  <si>
    <t>Sum of RECOVERED</t>
  </si>
  <si>
    <t>Sum of DEATH</t>
  </si>
  <si>
    <t>Sum of ACTIVE</t>
  </si>
  <si>
    <t>RECOVERY RATE %</t>
  </si>
  <si>
    <t>status</t>
  </si>
  <si>
    <t>confirmed</t>
  </si>
  <si>
    <t>recovered</t>
  </si>
  <si>
    <t>death</t>
  </si>
  <si>
    <t>Values</t>
  </si>
  <si>
    <t>KN</t>
  </si>
  <si>
    <t>ND</t>
  </si>
  <si>
    <t>BH</t>
  </si>
  <si>
    <t>TL</t>
  </si>
  <si>
    <t>OD</t>
  </si>
  <si>
    <t>HY</t>
  </si>
  <si>
    <t>KR</t>
  </si>
  <si>
    <t>PJ</t>
  </si>
  <si>
    <t>JKH</t>
  </si>
  <si>
    <t>CG</t>
  </si>
  <si>
    <t>UK</t>
  </si>
  <si>
    <t>TP</t>
  </si>
  <si>
    <t>PD</t>
  </si>
  <si>
    <t>NG</t>
  </si>
  <si>
    <t>AT</t>
  </si>
  <si>
    <t>CD</t>
  </si>
  <si>
    <t>LK</t>
  </si>
  <si>
    <t>DD</t>
  </si>
  <si>
    <t>MG</t>
  </si>
  <si>
    <t>SU</t>
  </si>
  <si>
    <t>[Aug 4]: Tripura bulletin for the previous day is released on the next day. We will add the cases for Tripura against the date of release, as that is the convention that we are following for other states.</t>
  </si>
  <si>
    <t>Mahe native who expired in Kannur included in Kerala's deceased tally.
Some non-covid deaths have also been reported in the bulletin.
These have been reduced from active count</t>
  </si>
  <si>
    <t>[Oct 14]: 4469 confirmed cases and 4469 recoveries added in MP bulletin as reconciliation with private labs and hospitals</t>
  </si>
  <si>
    <t>[July 12th] :20 non-covid deaths reported in state dashboard are included in the deceased count</t>
  </si>
  <si>
    <t>[Oct 30]: Metric of capturing the testing data has switched to "Samples Tested" from "Samples Collected"</t>
  </si>
  <si>
    <t>[Dec 16]:10,218 duplicate cases &amp; other state cases removed from total cases.791 recovered cases also removed from total recovered cases while reconciling 
[Sep 9] :239 cases have been removed from the hospitalized figures owing to the removal of duplicates and change of addresses as per the original residence
[Aug 15] : MH bulletin has reduced 819 confirmed cases in Mumbai and 72 confirmed cases from 'Other States' from the tally
[Jun 16] : 1328 deceased cases have been retroactively added to MH bulletin.
[Jun 20] : 69 deceased cases have been reduced based on state bulletin.</t>
  </si>
  <si>
    <t>[July 14]: Value for the total tests conducted has been reduced by 97008 in the state bulletin. Reason given : "Reconciled with ICMR figures". We have made the same change.</t>
  </si>
  <si>
    <t>[Jan 1]:As no bulletin was provided for 31'st Dec'20,its count has been combined with 1st Jan'21
[Jan 9]:Due to reconcillation there are 1286 cases.</t>
  </si>
  <si>
    <t>[July 27] : Telangana bulletin for the previous day is released on the next day. We will add the cases for Telangana against the date of release, as that is the convention that we are following for other states.</t>
  </si>
  <si>
    <t>[Jan 1]: 1347 cases i.e Covid +'tive patients dead for other reasons have been deducted fom active count.</t>
  </si>
  <si>
    <t>[Dec 14]:824 out of 980 recovered cases are backdated.</t>
  </si>
  <si>
    <t>[June 9] : 3951 deceased cases have been reported in the bulletin after reconciliation of records by the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</si>
</sst>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name val="Calibri"/>
      <family val="2"/>
      <scheme val="minor"/>
    </font>
    <font>
      <b/>
      <i/>
      <sz val="11"/>
      <color theme="1"/>
      <name val="Calibri"/>
      <family val="2"/>
      <scheme val="minor"/>
    </font>
    <font>
      <b/>
      <sz val="11"/>
      <color rgb="FFFF0000"/>
      <name val="Calibri"/>
      <family val="2"/>
      <scheme val="minor"/>
    </font>
    <font>
      <sz val="18"/>
      <color theme="1"/>
      <name val="Calibri"/>
      <family val="2"/>
      <scheme val="minor"/>
    </font>
    <font>
      <b/>
      <i/>
      <sz val="11"/>
      <color rgb="FFFF0000"/>
      <name val="Calibri"/>
      <family val="2"/>
      <scheme val="minor"/>
    </font>
    <font>
      <sz val="14"/>
      <color theme="1"/>
      <name val="Calibri"/>
      <family val="2"/>
      <scheme val="minor"/>
    </font>
    <font>
      <sz val="16"/>
      <color theme="1"/>
      <name val="Calibri"/>
      <family val="2"/>
      <scheme val="minor"/>
    </font>
    <font>
      <b/>
      <sz val="9"/>
      <color indexed="81"/>
      <name val="Tahoma"/>
      <family val="2"/>
    </font>
    <font>
      <sz val="12"/>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3">
    <xf numFmtId="0" fontId="0" fillId="0" borderId="0" xfId="0"/>
    <xf numFmtId="0" fontId="0" fillId="0" borderId="0" xfId="0" applyNumberFormat="1"/>
    <xf numFmtId="0" fontId="0" fillId="0" borderId="0" xfId="0" applyNumberFormat="1" applyAlignment="1">
      <alignment wrapText="1"/>
    </xf>
    <xf numFmtId="22" fontId="0" fillId="0" borderId="0" xfId="0" applyNumberFormat="1"/>
    <xf numFmtId="0" fontId="3" fillId="0" borderId="0" xfId="0" applyFont="1"/>
    <xf numFmtId="0" fontId="3" fillId="0" borderId="1" xfId="0" applyFont="1" applyBorder="1"/>
    <xf numFmtId="10" fontId="3" fillId="0" borderId="1" xfId="0" applyNumberFormat="1" applyFont="1" applyBorder="1"/>
    <xf numFmtId="0" fontId="0" fillId="2" borderId="0" xfId="0" applyFill="1"/>
    <xf numFmtId="0" fontId="0" fillId="2" borderId="0" xfId="0" applyFill="1" applyAlignment="1"/>
    <xf numFmtId="0" fontId="0" fillId="0" borderId="0" xfId="0" applyAlignment="1"/>
    <xf numFmtId="0" fontId="0" fillId="0" borderId="0" xfId="0" pivotButton="1"/>
    <xf numFmtId="0" fontId="0" fillId="0" borderId="0" xfId="0" applyAlignment="1">
      <alignment horizontal="left"/>
    </xf>
    <xf numFmtId="0" fontId="8" fillId="2" borderId="0" xfId="0" applyFont="1" applyFill="1" applyAlignment="1"/>
    <xf numFmtId="0" fontId="8" fillId="0" borderId="0" xfId="0" applyFont="1" applyAlignment="1">
      <alignment vertical="top"/>
    </xf>
    <xf numFmtId="0" fontId="8" fillId="0" borderId="0" xfId="0" applyFont="1" applyAlignment="1"/>
    <xf numFmtId="0" fontId="7" fillId="0" borderId="0" xfId="0" applyFont="1" applyAlignment="1"/>
    <xf numFmtId="0" fontId="0" fillId="0" borderId="0" xfId="0" applyBorder="1"/>
    <xf numFmtId="0" fontId="8" fillId="0" borderId="0" xfId="0" applyFont="1" applyBorder="1" applyAlignment="1"/>
    <xf numFmtId="0" fontId="4" fillId="4" borderId="6" xfId="0" applyFont="1" applyFill="1" applyBorder="1"/>
    <xf numFmtId="0" fontId="6" fillId="4" borderId="15" xfId="0" applyFont="1" applyFill="1" applyBorder="1"/>
    <xf numFmtId="0" fontId="4" fillId="4" borderId="15" xfId="0" applyFont="1" applyFill="1" applyBorder="1"/>
    <xf numFmtId="9" fontId="4" fillId="4" borderId="15" xfId="1" applyFont="1" applyFill="1" applyBorder="1"/>
    <xf numFmtId="0" fontId="4" fillId="4" borderId="7" xfId="0" applyFont="1" applyFill="1" applyBorder="1"/>
    <xf numFmtId="0" fontId="3" fillId="0" borderId="17" xfId="0" applyFont="1" applyBorder="1"/>
    <xf numFmtId="10" fontId="3" fillId="0" borderId="18" xfId="0" applyNumberFormat="1" applyFont="1" applyBorder="1"/>
    <xf numFmtId="0" fontId="3" fillId="0" borderId="8" xfId="0" applyFont="1" applyBorder="1"/>
    <xf numFmtId="0" fontId="3" fillId="0" borderId="16" xfId="0" applyFont="1" applyBorder="1"/>
    <xf numFmtId="10" fontId="3" fillId="0" borderId="16" xfId="0" applyNumberFormat="1" applyFont="1" applyBorder="1"/>
    <xf numFmtId="10" fontId="3" fillId="0" borderId="9" xfId="0" applyNumberFormat="1" applyFont="1" applyBorder="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6" borderId="6" xfId="0" applyFont="1" applyFill="1" applyBorder="1" applyAlignment="1">
      <alignment horizontal="center"/>
    </xf>
    <xf numFmtId="0" fontId="8" fillId="6" borderId="7" xfId="0" applyFont="1" applyFill="1" applyBorder="1" applyAlignment="1">
      <alignment horizontal="center"/>
    </xf>
    <xf numFmtId="10" fontId="0" fillId="0" borderId="13" xfId="0" applyNumberFormat="1" applyBorder="1" applyAlignment="1">
      <alignment horizontal="center"/>
    </xf>
    <xf numFmtId="10" fontId="0" fillId="0" borderId="14" xfId="0" applyNumberFormat="1" applyBorder="1" applyAlignment="1">
      <alignment horizontal="center"/>
    </xf>
    <xf numFmtId="0" fontId="8" fillId="6" borderId="15" xfId="0" applyFont="1" applyFill="1" applyBorder="1" applyAlignment="1">
      <alignment horizontal="center"/>
    </xf>
    <xf numFmtId="10" fontId="0" fillId="0" borderId="8" xfId="0" applyNumberFormat="1" applyBorder="1" applyAlignment="1">
      <alignment horizontal="center"/>
    </xf>
    <xf numFmtId="10" fontId="0" fillId="0" borderId="16" xfId="0" applyNumberFormat="1" applyBorder="1" applyAlignment="1">
      <alignment horizontal="center"/>
    </xf>
    <xf numFmtId="10" fontId="0" fillId="0" borderId="9" xfId="0" applyNumberFormat="1" applyBorder="1" applyAlignment="1">
      <alignment horizontal="center"/>
    </xf>
    <xf numFmtId="9" fontId="10" fillId="0" borderId="8" xfId="1" applyFont="1" applyBorder="1" applyAlignment="1">
      <alignment horizontal="center"/>
    </xf>
    <xf numFmtId="9" fontId="10" fillId="0" borderId="9" xfId="1" applyFont="1" applyBorder="1" applyAlignment="1">
      <alignment horizontal="center"/>
    </xf>
    <xf numFmtId="0" fontId="10" fillId="6" borderId="1" xfId="0" applyFont="1" applyFill="1" applyBorder="1" applyAlignment="1">
      <alignment horizontal="center"/>
    </xf>
    <xf numFmtId="9" fontId="10" fillId="0" borderId="1" xfId="1" applyFont="1" applyBorder="1" applyAlignment="1">
      <alignment horizontal="center"/>
    </xf>
    <xf numFmtId="0" fontId="8" fillId="0" borderId="11" xfId="0" applyNumberFormat="1" applyFont="1" applyBorder="1" applyAlignment="1">
      <alignment horizontal="left" indent="13"/>
    </xf>
    <xf numFmtId="0" fontId="8" fillId="0" borderId="12" xfId="0" applyNumberFormat="1" applyFont="1" applyBorder="1" applyAlignment="1">
      <alignment horizontal="left" indent="13"/>
    </xf>
    <xf numFmtId="0" fontId="7" fillId="6" borderId="10" xfId="0" applyFont="1" applyFill="1" applyBorder="1" applyAlignment="1">
      <alignment horizontal="center"/>
    </xf>
    <xf numFmtId="0" fontId="7" fillId="6" borderId="11" xfId="0" applyFont="1" applyFill="1" applyBorder="1" applyAlignment="1">
      <alignment horizontal="center"/>
    </xf>
    <xf numFmtId="0" fontId="10" fillId="6" borderId="6" xfId="0" applyFont="1" applyFill="1" applyBorder="1" applyAlignment="1">
      <alignment horizontal="center"/>
    </xf>
    <xf numFmtId="0" fontId="10" fillId="6" borderId="7" xfId="0" applyFont="1" applyFill="1" applyBorder="1" applyAlignment="1">
      <alignment horizontal="center"/>
    </xf>
    <xf numFmtId="0" fontId="10" fillId="6" borderId="0" xfId="0" applyFont="1" applyFill="1" applyAlignment="1">
      <alignment horizontal="center"/>
    </xf>
    <xf numFmtId="0" fontId="7" fillId="6" borderId="0" xfId="0" applyFont="1" applyFill="1" applyBorder="1" applyAlignment="1">
      <alignment horizontal="center"/>
    </xf>
    <xf numFmtId="0" fontId="7" fillId="6" borderId="2" xfId="0" applyFont="1" applyFill="1" applyBorder="1" applyAlignment="1">
      <alignment horizontal="center"/>
    </xf>
    <xf numFmtId="0" fontId="7" fillId="6" borderId="0" xfId="0" applyFont="1" applyFill="1" applyAlignment="1">
      <alignment horizontal="center"/>
    </xf>
    <xf numFmtId="0" fontId="2" fillId="3" borderId="0" xfId="0" applyFont="1" applyFill="1" applyBorder="1" applyAlignment="1">
      <alignment horizontal="center" vertical="top"/>
    </xf>
    <xf numFmtId="0" fontId="5" fillId="7" borderId="0" xfId="0" applyFont="1" applyFill="1" applyAlignment="1">
      <alignment horizontal="center" vertical="center"/>
    </xf>
    <xf numFmtId="0" fontId="10" fillId="5" borderId="1" xfId="0" applyFont="1" applyFill="1" applyBorder="1" applyAlignment="1">
      <alignment horizontal="center"/>
    </xf>
    <xf numFmtId="0" fontId="7" fillId="0" borderId="11" xfId="0" applyFont="1" applyBorder="1" applyAlignment="1">
      <alignment horizontal="left" indent="12"/>
    </xf>
    <xf numFmtId="0" fontId="7" fillId="0" borderId="12" xfId="0" applyFont="1" applyBorder="1" applyAlignment="1">
      <alignment horizontal="left" indent="12"/>
    </xf>
    <xf numFmtId="0" fontId="0" fillId="6" borderId="0" xfId="0" applyFill="1" applyAlignment="1">
      <alignment horizontal="center"/>
    </xf>
    <xf numFmtId="22" fontId="10" fillId="0" borderId="1" xfId="0" applyNumberFormat="1" applyFont="1" applyBorder="1" applyAlignment="1">
      <alignment horizontal="center"/>
    </xf>
    <xf numFmtId="0" fontId="10" fillId="0" borderId="1" xfId="0" applyFont="1" applyBorder="1" applyAlignment="1">
      <alignment horizontal="center"/>
    </xf>
    <xf numFmtId="0" fontId="0" fillId="0" borderId="0" xfId="0" applyAlignment="1">
      <alignment horizontal="center"/>
    </xf>
  </cellXfs>
  <cellStyles count="2">
    <cellStyle name="Normal" xfId="0" builtinId="0"/>
    <cellStyle name="Percent" xfId="1" builtinId="5"/>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[rajatcovidbook.xlsx]confirmed case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cases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88074839701643"/>
          <c:y val="4.7626314004747372E-2"/>
          <c:w val="0.72112943429241161"/>
          <c:h val="0.90150898609698205"/>
        </c:manualLayout>
      </c:layout>
      <c:barChart>
        <c:barDir val="bar"/>
        <c:grouping val="clustered"/>
        <c:varyColors val="0"/>
        <c:ser>
          <c:idx val="0"/>
          <c:order val="0"/>
          <c:tx>
            <c:strRef>
              <c:f>'confirmed case graph'!$B$3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'confirmed case graph'!$A$4:$A$41</c:f>
              <c:strCache>
                <c:ptCount val="37"/>
                <c:pt idx="0">
                  <c:v>Maharashtra</c:v>
                </c:pt>
                <c:pt idx="1">
                  <c:v>Kerala</c:v>
                </c:pt>
                <c:pt idx="2">
                  <c:v>Karnataka</c:v>
                </c:pt>
                <c:pt idx="3">
                  <c:v>Andhra Pradesh</c:v>
                </c:pt>
                <c:pt idx="4">
                  <c:v>Tamil Nadu</c:v>
                </c:pt>
                <c:pt idx="5">
                  <c:v>Delhi</c:v>
                </c:pt>
                <c:pt idx="6">
                  <c:v>Uttar Pradesh</c:v>
                </c:pt>
                <c:pt idx="7">
                  <c:v>West Bengal</c:v>
                </c:pt>
                <c:pt idx="8">
                  <c:v>Odisha</c:v>
                </c:pt>
                <c:pt idx="9">
                  <c:v>Rajasthan</c:v>
                </c:pt>
                <c:pt idx="10">
                  <c:v>Chhattisgarh</c:v>
                </c:pt>
                <c:pt idx="11">
                  <c:v>Telangana</c:v>
                </c:pt>
                <c:pt idx="12">
                  <c:v>Gujarat</c:v>
                </c:pt>
                <c:pt idx="13">
                  <c:v>Haryana</c:v>
                </c:pt>
                <c:pt idx="14">
                  <c:v>Madhya Pradesh</c:v>
                </c:pt>
                <c:pt idx="15">
                  <c:v>Bihar</c:v>
                </c:pt>
                <c:pt idx="16">
                  <c:v>Assam</c:v>
                </c:pt>
                <c:pt idx="17">
                  <c:v>Punjab</c:v>
                </c:pt>
                <c:pt idx="18">
                  <c:v>Jammu and Kashmir</c:v>
                </c:pt>
                <c:pt idx="19">
                  <c:v>Jharkhand</c:v>
                </c:pt>
                <c:pt idx="20">
                  <c:v>Uttarakhand</c:v>
                </c:pt>
                <c:pt idx="21">
                  <c:v>Himachal Pradesh</c:v>
                </c:pt>
                <c:pt idx="22">
                  <c:v>Goa</c:v>
                </c:pt>
                <c:pt idx="23">
                  <c:v>Puducherry</c:v>
                </c:pt>
                <c:pt idx="24">
                  <c:v>Tripura</c:v>
                </c:pt>
                <c:pt idx="25">
                  <c:v>Manipur</c:v>
                </c:pt>
                <c:pt idx="26">
                  <c:v>Chandigarh</c:v>
                </c:pt>
                <c:pt idx="27">
                  <c:v>Arunachal Pradesh</c:v>
                </c:pt>
                <c:pt idx="28">
                  <c:v>Meghalaya</c:v>
                </c:pt>
                <c:pt idx="29">
                  <c:v>Nagaland</c:v>
                </c:pt>
                <c:pt idx="30">
                  <c:v>Ladakh</c:v>
                </c:pt>
                <c:pt idx="31">
                  <c:v>Sikkim</c:v>
                </c:pt>
                <c:pt idx="32">
                  <c:v>Andaman and Nicobar Islands</c:v>
                </c:pt>
                <c:pt idx="33">
                  <c:v>Mizoram</c:v>
                </c:pt>
                <c:pt idx="34">
                  <c:v>Dadra and Nagar Haveli and Daman and Diu</c:v>
                </c:pt>
                <c:pt idx="35">
                  <c:v>Lakshadweep</c:v>
                </c:pt>
                <c:pt idx="36">
                  <c:v>State Unassigned</c:v>
                </c:pt>
              </c:strCache>
            </c:strRef>
          </c:cat>
          <c:val>
            <c:numRef>
              <c:f>'confirmed case graph'!$B$4:$B$41</c:f>
              <c:numCache>
                <c:formatCode>General</c:formatCode>
                <c:ptCount val="37"/>
                <c:pt idx="0">
                  <c:v>2396340</c:v>
                </c:pt>
                <c:pt idx="1">
                  <c:v>1098292</c:v>
                </c:pt>
                <c:pt idx="2">
                  <c:v>965102</c:v>
                </c:pt>
                <c:pt idx="3">
                  <c:v>892740</c:v>
                </c:pt>
                <c:pt idx="4">
                  <c:v>863363</c:v>
                </c:pt>
                <c:pt idx="5">
                  <c:v>645632</c:v>
                </c:pt>
                <c:pt idx="6">
                  <c:v>606229</c:v>
                </c:pt>
                <c:pt idx="7">
                  <c:v>579479</c:v>
                </c:pt>
                <c:pt idx="8">
                  <c:v>338489</c:v>
                </c:pt>
                <c:pt idx="9">
                  <c:v>324101</c:v>
                </c:pt>
                <c:pt idx="10">
                  <c:v>320783</c:v>
                </c:pt>
                <c:pt idx="11">
                  <c:v>302047</c:v>
                </c:pt>
                <c:pt idx="12">
                  <c:v>282449</c:v>
                </c:pt>
                <c:pt idx="13">
                  <c:v>277268</c:v>
                </c:pt>
                <c:pt idx="14">
                  <c:v>271957</c:v>
                </c:pt>
                <c:pt idx="15">
                  <c:v>263265</c:v>
                </c:pt>
                <c:pt idx="16">
                  <c:v>217905</c:v>
                </c:pt>
                <c:pt idx="17">
                  <c:v>205418</c:v>
                </c:pt>
                <c:pt idx="18">
                  <c:v>128097</c:v>
                </c:pt>
                <c:pt idx="19">
                  <c:v>120950</c:v>
                </c:pt>
                <c:pt idx="20">
                  <c:v>98129</c:v>
                </c:pt>
                <c:pt idx="21">
                  <c:v>60207</c:v>
                </c:pt>
                <c:pt idx="22">
                  <c:v>56271</c:v>
                </c:pt>
                <c:pt idx="23">
                  <c:v>40201</c:v>
                </c:pt>
                <c:pt idx="24">
                  <c:v>33441</c:v>
                </c:pt>
                <c:pt idx="25">
                  <c:v>29325</c:v>
                </c:pt>
                <c:pt idx="26">
                  <c:v>23803</c:v>
                </c:pt>
                <c:pt idx="27">
                  <c:v>16842</c:v>
                </c:pt>
                <c:pt idx="28">
                  <c:v>14005</c:v>
                </c:pt>
                <c:pt idx="29">
                  <c:v>12225</c:v>
                </c:pt>
                <c:pt idx="30">
                  <c:v>9876</c:v>
                </c:pt>
                <c:pt idx="31">
                  <c:v>6196</c:v>
                </c:pt>
                <c:pt idx="32">
                  <c:v>5036</c:v>
                </c:pt>
                <c:pt idx="33">
                  <c:v>4445</c:v>
                </c:pt>
                <c:pt idx="34">
                  <c:v>3436</c:v>
                </c:pt>
                <c:pt idx="35">
                  <c:v>645</c:v>
                </c:pt>
                <c:pt idx="36">
                  <c:v>0</c:v>
                </c:pt>
              </c:numCache>
            </c:numRef>
          </c:val>
          <c:extLst>
            <c:ext xmlns:c16="http://schemas.microsoft.com/office/drawing/2014/chart" uri="{C3380CC4-5D6E-409C-BE32-E72D297353CC}">
              <c16:uniqueId val="{00000000-06C1-4040-88C4-A33A0C477A12}"/>
            </c:ext>
          </c:extLst>
        </c:ser>
        <c:dLbls>
          <c:dLblPos val="outEnd"/>
          <c:showLegendKey val="0"/>
          <c:showVal val="1"/>
          <c:showCatName val="0"/>
          <c:showSerName val="0"/>
          <c:showPercent val="0"/>
          <c:showBubbleSize val="0"/>
        </c:dLbls>
        <c:gapWidth val="20"/>
        <c:axId val="22097551"/>
        <c:axId val="22101295"/>
      </c:barChart>
      <c:catAx>
        <c:axId val="22097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1295"/>
        <c:crosses val="autoZero"/>
        <c:auto val="1"/>
        <c:lblAlgn val="ctr"/>
        <c:lblOffset val="100"/>
        <c:noMultiLvlLbl val="0"/>
      </c:catAx>
      <c:valAx>
        <c:axId val="2210129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2097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[rajatcovidbook.xlsx]calculation1!PivotTable1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calculation1!$A$3</c:f>
              <c:strCache>
                <c:ptCount val="1"/>
                <c:pt idx="0">
                  <c:v>Sum of CONFIRMED</c:v>
                </c:pt>
              </c:strCache>
            </c:strRef>
          </c:tx>
          <c:spPr>
            <a:solidFill>
              <a:schemeClr val="accent1"/>
            </a:solidFill>
            <a:ln>
              <a:noFill/>
            </a:ln>
            <a:effectLst/>
          </c:spPr>
          <c:invertIfNegative val="0"/>
          <c:cat>
            <c:strRef>
              <c:f>calculation1!$A$4</c:f>
              <c:strCache>
                <c:ptCount val="1"/>
                <c:pt idx="0">
                  <c:v>Total</c:v>
                </c:pt>
              </c:strCache>
            </c:strRef>
          </c:cat>
          <c:val>
            <c:numRef>
              <c:f>calculation1!$A$4</c:f>
              <c:numCache>
                <c:formatCode>General</c:formatCode>
                <c:ptCount val="1"/>
                <c:pt idx="0">
                  <c:v>606229</c:v>
                </c:pt>
              </c:numCache>
            </c:numRef>
          </c:val>
          <c:extLst>
            <c:ext xmlns:c16="http://schemas.microsoft.com/office/drawing/2014/chart" uri="{C3380CC4-5D6E-409C-BE32-E72D297353CC}">
              <c16:uniqueId val="{00000000-4C94-4D7F-BFCF-57297D879F06}"/>
            </c:ext>
          </c:extLst>
        </c:ser>
        <c:ser>
          <c:idx val="1"/>
          <c:order val="1"/>
          <c:tx>
            <c:strRef>
              <c:f>calculation1!$B$3</c:f>
              <c:strCache>
                <c:ptCount val="1"/>
                <c:pt idx="0">
                  <c:v>Sum of RECOVERED</c:v>
                </c:pt>
              </c:strCache>
            </c:strRef>
          </c:tx>
          <c:spPr>
            <a:solidFill>
              <a:schemeClr val="accent2"/>
            </a:solidFill>
            <a:ln>
              <a:noFill/>
            </a:ln>
            <a:effectLst/>
          </c:spPr>
          <c:invertIfNegative val="0"/>
          <c:cat>
            <c:strRef>
              <c:f>calculation1!$A$4</c:f>
              <c:strCache>
                <c:ptCount val="1"/>
                <c:pt idx="0">
                  <c:v>Total</c:v>
                </c:pt>
              </c:strCache>
            </c:strRef>
          </c:cat>
          <c:val>
            <c:numRef>
              <c:f>calculation1!$B$4</c:f>
              <c:numCache>
                <c:formatCode>General</c:formatCode>
                <c:ptCount val="1"/>
                <c:pt idx="0">
                  <c:v>595259</c:v>
                </c:pt>
              </c:numCache>
            </c:numRef>
          </c:val>
          <c:extLst>
            <c:ext xmlns:c16="http://schemas.microsoft.com/office/drawing/2014/chart" uri="{C3380CC4-5D6E-409C-BE32-E72D297353CC}">
              <c16:uniqueId val="{00000001-4C94-4D7F-BFCF-57297D879F06}"/>
            </c:ext>
          </c:extLst>
        </c:ser>
        <c:ser>
          <c:idx val="2"/>
          <c:order val="2"/>
          <c:tx>
            <c:strRef>
              <c:f>calculation1!$C$3</c:f>
              <c:strCache>
                <c:ptCount val="1"/>
                <c:pt idx="0">
                  <c:v>Sum of DEATH</c:v>
                </c:pt>
              </c:strCache>
            </c:strRef>
          </c:tx>
          <c:spPr>
            <a:solidFill>
              <a:schemeClr val="accent3"/>
            </a:solidFill>
            <a:ln>
              <a:noFill/>
            </a:ln>
            <a:effectLst/>
          </c:spPr>
          <c:invertIfNegative val="0"/>
          <c:cat>
            <c:strRef>
              <c:f>calculation1!$A$4</c:f>
              <c:strCache>
                <c:ptCount val="1"/>
                <c:pt idx="0">
                  <c:v>Total</c:v>
                </c:pt>
              </c:strCache>
            </c:strRef>
          </c:cat>
          <c:val>
            <c:numRef>
              <c:f>calculation1!$C$4</c:f>
              <c:numCache>
                <c:formatCode>General</c:formatCode>
                <c:ptCount val="1"/>
                <c:pt idx="0">
                  <c:v>8753</c:v>
                </c:pt>
              </c:numCache>
            </c:numRef>
          </c:val>
          <c:extLst>
            <c:ext xmlns:c16="http://schemas.microsoft.com/office/drawing/2014/chart" uri="{C3380CC4-5D6E-409C-BE32-E72D297353CC}">
              <c16:uniqueId val="{00000002-4C94-4D7F-BFCF-57297D879F06}"/>
            </c:ext>
          </c:extLst>
        </c:ser>
        <c:ser>
          <c:idx val="3"/>
          <c:order val="3"/>
          <c:tx>
            <c:strRef>
              <c:f>calculation1!$D$3</c:f>
              <c:strCache>
                <c:ptCount val="1"/>
                <c:pt idx="0">
                  <c:v>Sum of ACTIVE</c:v>
                </c:pt>
              </c:strCache>
            </c:strRef>
          </c:tx>
          <c:spPr>
            <a:solidFill>
              <a:schemeClr val="accent4"/>
            </a:solidFill>
            <a:ln>
              <a:noFill/>
            </a:ln>
            <a:effectLst/>
          </c:spPr>
          <c:invertIfNegative val="0"/>
          <c:cat>
            <c:strRef>
              <c:f>calculation1!$A$4</c:f>
              <c:strCache>
                <c:ptCount val="1"/>
                <c:pt idx="0">
                  <c:v>Total</c:v>
                </c:pt>
              </c:strCache>
            </c:strRef>
          </c:cat>
          <c:val>
            <c:numRef>
              <c:f>calculation1!$D$4</c:f>
              <c:numCache>
                <c:formatCode>General</c:formatCode>
                <c:ptCount val="1"/>
                <c:pt idx="0">
                  <c:v>2217</c:v>
                </c:pt>
              </c:numCache>
            </c:numRef>
          </c:val>
          <c:extLst>
            <c:ext xmlns:c16="http://schemas.microsoft.com/office/drawing/2014/chart" uri="{C3380CC4-5D6E-409C-BE32-E72D297353CC}">
              <c16:uniqueId val="{00000003-4C94-4D7F-BFCF-57297D879F06}"/>
            </c:ext>
          </c:extLst>
        </c:ser>
        <c:dLbls>
          <c:showLegendKey val="0"/>
          <c:showVal val="0"/>
          <c:showCatName val="0"/>
          <c:showSerName val="0"/>
          <c:showPercent val="0"/>
          <c:showBubbleSize val="0"/>
        </c:dLbls>
        <c:gapWidth val="219"/>
        <c:overlap val="-27"/>
        <c:axId val="667157007"/>
        <c:axId val="667153679"/>
      </c:barChart>
      <c:catAx>
        <c:axId val="66715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53679"/>
        <c:crosses val="autoZero"/>
        <c:auto val="1"/>
        <c:lblAlgn val="ctr"/>
        <c:lblOffset val="100"/>
        <c:noMultiLvlLbl val="0"/>
      </c:catAx>
      <c:valAx>
        <c:axId val="667153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15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[rajatcovidbook.xlsx]confirmed case graph!PivotTable1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Wise</a:t>
            </a:r>
            <a:r>
              <a:rPr lang="en-US"/>
              <a:t>Confirmed</a:t>
            </a:r>
            <a:r>
              <a:rPr lang="en-US" baseline="0"/>
              <a:t> Cases</a:t>
            </a:r>
          </a:p>
          <a:p>
            <a:pPr>
              <a:defRPr/>
            </a:pPr>
            <a:endParaRPr lang="en-US"/>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7288074839701643"/>
          <c:y val="6.8891567979839835E-2"/>
          <c:w val="0.72112943429241161"/>
          <c:h val="0.88024379727653657"/>
        </c:manualLayout>
      </c:layout>
      <c:barChart>
        <c:barDir val="bar"/>
        <c:grouping val="clustered"/>
        <c:varyColors val="0"/>
        <c:ser>
          <c:idx val="0"/>
          <c:order val="0"/>
          <c:tx>
            <c:strRef>
              <c:f>'confirmed case graph'!$B$3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'confirmed case graph'!$A$4:$A$41</c:f>
              <c:strCache>
                <c:ptCount val="37"/>
                <c:pt idx="0">
                  <c:v>Maharashtra</c:v>
                </c:pt>
                <c:pt idx="1">
                  <c:v>Kerala</c:v>
                </c:pt>
                <c:pt idx="2">
                  <c:v>Karnataka</c:v>
                </c:pt>
                <c:pt idx="3">
                  <c:v>Andhra Pradesh</c:v>
                </c:pt>
                <c:pt idx="4">
                  <c:v>Tamil Nadu</c:v>
                </c:pt>
                <c:pt idx="5">
                  <c:v>Delhi</c:v>
                </c:pt>
                <c:pt idx="6">
                  <c:v>Uttar Pradesh</c:v>
                </c:pt>
                <c:pt idx="7">
                  <c:v>West Bengal</c:v>
                </c:pt>
                <c:pt idx="8">
                  <c:v>Odisha</c:v>
                </c:pt>
                <c:pt idx="9">
                  <c:v>Rajasthan</c:v>
                </c:pt>
                <c:pt idx="10">
                  <c:v>Chhattisgarh</c:v>
                </c:pt>
                <c:pt idx="11">
                  <c:v>Telangana</c:v>
                </c:pt>
                <c:pt idx="12">
                  <c:v>Gujarat</c:v>
                </c:pt>
                <c:pt idx="13">
                  <c:v>Haryana</c:v>
                </c:pt>
                <c:pt idx="14">
                  <c:v>Madhya Pradesh</c:v>
                </c:pt>
                <c:pt idx="15">
                  <c:v>Bihar</c:v>
                </c:pt>
                <c:pt idx="16">
                  <c:v>Assam</c:v>
                </c:pt>
                <c:pt idx="17">
                  <c:v>Punjab</c:v>
                </c:pt>
                <c:pt idx="18">
                  <c:v>Jammu and Kashmir</c:v>
                </c:pt>
                <c:pt idx="19">
                  <c:v>Jharkhand</c:v>
                </c:pt>
                <c:pt idx="20">
                  <c:v>Uttarakhand</c:v>
                </c:pt>
                <c:pt idx="21">
                  <c:v>Himachal Pradesh</c:v>
                </c:pt>
                <c:pt idx="22">
                  <c:v>Goa</c:v>
                </c:pt>
                <c:pt idx="23">
                  <c:v>Puducherry</c:v>
                </c:pt>
                <c:pt idx="24">
                  <c:v>Tripura</c:v>
                </c:pt>
                <c:pt idx="25">
                  <c:v>Manipur</c:v>
                </c:pt>
                <c:pt idx="26">
                  <c:v>Chandigarh</c:v>
                </c:pt>
                <c:pt idx="27">
                  <c:v>Arunachal Pradesh</c:v>
                </c:pt>
                <c:pt idx="28">
                  <c:v>Meghalaya</c:v>
                </c:pt>
                <c:pt idx="29">
                  <c:v>Nagaland</c:v>
                </c:pt>
                <c:pt idx="30">
                  <c:v>Ladakh</c:v>
                </c:pt>
                <c:pt idx="31">
                  <c:v>Sikkim</c:v>
                </c:pt>
                <c:pt idx="32">
                  <c:v>Andaman and Nicobar Islands</c:v>
                </c:pt>
                <c:pt idx="33">
                  <c:v>Mizoram</c:v>
                </c:pt>
                <c:pt idx="34">
                  <c:v>Dadra and Nagar Haveli and Daman and Diu</c:v>
                </c:pt>
                <c:pt idx="35">
                  <c:v>Lakshadweep</c:v>
                </c:pt>
                <c:pt idx="36">
                  <c:v>State Unassigned</c:v>
                </c:pt>
              </c:strCache>
            </c:strRef>
          </c:cat>
          <c:val>
            <c:numRef>
              <c:f>'confirmed case graph'!$B$4:$B$41</c:f>
              <c:numCache>
                <c:formatCode>General</c:formatCode>
                <c:ptCount val="37"/>
                <c:pt idx="0">
                  <c:v>2396340</c:v>
                </c:pt>
                <c:pt idx="1">
                  <c:v>1098292</c:v>
                </c:pt>
                <c:pt idx="2">
                  <c:v>965102</c:v>
                </c:pt>
                <c:pt idx="3">
                  <c:v>892740</c:v>
                </c:pt>
                <c:pt idx="4">
                  <c:v>863363</c:v>
                </c:pt>
                <c:pt idx="5">
                  <c:v>645632</c:v>
                </c:pt>
                <c:pt idx="6">
                  <c:v>606229</c:v>
                </c:pt>
                <c:pt idx="7">
                  <c:v>579479</c:v>
                </c:pt>
                <c:pt idx="8">
                  <c:v>338489</c:v>
                </c:pt>
                <c:pt idx="9">
                  <c:v>324101</c:v>
                </c:pt>
                <c:pt idx="10">
                  <c:v>320783</c:v>
                </c:pt>
                <c:pt idx="11">
                  <c:v>302047</c:v>
                </c:pt>
                <c:pt idx="12">
                  <c:v>282449</c:v>
                </c:pt>
                <c:pt idx="13">
                  <c:v>277268</c:v>
                </c:pt>
                <c:pt idx="14">
                  <c:v>271957</c:v>
                </c:pt>
                <c:pt idx="15">
                  <c:v>263265</c:v>
                </c:pt>
                <c:pt idx="16">
                  <c:v>217905</c:v>
                </c:pt>
                <c:pt idx="17">
                  <c:v>205418</c:v>
                </c:pt>
                <c:pt idx="18">
                  <c:v>128097</c:v>
                </c:pt>
                <c:pt idx="19">
                  <c:v>120950</c:v>
                </c:pt>
                <c:pt idx="20">
                  <c:v>98129</c:v>
                </c:pt>
                <c:pt idx="21">
                  <c:v>60207</c:v>
                </c:pt>
                <c:pt idx="22">
                  <c:v>56271</c:v>
                </c:pt>
                <c:pt idx="23">
                  <c:v>40201</c:v>
                </c:pt>
                <c:pt idx="24">
                  <c:v>33441</c:v>
                </c:pt>
                <c:pt idx="25">
                  <c:v>29325</c:v>
                </c:pt>
                <c:pt idx="26">
                  <c:v>23803</c:v>
                </c:pt>
                <c:pt idx="27">
                  <c:v>16842</c:v>
                </c:pt>
                <c:pt idx="28">
                  <c:v>14005</c:v>
                </c:pt>
                <c:pt idx="29">
                  <c:v>12225</c:v>
                </c:pt>
                <c:pt idx="30">
                  <c:v>9876</c:v>
                </c:pt>
                <c:pt idx="31">
                  <c:v>6196</c:v>
                </c:pt>
                <c:pt idx="32">
                  <c:v>5036</c:v>
                </c:pt>
                <c:pt idx="33">
                  <c:v>4445</c:v>
                </c:pt>
                <c:pt idx="34">
                  <c:v>3436</c:v>
                </c:pt>
                <c:pt idx="35">
                  <c:v>645</c:v>
                </c:pt>
                <c:pt idx="36">
                  <c:v>0</c:v>
                </c:pt>
              </c:numCache>
            </c:numRef>
          </c:val>
          <c:extLst>
            <c:ext xmlns:c16="http://schemas.microsoft.com/office/drawing/2014/chart" uri="{C3380CC4-5D6E-409C-BE32-E72D297353CC}">
              <c16:uniqueId val="{00000000-699D-4AB4-87F2-7E0916A4E48F}"/>
            </c:ext>
          </c:extLst>
        </c:ser>
        <c:dLbls>
          <c:dLblPos val="outEnd"/>
          <c:showLegendKey val="0"/>
          <c:showVal val="1"/>
          <c:showCatName val="0"/>
          <c:showSerName val="0"/>
          <c:showPercent val="0"/>
          <c:showBubbleSize val="0"/>
        </c:dLbls>
        <c:gapWidth val="20"/>
        <c:axId val="22097551"/>
        <c:axId val="22101295"/>
      </c:barChart>
      <c:catAx>
        <c:axId val="220975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01295"/>
        <c:crosses val="autoZero"/>
        <c:auto val="1"/>
        <c:lblAlgn val="ctr"/>
        <c:lblOffset val="100"/>
        <c:noMultiLvlLbl val="0"/>
      </c:catAx>
      <c:valAx>
        <c:axId val="22101295"/>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2097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[rajatcovidbook.xlsx]calculation1!PivotTable1</c:name>
    <c:fmtId val="2"/>
  </c:pivotSource>
  <c:chart>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accent1"/>
          </a:solidFill>
          <a:ln>
            <a:noFill/>
          </a:ln>
          <a:effectLst/>
        </c:spPr>
        <c:marker>
          <c:symbol val="none"/>
        </c:marker>
        <c:dLbl>
          <c:idx val="0"/>
          <c:layout/>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156249999999999"/>
          <c:y val="0.272562703127813"/>
          <c:w val="0.69144028871391072"/>
          <c:h val="0.66453613424675706"/>
        </c:manualLayout>
      </c:layout>
      <c:barChart>
        <c:barDir val="col"/>
        <c:grouping val="clustered"/>
        <c:varyColors val="0"/>
        <c:ser>
          <c:idx val="0"/>
          <c:order val="0"/>
          <c:tx>
            <c:strRef>
              <c:f>calculation1!$A$3</c:f>
              <c:strCache>
                <c:ptCount val="1"/>
                <c:pt idx="0">
                  <c:v>Sum of CONFIRMED</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calculation1!$A$4</c:f>
              <c:strCache>
                <c:ptCount val="1"/>
                <c:pt idx="0">
                  <c:v>Total</c:v>
                </c:pt>
              </c:strCache>
            </c:strRef>
          </c:cat>
          <c:val>
            <c:numRef>
              <c:f>calculation1!$A$4</c:f>
              <c:numCache>
                <c:formatCode>General</c:formatCode>
                <c:ptCount val="1"/>
                <c:pt idx="0">
                  <c:v>606229</c:v>
                </c:pt>
              </c:numCache>
            </c:numRef>
          </c:val>
          <c:extLst>
            <c:ext xmlns:c16="http://schemas.microsoft.com/office/drawing/2014/chart" uri="{C3380CC4-5D6E-409C-BE32-E72D297353CC}">
              <c16:uniqueId val="{00000000-E283-4B58-9767-51C1EA74FB54}"/>
            </c:ext>
          </c:extLst>
        </c:ser>
        <c:ser>
          <c:idx val="1"/>
          <c:order val="1"/>
          <c:tx>
            <c:strRef>
              <c:f>calculation1!$B$3</c:f>
              <c:strCache>
                <c:ptCount val="1"/>
                <c:pt idx="0">
                  <c:v>Sum of RECOVERED</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calculation1!$A$4</c:f>
              <c:strCache>
                <c:ptCount val="1"/>
                <c:pt idx="0">
                  <c:v>Total</c:v>
                </c:pt>
              </c:strCache>
            </c:strRef>
          </c:cat>
          <c:val>
            <c:numRef>
              <c:f>calculation1!$B$4</c:f>
              <c:numCache>
                <c:formatCode>General</c:formatCode>
                <c:ptCount val="1"/>
                <c:pt idx="0">
                  <c:v>595259</c:v>
                </c:pt>
              </c:numCache>
            </c:numRef>
          </c:val>
          <c:extLst>
            <c:ext xmlns:c16="http://schemas.microsoft.com/office/drawing/2014/chart" uri="{C3380CC4-5D6E-409C-BE32-E72D297353CC}">
              <c16:uniqueId val="{00000001-E283-4B58-9767-51C1EA74FB54}"/>
            </c:ext>
          </c:extLst>
        </c:ser>
        <c:ser>
          <c:idx val="2"/>
          <c:order val="2"/>
          <c:tx>
            <c:strRef>
              <c:f>calculation1!$C$3</c:f>
              <c:strCache>
                <c:ptCount val="1"/>
                <c:pt idx="0">
                  <c:v>Sum of DEATH</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calculation1!$A$4</c:f>
              <c:strCache>
                <c:ptCount val="1"/>
                <c:pt idx="0">
                  <c:v>Total</c:v>
                </c:pt>
              </c:strCache>
            </c:strRef>
          </c:cat>
          <c:val>
            <c:numRef>
              <c:f>calculation1!$C$4</c:f>
              <c:numCache>
                <c:formatCode>General</c:formatCode>
                <c:ptCount val="1"/>
                <c:pt idx="0">
                  <c:v>8753</c:v>
                </c:pt>
              </c:numCache>
            </c:numRef>
          </c:val>
          <c:extLst>
            <c:ext xmlns:c16="http://schemas.microsoft.com/office/drawing/2014/chart" uri="{C3380CC4-5D6E-409C-BE32-E72D297353CC}">
              <c16:uniqueId val="{00000002-E283-4B58-9767-51C1EA74FB54}"/>
            </c:ext>
          </c:extLst>
        </c:ser>
        <c:ser>
          <c:idx val="3"/>
          <c:order val="3"/>
          <c:tx>
            <c:strRef>
              <c:f>calculation1!$D$3</c:f>
              <c:strCache>
                <c:ptCount val="1"/>
                <c:pt idx="0">
                  <c:v>Sum of ACTIVE</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calculation1!$A$4</c:f>
              <c:strCache>
                <c:ptCount val="1"/>
                <c:pt idx="0">
                  <c:v>Total</c:v>
                </c:pt>
              </c:strCache>
            </c:strRef>
          </c:cat>
          <c:val>
            <c:numRef>
              <c:f>calculation1!$D$4</c:f>
              <c:numCache>
                <c:formatCode>General</c:formatCode>
                <c:ptCount val="1"/>
                <c:pt idx="0">
                  <c:v>2217</c:v>
                </c:pt>
              </c:numCache>
            </c:numRef>
          </c:val>
          <c:extLst>
            <c:ext xmlns:c16="http://schemas.microsoft.com/office/drawing/2014/chart" uri="{C3380CC4-5D6E-409C-BE32-E72D297353CC}">
              <c16:uniqueId val="{00000003-E283-4B58-9767-51C1EA74FB54}"/>
            </c:ext>
          </c:extLst>
        </c:ser>
        <c:dLbls>
          <c:dLblPos val="outEnd"/>
          <c:showLegendKey val="0"/>
          <c:showVal val="1"/>
          <c:showCatName val="0"/>
          <c:showSerName val="0"/>
          <c:showPercent val="0"/>
          <c:showBubbleSize val="0"/>
        </c:dLbls>
        <c:gapWidth val="444"/>
        <c:overlap val="-90"/>
        <c:axId val="667157007"/>
        <c:axId val="667153679"/>
      </c:barChart>
      <c:catAx>
        <c:axId val="6671570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7153679"/>
        <c:crosses val="autoZero"/>
        <c:auto val="1"/>
        <c:lblAlgn val="ctr"/>
        <c:lblOffset val="100"/>
        <c:noMultiLvlLbl val="0"/>
      </c:catAx>
      <c:valAx>
        <c:axId val="667153679"/>
        <c:scaling>
          <c:orientation val="minMax"/>
        </c:scaling>
        <c:delete val="1"/>
        <c:axPos val="l"/>
        <c:numFmt formatCode="General" sourceLinked="1"/>
        <c:majorTickMark val="none"/>
        <c:minorTickMark val="none"/>
        <c:tickLblPos val="nextTo"/>
        <c:crossAx val="667157007"/>
        <c:crosses val="autoZero"/>
        <c:crossBetween val="between"/>
      </c:valAx>
      <c:spPr>
        <a:noFill/>
        <a:ln>
          <a:noFill/>
        </a:ln>
        <a:effectLst/>
      </c:spPr>
    </c:plotArea>
    <c:legend>
      <c:legendPos val="r"/>
      <c:layout>
        <c:manualLayout>
          <c:xMode val="edge"/>
          <c:yMode val="edge"/>
          <c:x val="0.78258612204724409"/>
          <c:y val="0.41826207924933173"/>
          <c:w val="0.20178887795275591"/>
          <c:h val="0.373479599692070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[rajatcovidbook.xlsx]Sheet9!PivotTable3</c:name>
    <c:fmtId val="4"/>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COVID -19 DATA</a:t>
            </a:r>
          </a:p>
          <a:p>
            <a:pPr>
              <a:defRPr/>
            </a:pPr>
            <a:endParaRPr lang="en-IN"/>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pivotFmt>
      <c:pivotFmt>
        <c:idx val="89"/>
      </c:pivotFmt>
      <c:pivotFmt>
        <c:idx val="90"/>
      </c:pivotFmt>
      <c:pivotFmt>
        <c:idx val="91"/>
      </c:pivotFmt>
      <c:pivotFmt>
        <c:idx val="92"/>
      </c:pivotFmt>
      <c:pivotFmt>
        <c:idx val="93"/>
      </c:pivotFmt>
      <c:pivotFmt>
        <c:idx val="94"/>
      </c:pivotFmt>
      <c:pivotFmt>
        <c:idx val="95"/>
      </c:pivotFmt>
      <c:pivotFmt>
        <c:idx val="96"/>
      </c:pivotFmt>
      <c:pivotFmt>
        <c:idx val="97"/>
      </c:pivotFmt>
      <c:pivotFmt>
        <c:idx val="98"/>
      </c:pivotFmt>
      <c:pivotFmt>
        <c:idx val="99"/>
      </c:pivotFmt>
      <c:pivotFmt>
        <c:idx val="100"/>
      </c:pivotFmt>
      <c:pivotFmt>
        <c:idx val="101"/>
      </c:pivotFmt>
      <c:pivotFmt>
        <c:idx val="102"/>
      </c:pivotFmt>
      <c:pivotFmt>
        <c:idx val="103"/>
      </c:pivotFmt>
      <c:pivotFmt>
        <c:idx val="104"/>
      </c:pivotFmt>
      <c:pivotFmt>
        <c:idx val="105"/>
      </c:pivotFmt>
      <c:pivotFmt>
        <c:idx val="106"/>
      </c:pivotFmt>
      <c:pivotFmt>
        <c:idx val="107"/>
      </c:pivotFmt>
      <c:pivotFmt>
        <c:idx val="108"/>
      </c:pivotFmt>
      <c:pivotFmt>
        <c:idx val="109"/>
      </c:pivotFmt>
      <c:pivotFmt>
        <c:idx val="110"/>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Sheet9!$B$3</c:f>
              <c:strCache>
                <c:ptCount val="1"/>
                <c:pt idx="0">
                  <c:v>Total</c:v>
                </c:pt>
              </c:strCache>
            </c:strRef>
          </c:tx>
          <c:spPr>
            <a:solidFill>
              <a:schemeClr val="accent1">
                <a:alpha val="70000"/>
              </a:schemeClr>
            </a:solidFill>
            <a:ln>
              <a:noFill/>
            </a:ln>
            <a:effectLst/>
          </c:spPr>
          <c:invertIfNegative val="0"/>
          <c:cat>
            <c:strRef>
              <c:f>Sheet9!$A$4:$A$40</c:f>
              <c:strCache>
                <c:ptCount val="37"/>
                <c:pt idx="0">
                  <c:v>MH</c:v>
                </c:pt>
                <c:pt idx="1">
                  <c:v>TN</c:v>
                </c:pt>
                <c:pt idx="2">
                  <c:v>KN</c:v>
                </c:pt>
                <c:pt idx="3">
                  <c:v>ND</c:v>
                </c:pt>
                <c:pt idx="4">
                  <c:v>UP</c:v>
                </c:pt>
                <c:pt idx="5">
                  <c:v>WB</c:v>
                </c:pt>
                <c:pt idx="6">
                  <c:v>BH</c:v>
                </c:pt>
                <c:pt idx="7">
                  <c:v>TL</c:v>
                </c:pt>
                <c:pt idx="8">
                  <c:v>GJ</c:v>
                </c:pt>
                <c:pt idx="9">
                  <c:v>AS</c:v>
                </c:pt>
                <c:pt idx="10">
                  <c:v>RJ</c:v>
                </c:pt>
                <c:pt idx="11">
                  <c:v>OD</c:v>
                </c:pt>
                <c:pt idx="12">
                  <c:v>HY</c:v>
                </c:pt>
                <c:pt idx="13">
                  <c:v>MP</c:v>
                </c:pt>
                <c:pt idx="14">
                  <c:v>KR</c:v>
                </c:pt>
                <c:pt idx="15">
                  <c:v>PJ</c:v>
                </c:pt>
                <c:pt idx="16">
                  <c:v>JK</c:v>
                </c:pt>
                <c:pt idx="17">
                  <c:v>JKH</c:v>
                </c:pt>
                <c:pt idx="18">
                  <c:v>UK</c:v>
                </c:pt>
                <c:pt idx="19">
                  <c:v>GA</c:v>
                </c:pt>
                <c:pt idx="20">
                  <c:v>TP</c:v>
                </c:pt>
                <c:pt idx="21">
                  <c:v>PD</c:v>
                </c:pt>
                <c:pt idx="22">
                  <c:v>MN</c:v>
                </c:pt>
                <c:pt idx="23">
                  <c:v>HP</c:v>
                </c:pt>
                <c:pt idx="24">
                  <c:v>NG</c:v>
                </c:pt>
                <c:pt idx="25">
                  <c:v>AT</c:v>
                </c:pt>
                <c:pt idx="26">
                  <c:v>AP</c:v>
                </c:pt>
                <c:pt idx="27">
                  <c:v>AN</c:v>
                </c:pt>
                <c:pt idx="28">
                  <c:v>CD</c:v>
                </c:pt>
                <c:pt idx="29">
                  <c:v>CG</c:v>
                </c:pt>
                <c:pt idx="30">
                  <c:v>LK</c:v>
                </c:pt>
                <c:pt idx="31">
                  <c:v>DD</c:v>
                </c:pt>
                <c:pt idx="32">
                  <c:v>MG</c:v>
                </c:pt>
                <c:pt idx="33">
                  <c:v>SK</c:v>
                </c:pt>
                <c:pt idx="34">
                  <c:v>MZ</c:v>
                </c:pt>
                <c:pt idx="35">
                  <c:v>SU</c:v>
                </c:pt>
                <c:pt idx="36">
                  <c:v>LD</c:v>
                </c:pt>
              </c:strCache>
            </c:strRef>
          </c:cat>
          <c:val>
            <c:numRef>
              <c:f>Sheet9!$B$4:$B$40</c:f>
              <c:numCache>
                <c:formatCode>General</c:formatCode>
                <c:ptCount val="37"/>
                <c:pt idx="0">
                  <c:v>2396340</c:v>
                </c:pt>
                <c:pt idx="1">
                  <c:v>863363</c:v>
                </c:pt>
                <c:pt idx="2">
                  <c:v>965102</c:v>
                </c:pt>
                <c:pt idx="3">
                  <c:v>645632</c:v>
                </c:pt>
                <c:pt idx="4">
                  <c:v>606229</c:v>
                </c:pt>
                <c:pt idx="5">
                  <c:v>579479</c:v>
                </c:pt>
                <c:pt idx="6">
                  <c:v>263265</c:v>
                </c:pt>
                <c:pt idx="7">
                  <c:v>302047</c:v>
                </c:pt>
                <c:pt idx="8">
                  <c:v>282449</c:v>
                </c:pt>
                <c:pt idx="9">
                  <c:v>217905</c:v>
                </c:pt>
                <c:pt idx="10">
                  <c:v>324101</c:v>
                </c:pt>
                <c:pt idx="11">
                  <c:v>338489</c:v>
                </c:pt>
                <c:pt idx="12">
                  <c:v>277268</c:v>
                </c:pt>
                <c:pt idx="13">
                  <c:v>271957</c:v>
                </c:pt>
                <c:pt idx="14">
                  <c:v>1098292</c:v>
                </c:pt>
                <c:pt idx="15">
                  <c:v>205418</c:v>
                </c:pt>
                <c:pt idx="16">
                  <c:v>128097</c:v>
                </c:pt>
                <c:pt idx="17">
                  <c:v>120950</c:v>
                </c:pt>
                <c:pt idx="18">
                  <c:v>98129</c:v>
                </c:pt>
                <c:pt idx="19">
                  <c:v>56271</c:v>
                </c:pt>
                <c:pt idx="20">
                  <c:v>33441</c:v>
                </c:pt>
                <c:pt idx="21">
                  <c:v>40201</c:v>
                </c:pt>
                <c:pt idx="22">
                  <c:v>29325</c:v>
                </c:pt>
                <c:pt idx="23">
                  <c:v>60207</c:v>
                </c:pt>
                <c:pt idx="24">
                  <c:v>12225</c:v>
                </c:pt>
                <c:pt idx="25">
                  <c:v>16842</c:v>
                </c:pt>
                <c:pt idx="26">
                  <c:v>892740</c:v>
                </c:pt>
                <c:pt idx="27">
                  <c:v>5036</c:v>
                </c:pt>
                <c:pt idx="28">
                  <c:v>23803</c:v>
                </c:pt>
                <c:pt idx="29">
                  <c:v>320783</c:v>
                </c:pt>
                <c:pt idx="30">
                  <c:v>9876</c:v>
                </c:pt>
                <c:pt idx="31">
                  <c:v>3436</c:v>
                </c:pt>
                <c:pt idx="32">
                  <c:v>14005</c:v>
                </c:pt>
                <c:pt idx="33">
                  <c:v>6196</c:v>
                </c:pt>
                <c:pt idx="34">
                  <c:v>4445</c:v>
                </c:pt>
                <c:pt idx="35">
                  <c:v>0</c:v>
                </c:pt>
                <c:pt idx="36">
                  <c:v>645</c:v>
                </c:pt>
              </c:numCache>
            </c:numRef>
          </c:val>
          <c:extLst>
            <c:ext xmlns:c16="http://schemas.microsoft.com/office/drawing/2014/chart" uri="{C3380CC4-5D6E-409C-BE32-E72D297353CC}">
              <c16:uniqueId val="{00000000-DB99-4E79-A6A9-06BB139A8B52}"/>
            </c:ext>
          </c:extLst>
        </c:ser>
        <c:dLbls>
          <c:showLegendKey val="0"/>
          <c:showVal val="0"/>
          <c:showCatName val="0"/>
          <c:showSerName val="0"/>
          <c:showPercent val="0"/>
          <c:showBubbleSize val="0"/>
        </c:dLbls>
        <c:gapWidth val="80"/>
        <c:overlap val="25"/>
        <c:axId val="1263127648"/>
        <c:axId val="1263122656"/>
      </c:barChart>
      <c:catAx>
        <c:axId val="1263127648"/>
        <c:scaling>
          <c:orientation val="minMax"/>
        </c:scaling>
        <c:delete val="0"/>
        <c:axPos val="b"/>
        <c:title>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263122656"/>
        <c:crosses val="autoZero"/>
        <c:auto val="1"/>
        <c:lblAlgn val="ctr"/>
        <c:lblOffset val="100"/>
        <c:noMultiLvlLbl val="0"/>
      </c:catAx>
      <c:valAx>
        <c:axId val="12631226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263127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[rajatcovidbook.xlsx]Sheet9!PivotTable3</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Sheet9!$A$4:$A$40</c:f>
              <c:strCache>
                <c:ptCount val="37"/>
                <c:pt idx="0">
                  <c:v>MH</c:v>
                </c:pt>
                <c:pt idx="1">
                  <c:v>TN</c:v>
                </c:pt>
                <c:pt idx="2">
                  <c:v>KN</c:v>
                </c:pt>
                <c:pt idx="3">
                  <c:v>ND</c:v>
                </c:pt>
                <c:pt idx="4">
                  <c:v>UP</c:v>
                </c:pt>
                <c:pt idx="5">
                  <c:v>WB</c:v>
                </c:pt>
                <c:pt idx="6">
                  <c:v>BH</c:v>
                </c:pt>
                <c:pt idx="7">
                  <c:v>TL</c:v>
                </c:pt>
                <c:pt idx="8">
                  <c:v>GJ</c:v>
                </c:pt>
                <c:pt idx="9">
                  <c:v>AS</c:v>
                </c:pt>
                <c:pt idx="10">
                  <c:v>RJ</c:v>
                </c:pt>
                <c:pt idx="11">
                  <c:v>OD</c:v>
                </c:pt>
                <c:pt idx="12">
                  <c:v>HY</c:v>
                </c:pt>
                <c:pt idx="13">
                  <c:v>MP</c:v>
                </c:pt>
                <c:pt idx="14">
                  <c:v>KR</c:v>
                </c:pt>
                <c:pt idx="15">
                  <c:v>PJ</c:v>
                </c:pt>
                <c:pt idx="16">
                  <c:v>JK</c:v>
                </c:pt>
                <c:pt idx="17">
                  <c:v>JKH</c:v>
                </c:pt>
                <c:pt idx="18">
                  <c:v>UK</c:v>
                </c:pt>
                <c:pt idx="19">
                  <c:v>GA</c:v>
                </c:pt>
                <c:pt idx="20">
                  <c:v>TP</c:v>
                </c:pt>
                <c:pt idx="21">
                  <c:v>PD</c:v>
                </c:pt>
                <c:pt idx="22">
                  <c:v>MN</c:v>
                </c:pt>
                <c:pt idx="23">
                  <c:v>HP</c:v>
                </c:pt>
                <c:pt idx="24">
                  <c:v>NG</c:v>
                </c:pt>
                <c:pt idx="25">
                  <c:v>AT</c:v>
                </c:pt>
                <c:pt idx="26">
                  <c:v>AP</c:v>
                </c:pt>
                <c:pt idx="27">
                  <c:v>AN</c:v>
                </c:pt>
                <c:pt idx="28">
                  <c:v>CD</c:v>
                </c:pt>
                <c:pt idx="29">
                  <c:v>CG</c:v>
                </c:pt>
                <c:pt idx="30">
                  <c:v>LK</c:v>
                </c:pt>
                <c:pt idx="31">
                  <c:v>DD</c:v>
                </c:pt>
                <c:pt idx="32">
                  <c:v>MG</c:v>
                </c:pt>
                <c:pt idx="33">
                  <c:v>SK</c:v>
                </c:pt>
                <c:pt idx="34">
                  <c:v>MZ</c:v>
                </c:pt>
                <c:pt idx="35">
                  <c:v>SU</c:v>
                </c:pt>
                <c:pt idx="36">
                  <c:v>LD</c:v>
                </c:pt>
              </c:strCache>
            </c:strRef>
          </c:cat>
          <c:val>
            <c:numRef>
              <c:f>Sheet9!$B$4:$B$40</c:f>
              <c:numCache>
                <c:formatCode>General</c:formatCode>
                <c:ptCount val="37"/>
                <c:pt idx="0">
                  <c:v>2396340</c:v>
                </c:pt>
                <c:pt idx="1">
                  <c:v>863363</c:v>
                </c:pt>
                <c:pt idx="2">
                  <c:v>965102</c:v>
                </c:pt>
                <c:pt idx="3">
                  <c:v>645632</c:v>
                </c:pt>
                <c:pt idx="4">
                  <c:v>606229</c:v>
                </c:pt>
                <c:pt idx="5">
                  <c:v>579479</c:v>
                </c:pt>
                <c:pt idx="6">
                  <c:v>263265</c:v>
                </c:pt>
                <c:pt idx="7">
                  <c:v>302047</c:v>
                </c:pt>
                <c:pt idx="8">
                  <c:v>282449</c:v>
                </c:pt>
                <c:pt idx="9">
                  <c:v>217905</c:v>
                </c:pt>
                <c:pt idx="10">
                  <c:v>324101</c:v>
                </c:pt>
                <c:pt idx="11">
                  <c:v>338489</c:v>
                </c:pt>
                <c:pt idx="12">
                  <c:v>277268</c:v>
                </c:pt>
                <c:pt idx="13">
                  <c:v>271957</c:v>
                </c:pt>
                <c:pt idx="14">
                  <c:v>1098292</c:v>
                </c:pt>
                <c:pt idx="15">
                  <c:v>205418</c:v>
                </c:pt>
                <c:pt idx="16">
                  <c:v>128097</c:v>
                </c:pt>
                <c:pt idx="17">
                  <c:v>120950</c:v>
                </c:pt>
                <c:pt idx="18">
                  <c:v>98129</c:v>
                </c:pt>
                <c:pt idx="19">
                  <c:v>56271</c:v>
                </c:pt>
                <c:pt idx="20">
                  <c:v>33441</c:v>
                </c:pt>
                <c:pt idx="21">
                  <c:v>40201</c:v>
                </c:pt>
                <c:pt idx="22">
                  <c:v>29325</c:v>
                </c:pt>
                <c:pt idx="23">
                  <c:v>60207</c:v>
                </c:pt>
                <c:pt idx="24">
                  <c:v>12225</c:v>
                </c:pt>
                <c:pt idx="25">
                  <c:v>16842</c:v>
                </c:pt>
                <c:pt idx="26">
                  <c:v>892740</c:v>
                </c:pt>
                <c:pt idx="27">
                  <c:v>5036</c:v>
                </c:pt>
                <c:pt idx="28">
                  <c:v>23803</c:v>
                </c:pt>
                <c:pt idx="29">
                  <c:v>320783</c:v>
                </c:pt>
                <c:pt idx="30">
                  <c:v>9876</c:v>
                </c:pt>
                <c:pt idx="31">
                  <c:v>3436</c:v>
                </c:pt>
                <c:pt idx="32">
                  <c:v>14005</c:v>
                </c:pt>
                <c:pt idx="33">
                  <c:v>6196</c:v>
                </c:pt>
                <c:pt idx="34">
                  <c:v>4445</c:v>
                </c:pt>
                <c:pt idx="35">
                  <c:v>0</c:v>
                </c:pt>
                <c:pt idx="36">
                  <c:v>645</c:v>
                </c:pt>
              </c:numCache>
            </c:numRef>
          </c:val>
          <c:extLst>
            <c:ext xmlns:c16="http://schemas.microsoft.com/office/drawing/2014/chart" uri="{C3380CC4-5D6E-409C-BE32-E72D297353CC}">
              <c16:uniqueId val="{00000000-6E4A-4A36-AB3B-568A8C3650E9}"/>
            </c:ext>
          </c:extLst>
        </c:ser>
        <c:dLbls>
          <c:showLegendKey val="0"/>
          <c:showVal val="0"/>
          <c:showCatName val="0"/>
          <c:showSerName val="0"/>
          <c:showPercent val="0"/>
          <c:showBubbleSize val="0"/>
        </c:dLbls>
        <c:gapWidth val="100"/>
        <c:overlap val="-24"/>
        <c:axId val="1263127648"/>
        <c:axId val="1263122656"/>
      </c:barChart>
      <c:catAx>
        <c:axId val="1263127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3122656"/>
        <c:crosses val="autoZero"/>
        <c:auto val="1"/>
        <c:lblAlgn val="ctr"/>
        <c:lblOffset val="100"/>
        <c:noMultiLvlLbl val="0"/>
      </c:catAx>
      <c:valAx>
        <c:axId val="12631226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312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312420</xdr:colOff>
      <xdr:row>5</xdr:row>
      <xdr:rowOff>167640</xdr:rowOff>
    </xdr:from>
    <xdr:to>
      <xdr:col>16</xdr:col>
      <xdr:colOff>259080</xdr:colOff>
      <xdr:row>46</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106680</xdr:colOff>
      <xdr:row>7</xdr:row>
      <xdr:rowOff>156210</xdr:rowOff>
    </xdr:from>
    <xdr:to>
      <xdr:col>8</xdr:col>
      <xdr:colOff>396240</xdr:colOff>
      <xdr:row>22</xdr:row>
      <xdr:rowOff>156210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7621</xdr:colOff>
      <xdr:row>0</xdr:row>
      <xdr:rowOff>0</xdr:rowOff>
    </xdr:from>
    <xdr:to>
      <xdr:col>4</xdr:col>
      <xdr:colOff>533400</xdr:colOff>
      <xdr:row>2</xdr:row>
      <xdr:rowOff>108879</xdr:rowOff>
    </xdr:to>
    <xdr:pic>
      <xdr:nvPicPr>
        <xdr:cNvPr id="2" name="Picture 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9981" y="0"/>
          <a:ext cx="525779" cy="527979"/>
        </a:xfrm>
        <a:prstGeom prst="rect">
          <a:avLst/>
        </a:prstGeom>
      </xdr:spPr>
    </xdr:pic>
    <xdr:clientData/>
  </xdr:twoCellAnchor>
  <xdr:twoCellAnchor>
    <xdr:from>
      <xdr:col>13</xdr:col>
      <xdr:colOff>0</xdr:colOff>
      <xdr:row>18</xdr:row>
      <xdr:rowOff>0</xdr:rowOff>
    </xdr:from>
    <xdr:to>
      <xdr:col>29</xdr:col>
      <xdr:colOff>289560</xdr:colOff>
      <xdr:row>44</xdr:row>
      <xdr:rowOff>22860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0</xdr:colOff>
      <xdr:row>1</xdr:row>
      <xdr:rowOff>45720</xdr:rowOff>
    </xdr:from>
    <xdr:to>
      <xdr:col>39</xdr:col>
      <xdr:colOff>0</xdr:colOff>
      <xdr:row>22</xdr:row>
      <xdr:rowOff>99060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7620</xdr:colOff>
      <xdr:row>23</xdr:row>
      <xdr:rowOff>144780</xdr:rowOff>
    </xdr:from>
    <xdr:to>
      <xdr:col>42</xdr:col>
      <xdr:colOff>152400</xdr:colOff>
      <xdr:row>46</xdr:row>
      <xdr:rowOff>156210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373380</xdr:colOff>
      <xdr:row>9</xdr:row>
      <xdr:rowOff>156210</xdr:rowOff>
    </xdr:from>
    <xdr:to>
      <xdr:col>28</xdr:col>
      <xdr:colOff>22860</xdr:colOff>
      <xdr:row>32</xdr:row>
      <xdr:rowOff>175260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ajat Mishra" refreshedDate="44362.741411805553" createdVersion="6" refreshedVersion="6" minRefreshableVersion="3" recordCount="3">
  <cacheSource type="worksheet">
    <worksheetSource ref="A1:AL4" sheet="calculation"/>
  </cacheSource>
  <cacheFields count="38">
    <cacheField name="status" numFmtId="0">
      <sharedItems count="3">
        <s v="confirmed"/>
        <s v="recovered"/>
        <s v="death"/>
      </sharedItems>
    </cacheField>
    <cacheField name="Maharashtra" numFmtId="0">
      <sharedItems containsSemiMixedTypes="0" containsString="0" containsNumber="1" containsInteger="1" minValue="53138" maxValue="2396340"/>
    </cacheField>
    <cacheField name="Kerala" numFmtId="0">
      <sharedItems containsSemiMixedTypes="0" containsString="0" containsNumber="1" containsInteger="1" minValue="4451" maxValue="1098292"/>
    </cacheField>
    <cacheField name="Karnataka" numFmtId="0">
      <sharedItems containsSemiMixedTypes="0" containsString="0" containsNumber="1" containsInteger="1" minValue="12415" maxValue="965102"/>
    </cacheField>
    <cacheField name="Andhra Pradesh" numFmtId="0">
      <sharedItems containsSemiMixedTypes="0" containsString="0" containsNumber="1" containsInteger="1" minValue="7186" maxValue="892740"/>
    </cacheField>
    <cacheField name="Tamil Nadu" numFmtId="0">
      <sharedItems containsSemiMixedTypes="0" containsString="0" containsNumber="1" containsInteger="1" minValue="12573" maxValue="863363"/>
    </cacheField>
    <cacheField name="Delhi" numFmtId="0">
      <sharedItems containsSemiMixedTypes="0" containsString="0" containsNumber="1" containsInteger="1" minValue="10949" maxValue="645632"/>
    </cacheField>
    <cacheField name="Uttar Pradesh" numFmtId="0">
      <sharedItems containsSemiMixedTypes="0" containsString="0" containsNumber="1" containsInteger="1" minValue="8753" maxValue="606229"/>
    </cacheField>
    <cacheField name="West Bengal" numFmtId="0">
      <sharedItems containsSemiMixedTypes="0" containsString="0" containsNumber="1" containsInteger="1" minValue="10300" maxValue="579479"/>
    </cacheField>
    <cacheField name="Odisha" numFmtId="0">
      <sharedItems containsSemiMixedTypes="0" containsString="0" containsNumber="1" containsInteger="1" minValue="1971" maxValue="338489"/>
    </cacheField>
    <cacheField name="Rajasthan" numFmtId="0">
      <sharedItems containsSemiMixedTypes="0" containsString="0" containsNumber="1" containsInteger="1" minValue="2794" maxValue="324101"/>
    </cacheField>
    <cacheField name="Chhattisgarh" numFmtId="0">
      <sharedItems containsSemiMixedTypes="0" containsString="0" containsNumber="1" containsInteger="1" minValue="3920" maxValue="320783"/>
    </cacheField>
    <cacheField name="Telangana" numFmtId="0">
      <sharedItems containsSemiMixedTypes="0" containsString="0" containsNumber="1" containsInteger="1" minValue="1662" maxValue="302047"/>
    </cacheField>
    <cacheField name="Haryana" numFmtId="0">
      <sharedItems containsSemiMixedTypes="0" containsString="0" containsNumber="1" containsInteger="1" minValue="3089" maxValue="277268"/>
    </cacheField>
    <cacheField name="Gujarat" numFmtId="0">
      <sharedItems containsSemiMixedTypes="0" containsString="0" containsNumber="1" containsInteger="1" minValue="4433" maxValue="282449"/>
    </cacheField>
    <cacheField name="Bihar" numFmtId="0">
      <sharedItems containsSemiMixedTypes="0" containsString="0" containsNumber="1" containsInteger="1" minValue="1555" maxValue="263265"/>
    </cacheField>
    <cacheField name="Madhya Pradesh" numFmtId="0">
      <sharedItems containsSemiMixedTypes="0" containsString="0" containsNumber="1" containsInteger="1" minValue="3894" maxValue="271957"/>
    </cacheField>
    <cacheField name="Assam" numFmtId="0">
      <sharedItems containsSemiMixedTypes="0" containsString="0" containsNumber="1" containsInteger="1" minValue="1100" maxValue="217905"/>
    </cacheField>
    <cacheField name="Punjab" numFmtId="0">
      <sharedItems containsSemiMixedTypes="0" containsString="0" containsNumber="1" containsInteger="1" minValue="6204" maxValue="205418"/>
    </cacheField>
    <cacheField name="Jammu and Kashmir" numFmtId="0">
      <sharedItems containsSemiMixedTypes="0" containsString="0" containsNumber="1" containsInteger="1" minValue="1978" maxValue="128097"/>
    </cacheField>
    <cacheField name="Jharkhand" numFmtId="0">
      <sharedItems containsSemiMixedTypes="0" containsString="0" containsNumber="1" containsInteger="1" minValue="1094" maxValue="120950"/>
    </cacheField>
    <cacheField name="Uttarakhand" numFmtId="0">
      <sharedItems containsSemiMixedTypes="0" containsString="0" containsNumber="1" containsInteger="1" minValue="1704" maxValue="98129"/>
    </cacheField>
    <cacheField name="Himachal Pradesh" numFmtId="0">
      <sharedItems containsSemiMixedTypes="0" containsString="0" containsNumber="1" containsInteger="1" minValue="1000" maxValue="60207"/>
    </cacheField>
    <cacheField name="Goa" numFmtId="0">
      <sharedItems containsSemiMixedTypes="0" containsString="0" containsNumber="1" containsInteger="1" minValue="813" maxValue="56271"/>
    </cacheField>
    <cacheField name="Puducherry" numFmtId="0">
      <sharedItems containsSemiMixedTypes="0" containsString="0" containsNumber="1" containsInteger="1" minValue="674" maxValue="40201"/>
    </cacheField>
    <cacheField name="Tripura" numFmtId="0">
      <sharedItems containsSemiMixedTypes="0" containsString="0" containsNumber="1" containsInteger="1" minValue="388" maxValue="33441"/>
    </cacheField>
    <cacheField name="Manipur" numFmtId="0">
      <sharedItems containsSemiMixedTypes="0" containsString="0" containsNumber="1" containsInteger="1" minValue="373" maxValue="29325"/>
    </cacheField>
    <cacheField name="Chandigarh" numFmtId="0">
      <sharedItems containsSemiMixedTypes="0" containsString="0" containsNumber="1" containsInteger="1" minValue="359" maxValue="23803"/>
    </cacheField>
    <cacheField name="Arunachal Pradesh" numFmtId="0">
      <sharedItems containsSemiMixedTypes="0" containsString="0" containsNumber="1" containsInteger="1" minValue="56" maxValue="16842"/>
    </cacheField>
    <cacheField name="Meghalaya" numFmtId="0">
      <sharedItems containsSemiMixedTypes="0" containsString="0" containsNumber="1" containsInteger="1" minValue="148" maxValue="14005"/>
    </cacheField>
    <cacheField name="Nagaland" numFmtId="0">
      <sharedItems containsSemiMixedTypes="0" containsString="0" containsNumber="1" containsInteger="1" minValue="91" maxValue="12225"/>
    </cacheField>
    <cacheField name="Ladakh" numFmtId="0">
      <sharedItems containsSemiMixedTypes="0" containsString="0" containsNumber="1" containsInteger="1" minValue="130" maxValue="9876"/>
    </cacheField>
    <cacheField name="Sikkim" numFmtId="0">
      <sharedItems containsSemiMixedTypes="0" containsString="0" containsNumber="1" containsInteger="1" minValue="135" maxValue="6196"/>
    </cacheField>
    <cacheField name="Andaman and Nicobar Islands" numFmtId="0">
      <sharedItems containsSemiMixedTypes="0" containsString="0" containsNumber="1" containsInteger="1" minValue="62" maxValue="5036"/>
    </cacheField>
    <cacheField name="Mizoram" numFmtId="0">
      <sharedItems containsSemiMixedTypes="0" containsString="0" containsNumber="1" containsInteger="1" minValue="11" maxValue="4445"/>
    </cacheField>
    <cacheField name="Dadra and Nagar Haveli and Daman and Diu" numFmtId="0">
      <sharedItems containsSemiMixedTypes="0" containsString="0" containsNumber="1" containsInteger="1" minValue="2" maxValue="3436"/>
    </cacheField>
    <cacheField name="Lakshadweep" numFmtId="0">
      <sharedItems containsSemiMixedTypes="0" containsString="0" containsNumber="1" containsInteger="1" minValue="1" maxValue="645"/>
    </cacheField>
    <cacheField name="State Unassigned"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ajat Mishra" refreshedDate="44362.741412037038" createdVersion="6" refreshedVersion="6" minRefreshableVersion="3" recordCount="37">
  <cacheSource type="worksheet">
    <worksheetSource ref="D6:J43" sheet="dashboard"/>
  </cacheSource>
  <cacheFields count="7">
    <cacheField name="STATE" numFmtId="0">
      <sharedItems count="37">
        <s v="Maharashtra"/>
        <s v="Kerala"/>
        <s v="Karnataka"/>
        <s v="Andhra Pradesh"/>
        <s v="Tamil Nadu"/>
        <s v="Delhi"/>
        <s v="Uttar Pradesh"/>
        <s v="West Bengal"/>
        <s v="Odisha"/>
        <s v="Rajasthan"/>
        <s v="Chhattisgarh"/>
        <s v="Telangana"/>
        <s v="Haryana"/>
        <s v="Gujarat"/>
        <s v="Bihar"/>
        <s v="Madhya Pradesh"/>
        <s v="Assam"/>
        <s v="Punjab"/>
        <s v="Jammu and Kashmir"/>
        <s v="Jharkhand"/>
        <s v="Uttarakhand"/>
        <s v="Himachal Pradesh"/>
        <s v="Goa"/>
        <s v="Puducherry"/>
        <s v="Tripura"/>
        <s v="Manipur"/>
        <s v="Chandigarh"/>
        <s v="Arunachal Pradesh"/>
        <s v="Meghalaya"/>
        <s v="Nagaland"/>
        <s v="Ladakh"/>
        <s v="Sikkim"/>
        <s v="Andaman and Nicobar Islands"/>
        <s v="Mizoram"/>
        <s v="Dadra and Nagar Haveli and Daman and Diu"/>
        <s v="Lakshadweep"/>
        <s v="State Unassigned"/>
      </sharedItems>
    </cacheField>
    <cacheField name="CONFIRMED" numFmtId="0">
      <sharedItems containsSemiMixedTypes="0" containsString="0" containsNumber="1" containsInteger="1" minValue="0" maxValue="2396340"/>
    </cacheField>
    <cacheField name="RECOVERED" numFmtId="0">
      <sharedItems containsSemiMixedTypes="0" containsString="0" containsNumber="1" containsInteger="1" minValue="0" maxValue="2175565"/>
    </cacheField>
    <cacheField name="DEATH" numFmtId="0">
      <sharedItems containsSemiMixedTypes="0" containsString="0" containsNumber="1" containsInteger="1" minValue="0" maxValue="53138"/>
    </cacheField>
    <cacheField name="ACTIVE" numFmtId="0">
      <sharedItems containsSemiMixedTypes="0" containsString="0" containsNumber="1" containsInteger="1" minValue="0" maxValue="166353"/>
    </cacheField>
    <cacheField name="DEATH RATE %" numFmtId="10">
      <sharedItems containsSemiMixedTypes="0" containsString="0" containsNumber="1" minValue="0" maxValue="3.0201832361331529E-2"/>
    </cacheField>
    <cacheField name="RECOVERED %" numFmtId="10">
      <sharedItems containsSemiMixedTypes="0" containsString="0" containsNumber="1" minValue="0" maxValue="0.9964968531053318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
  <r>
    <x v="0"/>
    <n v="2396340"/>
    <n v="1098292"/>
    <n v="965102"/>
    <n v="892740"/>
    <n v="863363"/>
    <n v="645632"/>
    <n v="606229"/>
    <n v="579479"/>
    <n v="338489"/>
    <n v="324101"/>
    <n v="320783"/>
    <n v="302047"/>
    <n v="277268"/>
    <n v="282449"/>
    <n v="263265"/>
    <n v="271957"/>
    <n v="217905"/>
    <n v="205418"/>
    <n v="128097"/>
    <n v="120950"/>
    <n v="98129"/>
    <n v="60207"/>
    <n v="56271"/>
    <n v="40201"/>
    <n v="33441"/>
    <n v="29325"/>
    <n v="23803"/>
    <n v="16842"/>
    <n v="14005"/>
    <n v="12225"/>
    <n v="9876"/>
    <n v="6196"/>
    <n v="5036"/>
    <n v="4445"/>
    <n v="3436"/>
    <n v="645"/>
    <n v="0"/>
  </r>
  <r>
    <x v="1"/>
    <n v="2175565"/>
    <n v="1068378"/>
    <n v="941309"/>
    <n v="883759"/>
    <n v="844568"/>
    <n v="631759"/>
    <n v="595259"/>
    <n v="565938"/>
    <n v="335923"/>
    <n v="318284"/>
    <n v="310838"/>
    <n v="298120"/>
    <n v="270222"/>
    <n v="272332"/>
    <n v="261304"/>
    <n v="262031"/>
    <n v="215160"/>
    <n v="184848"/>
    <n v="125046"/>
    <n v="119232"/>
    <n v="94311"/>
    <n v="58150"/>
    <n v="54597"/>
    <n v="39251"/>
    <n v="33018"/>
    <n v="28924"/>
    <n v="21978"/>
    <n v="16783"/>
    <n v="13825"/>
    <n v="11973"/>
    <n v="9695"/>
    <n v="5916"/>
    <n v="4969"/>
    <n v="4421"/>
    <n v="3374"/>
    <n v="466"/>
    <n v="0"/>
  </r>
  <r>
    <x v="2"/>
    <n v="53138"/>
    <n v="4451"/>
    <n v="12415"/>
    <n v="7186"/>
    <n v="12573"/>
    <n v="10949"/>
    <n v="8753"/>
    <n v="10300"/>
    <n v="1971"/>
    <n v="2794"/>
    <n v="3920"/>
    <n v="1662"/>
    <n v="3089"/>
    <n v="4433"/>
    <n v="1555"/>
    <n v="3894"/>
    <n v="1100"/>
    <n v="6204"/>
    <n v="1978"/>
    <n v="1094"/>
    <n v="1704"/>
    <n v="1000"/>
    <n v="813"/>
    <n v="674"/>
    <n v="388"/>
    <n v="373"/>
    <n v="359"/>
    <n v="56"/>
    <n v="148"/>
    <n v="91"/>
    <n v="130"/>
    <n v="135"/>
    <n v="62"/>
    <n v="11"/>
    <n v="2"/>
    <n v="1"/>
    <n v="0"/>
  </r>
</pivotCacheRecords>
</file>

<file path=xl/pivotCache/pivotCacheRecords2.xml><?xml version="1.0" encoding="utf-8"?>
<pivotCacheRecords xmlns="http://schemas.openxmlformats.org/spreadsheetml/2006/main" xmlns:r="http://schemas.openxmlformats.org/officeDocument/2006/relationships" count="37">
  <r>
    <x v="0"/>
    <n v="2396340"/>
    <n v="2175565"/>
    <n v="53138"/>
    <n v="166353"/>
    <n v="2.2174649674086316E-2"/>
    <n v="0.90786991829206209"/>
  </r>
  <r>
    <x v="1"/>
    <n v="1098292"/>
    <n v="1068378"/>
    <n v="4451"/>
    <n v="25159"/>
    <n v="4.0526563063374771E-3"/>
    <n v="0.97276316316607969"/>
  </r>
  <r>
    <x v="2"/>
    <n v="965102"/>
    <n v="941309"/>
    <n v="12415"/>
    <n v="11359"/>
    <n v="1.2863925263858121E-2"/>
    <n v="0.97534664729738407"/>
  </r>
  <r>
    <x v="3"/>
    <n v="892740"/>
    <n v="883759"/>
    <n v="7186"/>
    <n v="1795"/>
    <n v="8.0493760781414521E-3"/>
    <n v="0.98993996012276808"/>
  </r>
  <r>
    <x v="4"/>
    <n v="863363"/>
    <n v="844568"/>
    <n v="12573"/>
    <n v="6222"/>
    <n v="1.4562820042091218E-2"/>
    <n v="0.97823047779439243"/>
  </r>
  <r>
    <x v="5"/>
    <n v="645632"/>
    <n v="631759"/>
    <n v="10949"/>
    <n v="2924"/>
    <n v="1.6958577022204598E-2"/>
    <n v="0.97851252726011106"/>
  </r>
  <r>
    <x v="6"/>
    <n v="606229"/>
    <n v="595259"/>
    <n v="8753"/>
    <n v="2217"/>
    <n v="1.4438438279923924E-2"/>
    <n v="0.98190452782694326"/>
  </r>
  <r>
    <x v="7"/>
    <n v="579479"/>
    <n v="565938"/>
    <n v="10300"/>
    <n v="3241"/>
    <n v="1.7774587172270262E-2"/>
    <n v="0.97663245777672703"/>
  </r>
  <r>
    <x v="8"/>
    <n v="338489"/>
    <n v="335923"/>
    <n v="1971"/>
    <n v="595"/>
    <n v="5.8229366390045167E-3"/>
    <n v="0.99241925143800835"/>
  </r>
  <r>
    <x v="9"/>
    <n v="324101"/>
    <n v="318284"/>
    <n v="2794"/>
    <n v="3023"/>
    <n v="8.6207694514981448E-3"/>
    <n v="0.9820518912314371"/>
  </r>
  <r>
    <x v="10"/>
    <n v="320783"/>
    <n v="310838"/>
    <n v="3920"/>
    <n v="6025"/>
    <n v="1.2220098945392992E-2"/>
    <n v="0.96899773367042519"/>
  </r>
  <r>
    <x v="11"/>
    <n v="302047"/>
    <n v="298120"/>
    <n v="1662"/>
    <n v="2265"/>
    <n v="5.5024549159567882E-3"/>
    <n v="0.98699871212096135"/>
  </r>
  <r>
    <x v="12"/>
    <n v="277268"/>
    <n v="270222"/>
    <n v="3089"/>
    <n v="3957"/>
    <n v="1.114084567999192E-2"/>
    <n v="0.97458776346350828"/>
  </r>
  <r>
    <x v="13"/>
    <n v="282449"/>
    <n v="272332"/>
    <n v="4433"/>
    <n v="5684"/>
    <n v="1.5694868808174219E-2"/>
    <n v="0.96418114420656476"/>
  </r>
  <r>
    <x v="14"/>
    <n v="263265"/>
    <n v="261304"/>
    <n v="1555"/>
    <n v="405"/>
    <n v="5.906596015421723E-3"/>
    <n v="0.99255123164871895"/>
  </r>
  <r>
    <x v="15"/>
    <n v="271957"/>
    <n v="262031"/>
    <n v="3894"/>
    <n v="6032"/>
    <n v="1.431844004750751E-2"/>
    <n v="0.96350158297083732"/>
  </r>
  <r>
    <x v="16"/>
    <n v="217905"/>
    <n v="215160"/>
    <n v="1100"/>
    <n v="298"/>
    <n v="5.0480714072646338E-3"/>
    <n v="0.98740276726096232"/>
  </r>
  <r>
    <x v="17"/>
    <n v="205418"/>
    <n v="184848"/>
    <n v="6204"/>
    <n v="14366"/>
    <n v="3.0201832361331529E-2"/>
    <n v="0.89986271894381209"/>
  </r>
  <r>
    <x v="18"/>
    <n v="128097"/>
    <n v="125046"/>
    <n v="1978"/>
    <n v="1073"/>
    <n v="1.5441423296408191E-2"/>
    <n v="0.97618211199325511"/>
  </r>
  <r>
    <x v="19"/>
    <n v="120950"/>
    <n v="119232"/>
    <n v="1094"/>
    <n v="624"/>
    <n v="9.0450599421248445E-3"/>
    <n v="0.9857957833815626"/>
  </r>
  <r>
    <x v="20"/>
    <n v="98129"/>
    <n v="94311"/>
    <n v="1704"/>
    <n v="698"/>
    <n v="1.7364897227119404E-2"/>
    <n v="0.9610920319171703"/>
  </r>
  <r>
    <x v="21"/>
    <n v="60207"/>
    <n v="58150"/>
    <n v="1000"/>
    <n v="1043"/>
    <n v="1.6609364359625955E-2"/>
    <n v="0.96583453751224946"/>
  </r>
  <r>
    <x v="22"/>
    <n v="56271"/>
    <n v="54597"/>
    <n v="813"/>
    <n v="861"/>
    <n v="1.4447939435943915E-2"/>
    <n v="0.97025110625366529"/>
  </r>
  <r>
    <x v="23"/>
    <n v="40201"/>
    <n v="39251"/>
    <n v="674"/>
    <n v="276"/>
    <n v="1.6765752095719011E-2"/>
    <n v="0.97636874704609333"/>
  </r>
  <r>
    <x v="24"/>
    <n v="33441"/>
    <n v="33018"/>
    <n v="388"/>
    <n v="12"/>
    <n v="1.1602523847971053E-2"/>
    <n v="0.98735085673275325"/>
  </r>
  <r>
    <x v="25"/>
    <n v="29325"/>
    <n v="28924"/>
    <n v="373"/>
    <n v="28"/>
    <n v="1.2719522591645353E-2"/>
    <n v="0.98632566069906225"/>
  </r>
  <r>
    <x v="26"/>
    <n v="23803"/>
    <n v="21978"/>
    <n v="359"/>
    <n v="1466"/>
    <n v="1.508213250430618E-2"/>
    <n v="0.92332899214384745"/>
  </r>
  <r>
    <x v="27"/>
    <n v="16842"/>
    <n v="16783"/>
    <n v="56"/>
    <n v="3"/>
    <n v="3.3250207813798837E-3"/>
    <n v="0.99649685310533187"/>
  </r>
  <r>
    <x v="28"/>
    <n v="14005"/>
    <n v="13825"/>
    <n v="148"/>
    <n v="32"/>
    <n v="1.0567654409139593E-2"/>
    <n v="0.98714744734023563"/>
  </r>
  <r>
    <x v="29"/>
    <n v="12225"/>
    <n v="11973"/>
    <n v="91"/>
    <n v="7"/>
    <n v="7.4437627811860937E-3"/>
    <n v="0.97938650306748465"/>
  </r>
  <r>
    <x v="30"/>
    <n v="9876"/>
    <n v="9695"/>
    <n v="130"/>
    <n v="51"/>
    <n v="1.3163223977318752E-2"/>
    <n v="0.98167274200081001"/>
  </r>
  <r>
    <x v="31"/>
    <n v="6196"/>
    <n v="5916"/>
    <n v="135"/>
    <n v="48"/>
    <n v="2.1788250484183345E-2"/>
    <n v="0.95480955455132344"/>
  </r>
  <r>
    <x v="32"/>
    <n v="5036"/>
    <n v="4969"/>
    <n v="62"/>
    <n v="5"/>
    <n v="1.2311358220810167E-2"/>
    <n v="0.98669579030976962"/>
  </r>
  <r>
    <x v="33"/>
    <n v="4445"/>
    <n v="4421"/>
    <n v="11"/>
    <n v="13"/>
    <n v="2.4746906636670418E-3"/>
    <n v="0.99460067491563553"/>
  </r>
  <r>
    <x v="34"/>
    <n v="3436"/>
    <n v="3374"/>
    <n v="2"/>
    <n v="30"/>
    <n v="5.8207217694994178E-4"/>
    <n v="0.98195576251455186"/>
  </r>
  <r>
    <x v="35"/>
    <n v="645"/>
    <n v="466"/>
    <n v="1"/>
    <n v="173"/>
    <n v="1.5503875968992248E-3"/>
    <n v="0.72248062015503878"/>
  </r>
  <r>
    <x v="36"/>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41" firstHeaderRow="1" firstDataRow="1" firstDataCol="1"/>
  <pivotFields count="7">
    <pivotField axis="axisRow" showAll="0" sortType="descending">
      <items count="38">
        <item x="32"/>
        <item x="3"/>
        <item x="27"/>
        <item x="16"/>
        <item x="14"/>
        <item x="26"/>
        <item x="10"/>
        <item x="34"/>
        <item x="5"/>
        <item x="22"/>
        <item x="13"/>
        <item x="12"/>
        <item x="21"/>
        <item x="18"/>
        <item x="19"/>
        <item x="2"/>
        <item x="1"/>
        <item x="30"/>
        <item x="35"/>
        <item x="15"/>
        <item x="0"/>
        <item x="25"/>
        <item x="28"/>
        <item x="33"/>
        <item x="29"/>
        <item x="8"/>
        <item x="23"/>
        <item x="17"/>
        <item x="9"/>
        <item x="31"/>
        <item x="36"/>
        <item x="4"/>
        <item x="11"/>
        <item x="24"/>
        <item x="6"/>
        <item x="20"/>
        <item x="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numFmtId="10" showAll="0"/>
    <pivotField numFmtId="10" showAll="0"/>
  </pivotFields>
  <rowFields count="1">
    <field x="0"/>
  </rowFields>
  <rowItems count="38">
    <i>
      <x v="20"/>
    </i>
    <i>
      <x v="16"/>
    </i>
    <i>
      <x v="15"/>
    </i>
    <i>
      <x v="1"/>
    </i>
    <i>
      <x v="31"/>
    </i>
    <i>
      <x v="8"/>
    </i>
    <i>
      <x v="34"/>
    </i>
    <i>
      <x v="36"/>
    </i>
    <i>
      <x v="25"/>
    </i>
    <i>
      <x v="28"/>
    </i>
    <i>
      <x v="6"/>
    </i>
    <i>
      <x v="32"/>
    </i>
    <i>
      <x v="10"/>
    </i>
    <i>
      <x v="11"/>
    </i>
    <i>
      <x v="19"/>
    </i>
    <i>
      <x v="4"/>
    </i>
    <i>
      <x v="3"/>
    </i>
    <i>
      <x v="27"/>
    </i>
    <i>
      <x v="13"/>
    </i>
    <i>
      <x v="14"/>
    </i>
    <i>
      <x v="35"/>
    </i>
    <i>
      <x v="12"/>
    </i>
    <i>
      <x v="9"/>
    </i>
    <i>
      <x v="26"/>
    </i>
    <i>
      <x v="33"/>
    </i>
    <i>
      <x v="21"/>
    </i>
    <i>
      <x v="5"/>
    </i>
    <i>
      <x v="2"/>
    </i>
    <i>
      <x v="22"/>
    </i>
    <i>
      <x v="24"/>
    </i>
    <i>
      <x v="17"/>
    </i>
    <i>
      <x v="29"/>
    </i>
    <i>
      <x/>
    </i>
    <i>
      <x v="23"/>
    </i>
    <i>
      <x v="7"/>
    </i>
    <i>
      <x v="18"/>
    </i>
    <i>
      <x v="30"/>
    </i>
    <i t="grand">
      <x/>
    </i>
  </rowItems>
  <colItems count="1">
    <i/>
  </colItems>
  <dataFields count="1">
    <dataField name="Sum of CONFIRMED" fld="1"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4" firstHeaderRow="0" firstDataRow="1" firstDataCol="0" rowPageCount="1" colPageCount="1"/>
  <pivotFields count="7">
    <pivotField axis="axisPage" showAll="0">
      <items count="38">
        <item x="32"/>
        <item x="3"/>
        <item x="27"/>
        <item x="16"/>
        <item x="14"/>
        <item x="26"/>
        <item x="10"/>
        <item x="34"/>
        <item x="5"/>
        <item x="22"/>
        <item x="13"/>
        <item x="12"/>
        <item x="21"/>
        <item x="18"/>
        <item x="19"/>
        <item x="2"/>
        <item x="1"/>
        <item x="30"/>
        <item x="35"/>
        <item x="15"/>
        <item x="0"/>
        <item x="25"/>
        <item x="28"/>
        <item x="33"/>
        <item x="29"/>
        <item x="8"/>
        <item x="23"/>
        <item x="17"/>
        <item x="9"/>
        <item x="31"/>
        <item x="36"/>
        <item x="4"/>
        <item x="11"/>
        <item x="24"/>
        <item x="6"/>
        <item x="20"/>
        <item x="7"/>
        <item t="default"/>
      </items>
    </pivotField>
    <pivotField dataField="1" showAll="0"/>
    <pivotField dataField="1" showAll="0"/>
    <pivotField dataField="1" showAll="0"/>
    <pivotField dataField="1" showAll="0"/>
    <pivotField numFmtId="10" showAll="0"/>
    <pivotField numFmtId="10" showAll="0"/>
  </pivotFields>
  <rowItems count="1">
    <i/>
  </rowItems>
  <colFields count="1">
    <field x="-2"/>
  </colFields>
  <colItems count="4">
    <i>
      <x/>
    </i>
    <i i="1">
      <x v="1"/>
    </i>
    <i i="2">
      <x v="2"/>
    </i>
    <i i="3">
      <x v="3"/>
    </i>
  </colItems>
  <pageFields count="1">
    <pageField fld="0" item="34" hier="-1"/>
  </pageFields>
  <dataFields count="4">
    <dataField name="Sum of CONFIRMED" fld="1" baseField="0" baseItem="0"/>
    <dataField name="Sum of RECOVERED" fld="2" baseField="0" baseItem="0"/>
    <dataField name="Sum of DEATH" fld="3" baseField="0" baseItem="0"/>
    <dataField name="Sum of ACTIVE" fld="4" baseField="0" baseItem="0"/>
  </dataFields>
  <chartFormats count="8">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1"/>
          </reference>
        </references>
      </pivotArea>
    </chartFormat>
    <chartFormat chart="2" format="18" series="1">
      <pivotArea type="data" outline="0" fieldPosition="0">
        <references count="1">
          <reference field="4294967294" count="1" selected="0">
            <x v="2"/>
          </reference>
        </references>
      </pivotArea>
    </chartFormat>
    <chartFormat chart="2"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40" firstHeaderRow="1" firstDataRow="1" firstDataCol="1" rowPageCount="1" colPageCount="1"/>
  <pivotFields count="38">
    <pivotField axis="axisPage" showAll="0">
      <items count="4">
        <item x="0"/>
        <item x="2"/>
        <item x="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2"/>
  </rowFields>
  <rowItems count="3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rowItems>
  <colItems count="1">
    <i/>
  </colItems>
  <pageFields count="1">
    <pageField fld="0" item="0" hier="-1"/>
  </pageFields>
  <dataFields count="37">
    <dataField name="MH" fld="1" baseField="0" baseItem="1"/>
    <dataField name="TN" fld="5" baseField="0" baseItem="1"/>
    <dataField name="KN" fld="3" baseField="0" baseItem="0"/>
    <dataField name="ND" fld="6" baseField="0" baseItem="4"/>
    <dataField name="UP" fld="7" baseField="0" baseItem="0"/>
    <dataField name="WB" fld="8" baseField="0" baseItem="0"/>
    <dataField name="BH" fld="15" baseField="0" baseItem="0"/>
    <dataField name="TL" fld="12" baseField="0" baseItem="0"/>
    <dataField name="GJ" fld="14" baseField="0" baseItem="0"/>
    <dataField name="AS" fld="17" baseField="0" baseItem="0"/>
    <dataField name="RJ" fld="10" baseField="0" baseItem="0"/>
    <dataField name="OD" fld="9" baseField="0" baseItem="0"/>
    <dataField name="HY" fld="13" baseField="0" baseItem="0"/>
    <dataField name="MP" fld="16" baseField="0" baseItem="0"/>
    <dataField name="KR" fld="2" baseField="0" baseItem="0"/>
    <dataField name="PJ" fld="18" baseField="0" baseItem="0"/>
    <dataField name="JK" fld="19" baseField="0" baseItem="0"/>
    <dataField name="JKH" fld="20" baseField="0" baseItem="0"/>
    <dataField name="UK" fld="21" baseField="0" baseItem="0"/>
    <dataField name="GA" fld="23" baseField="0" baseItem="0"/>
    <dataField name="TP" fld="25" baseField="0" baseItem="0"/>
    <dataField name="PD" fld="24" baseField="0" baseItem="0"/>
    <dataField name="MN" fld="26" baseField="0" baseItem="0"/>
    <dataField name="HP" fld="22" baseField="0" baseItem="0"/>
    <dataField name="NG" fld="30" baseField="0" baseItem="0"/>
    <dataField name="AT" fld="28" baseField="0" baseItem="0"/>
    <dataField name="AP" fld="4" baseField="0" baseItem="0"/>
    <dataField name="AN" fld="33" baseField="0" baseItem="0"/>
    <dataField name="CD" fld="27" baseField="0" baseItem="0"/>
    <dataField name="CG" fld="11" baseField="0" baseItem="0"/>
    <dataField name="LK" fld="31" baseField="0" baseItem="0"/>
    <dataField name="DD" fld="35" baseField="0" baseItem="0"/>
    <dataField name="MG" fld="29" baseField="0" baseItem="0"/>
    <dataField name="SK" fld="32" baseField="0" baseItem="0"/>
    <dataField name="MZ" fld="34" baseField="0" baseItem="0"/>
    <dataField name="SU" fld="37" baseField="0" baseItem="0"/>
    <dataField name="LD" fld="36" baseField="0" baseItem="0"/>
  </dataFields>
  <chartFormats count="149">
    <chartFormat chart="0" format="41" series="1">
      <pivotArea type="data" outline="0" fieldPosition="0">
        <references count="1">
          <reference field="4294967294" count="1" selected="0">
            <x v="0"/>
          </reference>
        </references>
      </pivotArea>
    </chartFormat>
    <chartFormat chart="0" format="42" series="1">
      <pivotArea type="data" outline="0" fieldPosition="0">
        <references count="1">
          <reference field="4294967294" count="1" selected="0">
            <x v="1"/>
          </reference>
        </references>
      </pivotArea>
    </chartFormat>
    <chartFormat chart="0" format="43" series="1">
      <pivotArea type="data" outline="0" fieldPosition="0">
        <references count="1">
          <reference field="4294967294" count="1" selected="0">
            <x v="26"/>
          </reference>
        </references>
      </pivotArea>
    </chartFormat>
    <chartFormat chart="0" format="44" series="1">
      <pivotArea type="data" outline="0" fieldPosition="0">
        <references count="1">
          <reference field="4294967294" count="1" selected="0">
            <x v="2"/>
          </reference>
        </references>
      </pivotArea>
    </chartFormat>
    <chartFormat chart="0" format="45" series="1">
      <pivotArea type="data" outline="0" fieldPosition="0">
        <references count="1">
          <reference field="4294967294" count="1" selected="0">
            <x v="3"/>
          </reference>
        </references>
      </pivotArea>
    </chartFormat>
    <chartFormat chart="0" format="46" series="1">
      <pivotArea type="data" outline="0" fieldPosition="0">
        <references count="1">
          <reference field="4294967294" count="1" selected="0">
            <x v="4"/>
          </reference>
        </references>
      </pivotArea>
    </chartFormat>
    <chartFormat chart="0" format="47" series="1">
      <pivotArea type="data" outline="0" fieldPosition="0">
        <references count="1">
          <reference field="4294967294" count="1" selected="0">
            <x v="5"/>
          </reference>
        </references>
      </pivotArea>
    </chartFormat>
    <chartFormat chart="0" format="48" series="1">
      <pivotArea type="data" outline="0" fieldPosition="0">
        <references count="1">
          <reference field="4294967294" count="1" selected="0">
            <x v="6"/>
          </reference>
        </references>
      </pivotArea>
    </chartFormat>
    <chartFormat chart="0" format="49" series="1">
      <pivotArea type="data" outline="0" fieldPosition="0">
        <references count="1">
          <reference field="4294967294" count="1" selected="0">
            <x v="7"/>
          </reference>
        </references>
      </pivotArea>
    </chartFormat>
    <chartFormat chart="0" format="50" series="1">
      <pivotArea type="data" outline="0" fieldPosition="0">
        <references count="1">
          <reference field="4294967294" count="1" selected="0">
            <x v="8"/>
          </reference>
        </references>
      </pivotArea>
    </chartFormat>
    <chartFormat chart="0" format="51" series="1">
      <pivotArea type="data" outline="0" fieldPosition="0">
        <references count="1">
          <reference field="4294967294" count="1" selected="0">
            <x v="9"/>
          </reference>
        </references>
      </pivotArea>
    </chartFormat>
    <chartFormat chart="0" format="52" series="1">
      <pivotArea type="data" outline="0" fieldPosition="0">
        <references count="1">
          <reference field="4294967294" count="1" selected="0">
            <x v="10"/>
          </reference>
        </references>
      </pivotArea>
    </chartFormat>
    <chartFormat chart="0" format="53" series="1">
      <pivotArea type="data" outline="0" fieldPosition="0">
        <references count="1">
          <reference field="4294967294" count="1" selected="0">
            <x v="11"/>
          </reference>
        </references>
      </pivotArea>
    </chartFormat>
    <chartFormat chart="0" format="54" series="1">
      <pivotArea type="data" outline="0" fieldPosition="0">
        <references count="1">
          <reference field="4294967294" count="1" selected="0">
            <x v="12"/>
          </reference>
        </references>
      </pivotArea>
    </chartFormat>
    <chartFormat chart="0" format="55" series="1">
      <pivotArea type="data" outline="0" fieldPosition="0">
        <references count="1">
          <reference field="4294967294" count="1" selected="0">
            <x v="13"/>
          </reference>
        </references>
      </pivotArea>
    </chartFormat>
    <chartFormat chart="0" format="56" series="1">
      <pivotArea type="data" outline="0" fieldPosition="0">
        <references count="1">
          <reference field="4294967294" count="1" selected="0">
            <x v="14"/>
          </reference>
        </references>
      </pivotArea>
    </chartFormat>
    <chartFormat chart="0" format="57" series="1">
      <pivotArea type="data" outline="0" fieldPosition="0">
        <references count="1">
          <reference field="4294967294" count="1" selected="0">
            <x v="15"/>
          </reference>
        </references>
      </pivotArea>
    </chartFormat>
    <chartFormat chart="0" format="58" series="1">
      <pivotArea type="data" outline="0" fieldPosition="0">
        <references count="1">
          <reference field="4294967294" count="1" selected="0">
            <x v="16"/>
          </reference>
        </references>
      </pivotArea>
    </chartFormat>
    <chartFormat chart="0" format="59" series="1">
      <pivotArea type="data" outline="0" fieldPosition="0">
        <references count="1">
          <reference field="4294967294" count="1" selected="0">
            <x v="17"/>
          </reference>
        </references>
      </pivotArea>
    </chartFormat>
    <chartFormat chart="0" format="60" series="1">
      <pivotArea type="data" outline="0" fieldPosition="0">
        <references count="1">
          <reference field="4294967294" count="1" selected="0">
            <x v="29"/>
          </reference>
        </references>
      </pivotArea>
    </chartFormat>
    <chartFormat chart="0" format="61" series="1">
      <pivotArea type="data" outline="0" fieldPosition="0">
        <references count="1">
          <reference field="4294967294" count="1" selected="0">
            <x v="18"/>
          </reference>
        </references>
      </pivotArea>
    </chartFormat>
    <chartFormat chart="0" format="62" series="1">
      <pivotArea type="data" outline="0" fieldPosition="0">
        <references count="1">
          <reference field="4294967294" count="1" selected="0">
            <x v="19"/>
          </reference>
        </references>
      </pivotArea>
    </chartFormat>
    <chartFormat chart="0" format="63" series="1">
      <pivotArea type="data" outline="0" fieldPosition="0">
        <references count="1">
          <reference field="4294967294" count="1" selected="0">
            <x v="20"/>
          </reference>
        </references>
      </pivotArea>
    </chartFormat>
    <chartFormat chart="0" format="64" series="1">
      <pivotArea type="data" outline="0" fieldPosition="0">
        <references count="1">
          <reference field="4294967294" count="1" selected="0">
            <x v="21"/>
          </reference>
        </references>
      </pivotArea>
    </chartFormat>
    <chartFormat chart="0" format="65" series="1">
      <pivotArea type="data" outline="0" fieldPosition="0">
        <references count="1">
          <reference field="4294967294" count="1" selected="0">
            <x v="22"/>
          </reference>
        </references>
      </pivotArea>
    </chartFormat>
    <chartFormat chart="0" format="66" series="1">
      <pivotArea type="data" outline="0" fieldPosition="0">
        <references count="1">
          <reference field="4294967294" count="1" selected="0">
            <x v="23"/>
          </reference>
        </references>
      </pivotArea>
    </chartFormat>
    <chartFormat chart="0" format="67" series="1">
      <pivotArea type="data" outline="0" fieldPosition="0">
        <references count="1">
          <reference field="4294967294" count="1" selected="0">
            <x v="24"/>
          </reference>
        </references>
      </pivotArea>
    </chartFormat>
    <chartFormat chart="0" format="68" series="1">
      <pivotArea type="data" outline="0" fieldPosition="0">
        <references count="1">
          <reference field="4294967294" count="1" selected="0">
            <x v="25"/>
          </reference>
        </references>
      </pivotArea>
    </chartFormat>
    <chartFormat chart="0" format="69" series="1">
      <pivotArea type="data" outline="0" fieldPosition="0">
        <references count="1">
          <reference field="4294967294" count="1" selected="0">
            <x v="27"/>
          </reference>
        </references>
      </pivotArea>
    </chartFormat>
    <chartFormat chart="0" format="70" series="1">
      <pivotArea type="data" outline="0" fieldPosition="0">
        <references count="1">
          <reference field="4294967294" count="1" selected="0">
            <x v="28"/>
          </reference>
        </references>
      </pivotArea>
    </chartFormat>
    <chartFormat chart="0" format="71" series="1">
      <pivotArea type="data" outline="0" fieldPosition="0">
        <references count="1">
          <reference field="4294967294" count="1" selected="0">
            <x v="30"/>
          </reference>
        </references>
      </pivotArea>
    </chartFormat>
    <chartFormat chart="0" format="72" series="1">
      <pivotArea type="data" outline="0" fieldPosition="0">
        <references count="1">
          <reference field="4294967294" count="1" selected="0">
            <x v="31"/>
          </reference>
        </references>
      </pivotArea>
    </chartFormat>
    <chartFormat chart="0" format="73" series="1">
      <pivotArea type="data" outline="0" fieldPosition="0">
        <references count="1">
          <reference field="4294967294" count="1" selected="0">
            <x v="32"/>
          </reference>
        </references>
      </pivotArea>
    </chartFormat>
    <chartFormat chart="0" format="74" series="1">
      <pivotArea type="data" outline="0" fieldPosition="0">
        <references count="1">
          <reference field="4294967294" count="1" selected="0">
            <x v="33"/>
          </reference>
        </references>
      </pivotArea>
    </chartFormat>
    <chartFormat chart="0" format="75" series="1">
      <pivotArea type="data" outline="0" fieldPosition="0">
        <references count="1">
          <reference field="4294967294" count="1" selected="0">
            <x v="34"/>
          </reference>
        </references>
      </pivotArea>
    </chartFormat>
    <chartFormat chart="0" format="76" series="1">
      <pivotArea type="data" outline="0" fieldPosition="0">
        <references count="1">
          <reference field="4294967294" count="1" selected="0">
            <x v="35"/>
          </reference>
        </references>
      </pivotArea>
    </chartFormat>
    <chartFormat chart="0" format="77" series="1">
      <pivotArea type="data" outline="0" fieldPosition="0">
        <references count="1">
          <reference field="4294967294" count="1" selected="0">
            <x v="36"/>
          </reference>
        </references>
      </pivotArea>
    </chartFormat>
    <chartFormat chart="1" format="37" series="1">
      <pivotArea type="data" outline="0" fieldPosition="0">
        <references count="1">
          <reference field="4294967294" count="1" selected="0">
            <x v="0"/>
          </reference>
        </references>
      </pivotArea>
    </chartFormat>
    <chartFormat chart="1" format="38" series="1">
      <pivotArea type="data" outline="0" fieldPosition="0">
        <references count="1">
          <reference field="4294967294" count="1" selected="0">
            <x v="1"/>
          </reference>
        </references>
      </pivotArea>
    </chartFormat>
    <chartFormat chart="1" format="39" series="1">
      <pivotArea type="data" outline="0" fieldPosition="0">
        <references count="1">
          <reference field="4294967294" count="1" selected="0">
            <x v="2"/>
          </reference>
        </references>
      </pivotArea>
    </chartFormat>
    <chartFormat chart="1" format="40" series="1">
      <pivotArea type="data" outline="0" fieldPosition="0">
        <references count="1">
          <reference field="4294967294" count="1" selected="0">
            <x v="3"/>
          </reference>
        </references>
      </pivotArea>
    </chartFormat>
    <chartFormat chart="1" format="41" series="1">
      <pivotArea type="data" outline="0" fieldPosition="0">
        <references count="1">
          <reference field="4294967294" count="1" selected="0">
            <x v="4"/>
          </reference>
        </references>
      </pivotArea>
    </chartFormat>
    <chartFormat chart="1" format="42" series="1">
      <pivotArea type="data" outline="0" fieldPosition="0">
        <references count="1">
          <reference field="4294967294" count="1" selected="0">
            <x v="5"/>
          </reference>
        </references>
      </pivotArea>
    </chartFormat>
    <chartFormat chart="1" format="43" series="1">
      <pivotArea type="data" outline="0" fieldPosition="0">
        <references count="1">
          <reference field="4294967294" count="1" selected="0">
            <x v="6"/>
          </reference>
        </references>
      </pivotArea>
    </chartFormat>
    <chartFormat chart="1" format="44" series="1">
      <pivotArea type="data" outline="0" fieldPosition="0">
        <references count="1">
          <reference field="4294967294" count="1" selected="0">
            <x v="7"/>
          </reference>
        </references>
      </pivotArea>
    </chartFormat>
    <chartFormat chart="1" format="45" series="1">
      <pivotArea type="data" outline="0" fieldPosition="0">
        <references count="1">
          <reference field="4294967294" count="1" selected="0">
            <x v="8"/>
          </reference>
        </references>
      </pivotArea>
    </chartFormat>
    <chartFormat chart="1" format="46" series="1">
      <pivotArea type="data" outline="0" fieldPosition="0">
        <references count="1">
          <reference field="4294967294" count="1" selected="0">
            <x v="9"/>
          </reference>
        </references>
      </pivotArea>
    </chartFormat>
    <chartFormat chart="1" format="47" series="1">
      <pivotArea type="data" outline="0" fieldPosition="0">
        <references count="1">
          <reference field="4294967294" count="1" selected="0">
            <x v="10"/>
          </reference>
        </references>
      </pivotArea>
    </chartFormat>
    <chartFormat chart="1" format="48" series="1">
      <pivotArea type="data" outline="0" fieldPosition="0">
        <references count="1">
          <reference field="4294967294" count="1" selected="0">
            <x v="11"/>
          </reference>
        </references>
      </pivotArea>
    </chartFormat>
    <chartFormat chart="1" format="49" series="1">
      <pivotArea type="data" outline="0" fieldPosition="0">
        <references count="1">
          <reference field="4294967294" count="1" selected="0">
            <x v="12"/>
          </reference>
        </references>
      </pivotArea>
    </chartFormat>
    <chartFormat chart="1" format="50" series="1">
      <pivotArea type="data" outline="0" fieldPosition="0">
        <references count="1">
          <reference field="4294967294" count="1" selected="0">
            <x v="13"/>
          </reference>
        </references>
      </pivotArea>
    </chartFormat>
    <chartFormat chart="1" format="51" series="1">
      <pivotArea type="data" outline="0" fieldPosition="0">
        <references count="1">
          <reference field="4294967294" count="1" selected="0">
            <x v="14"/>
          </reference>
        </references>
      </pivotArea>
    </chartFormat>
    <chartFormat chart="1" format="52" series="1">
      <pivotArea type="data" outline="0" fieldPosition="0">
        <references count="1">
          <reference field="4294967294" count="1" selected="0">
            <x v="15"/>
          </reference>
        </references>
      </pivotArea>
    </chartFormat>
    <chartFormat chart="1" format="53" series="1">
      <pivotArea type="data" outline="0" fieldPosition="0">
        <references count="1">
          <reference field="4294967294" count="1" selected="0">
            <x v="16"/>
          </reference>
        </references>
      </pivotArea>
    </chartFormat>
    <chartFormat chart="1" format="54" series="1">
      <pivotArea type="data" outline="0" fieldPosition="0">
        <references count="1">
          <reference field="4294967294" count="1" selected="0">
            <x v="17"/>
          </reference>
        </references>
      </pivotArea>
    </chartFormat>
    <chartFormat chart="1" format="55" series="1">
      <pivotArea type="data" outline="0" fieldPosition="0">
        <references count="1">
          <reference field="4294967294" count="1" selected="0">
            <x v="18"/>
          </reference>
        </references>
      </pivotArea>
    </chartFormat>
    <chartFormat chart="1" format="56" series="1">
      <pivotArea type="data" outline="0" fieldPosition="0">
        <references count="1">
          <reference field="4294967294" count="1" selected="0">
            <x v="19"/>
          </reference>
        </references>
      </pivotArea>
    </chartFormat>
    <chartFormat chart="1" format="57" series="1">
      <pivotArea type="data" outline="0" fieldPosition="0">
        <references count="1">
          <reference field="4294967294" count="1" selected="0">
            <x v="20"/>
          </reference>
        </references>
      </pivotArea>
    </chartFormat>
    <chartFormat chart="1" format="58" series="1">
      <pivotArea type="data" outline="0" fieldPosition="0">
        <references count="1">
          <reference field="4294967294" count="1" selected="0">
            <x v="21"/>
          </reference>
        </references>
      </pivotArea>
    </chartFormat>
    <chartFormat chart="1" format="59" series="1">
      <pivotArea type="data" outline="0" fieldPosition="0">
        <references count="1">
          <reference field="4294967294" count="1" selected="0">
            <x v="22"/>
          </reference>
        </references>
      </pivotArea>
    </chartFormat>
    <chartFormat chart="1" format="60" series="1">
      <pivotArea type="data" outline="0" fieldPosition="0">
        <references count="1">
          <reference field="4294967294" count="1" selected="0">
            <x v="23"/>
          </reference>
        </references>
      </pivotArea>
    </chartFormat>
    <chartFormat chart="1" format="61" series="1">
      <pivotArea type="data" outline="0" fieldPosition="0">
        <references count="1">
          <reference field="4294967294" count="1" selected="0">
            <x v="24"/>
          </reference>
        </references>
      </pivotArea>
    </chartFormat>
    <chartFormat chart="1" format="62" series="1">
      <pivotArea type="data" outline="0" fieldPosition="0">
        <references count="1">
          <reference field="4294967294" count="1" selected="0">
            <x v="25"/>
          </reference>
        </references>
      </pivotArea>
    </chartFormat>
    <chartFormat chart="1" format="63" series="1">
      <pivotArea type="data" outline="0" fieldPosition="0">
        <references count="1">
          <reference field="4294967294" count="1" selected="0">
            <x v="26"/>
          </reference>
        </references>
      </pivotArea>
    </chartFormat>
    <chartFormat chart="1" format="64" series="1">
      <pivotArea type="data" outline="0" fieldPosition="0">
        <references count="1">
          <reference field="4294967294" count="1" selected="0">
            <x v="27"/>
          </reference>
        </references>
      </pivotArea>
    </chartFormat>
    <chartFormat chart="1" format="65" series="1">
      <pivotArea type="data" outline="0" fieldPosition="0">
        <references count="1">
          <reference field="4294967294" count="1" selected="0">
            <x v="28"/>
          </reference>
        </references>
      </pivotArea>
    </chartFormat>
    <chartFormat chart="1" format="66" series="1">
      <pivotArea type="data" outline="0" fieldPosition="0">
        <references count="1">
          <reference field="4294967294" count="1" selected="0">
            <x v="29"/>
          </reference>
        </references>
      </pivotArea>
    </chartFormat>
    <chartFormat chart="1" format="67" series="1">
      <pivotArea type="data" outline="0" fieldPosition="0">
        <references count="1">
          <reference field="4294967294" count="1" selected="0">
            <x v="30"/>
          </reference>
        </references>
      </pivotArea>
    </chartFormat>
    <chartFormat chart="1" format="68" series="1">
      <pivotArea type="data" outline="0" fieldPosition="0">
        <references count="1">
          <reference field="4294967294" count="1" selected="0">
            <x v="31"/>
          </reference>
        </references>
      </pivotArea>
    </chartFormat>
    <chartFormat chart="1" format="69" series="1">
      <pivotArea type="data" outline="0" fieldPosition="0">
        <references count="1">
          <reference field="4294967294" count="1" selected="0">
            <x v="32"/>
          </reference>
        </references>
      </pivotArea>
    </chartFormat>
    <chartFormat chart="1" format="70" series="1">
      <pivotArea type="data" outline="0" fieldPosition="0">
        <references count="1">
          <reference field="4294967294" count="1" selected="0">
            <x v="33"/>
          </reference>
        </references>
      </pivotArea>
    </chartFormat>
    <chartFormat chart="1" format="71" series="1">
      <pivotArea type="data" outline="0" fieldPosition="0">
        <references count="1">
          <reference field="4294967294" count="1" selected="0">
            <x v="34"/>
          </reference>
        </references>
      </pivotArea>
    </chartFormat>
    <chartFormat chart="1" format="72" series="1">
      <pivotArea type="data" outline="0" fieldPosition="0">
        <references count="1">
          <reference field="4294967294" count="1" selected="0">
            <x v="35"/>
          </reference>
        </references>
      </pivotArea>
    </chartFormat>
    <chartFormat chart="1" format="73" series="1">
      <pivotArea type="data" outline="0" fieldPosition="0">
        <references count="1">
          <reference field="4294967294" count="1" selected="0">
            <x v="36"/>
          </reference>
        </references>
      </pivotArea>
    </chartFormat>
    <chartFormat chart="2" format="74" series="1">
      <pivotArea type="data" outline="0" fieldPosition="0">
        <references count="1">
          <reference field="4294967294" count="1" selected="0">
            <x v="0"/>
          </reference>
        </references>
      </pivotArea>
    </chartFormat>
    <chartFormat chart="2" format="75" series="1">
      <pivotArea type="data" outline="0" fieldPosition="0">
        <references count="1">
          <reference field="4294967294" count="1" selected="0">
            <x v="1"/>
          </reference>
        </references>
      </pivotArea>
    </chartFormat>
    <chartFormat chart="2" format="76" series="1">
      <pivotArea type="data" outline="0" fieldPosition="0">
        <references count="1">
          <reference field="4294967294" count="1" selected="0">
            <x v="2"/>
          </reference>
        </references>
      </pivotArea>
    </chartFormat>
    <chartFormat chart="2" format="77" series="1">
      <pivotArea type="data" outline="0" fieldPosition="0">
        <references count="1">
          <reference field="4294967294" count="1" selected="0">
            <x v="3"/>
          </reference>
        </references>
      </pivotArea>
    </chartFormat>
    <chartFormat chart="2" format="78" series="1">
      <pivotArea type="data" outline="0" fieldPosition="0">
        <references count="1">
          <reference field="4294967294" count="1" selected="0">
            <x v="4"/>
          </reference>
        </references>
      </pivotArea>
    </chartFormat>
    <chartFormat chart="2" format="79" series="1">
      <pivotArea type="data" outline="0" fieldPosition="0">
        <references count="1">
          <reference field="4294967294" count="1" selected="0">
            <x v="5"/>
          </reference>
        </references>
      </pivotArea>
    </chartFormat>
    <chartFormat chart="2" format="80" series="1">
      <pivotArea type="data" outline="0" fieldPosition="0">
        <references count="1">
          <reference field="4294967294" count="1" selected="0">
            <x v="6"/>
          </reference>
        </references>
      </pivotArea>
    </chartFormat>
    <chartFormat chart="2" format="81" series="1">
      <pivotArea type="data" outline="0" fieldPosition="0">
        <references count="1">
          <reference field="4294967294" count="1" selected="0">
            <x v="7"/>
          </reference>
        </references>
      </pivotArea>
    </chartFormat>
    <chartFormat chart="2" format="82" series="1">
      <pivotArea type="data" outline="0" fieldPosition="0">
        <references count="1">
          <reference field="4294967294" count="1" selected="0">
            <x v="8"/>
          </reference>
        </references>
      </pivotArea>
    </chartFormat>
    <chartFormat chart="2" format="83" series="1">
      <pivotArea type="data" outline="0" fieldPosition="0">
        <references count="1">
          <reference field="4294967294" count="1" selected="0">
            <x v="9"/>
          </reference>
        </references>
      </pivotArea>
    </chartFormat>
    <chartFormat chart="2" format="84" series="1">
      <pivotArea type="data" outline="0" fieldPosition="0">
        <references count="1">
          <reference field="4294967294" count="1" selected="0">
            <x v="10"/>
          </reference>
        </references>
      </pivotArea>
    </chartFormat>
    <chartFormat chart="2" format="85" series="1">
      <pivotArea type="data" outline="0" fieldPosition="0">
        <references count="1">
          <reference field="4294967294" count="1" selected="0">
            <x v="11"/>
          </reference>
        </references>
      </pivotArea>
    </chartFormat>
    <chartFormat chart="2" format="86" series="1">
      <pivotArea type="data" outline="0" fieldPosition="0">
        <references count="1">
          <reference field="4294967294" count="1" selected="0">
            <x v="12"/>
          </reference>
        </references>
      </pivotArea>
    </chartFormat>
    <chartFormat chart="2" format="87" series="1">
      <pivotArea type="data" outline="0" fieldPosition="0">
        <references count="1">
          <reference field="4294967294" count="1" selected="0">
            <x v="13"/>
          </reference>
        </references>
      </pivotArea>
    </chartFormat>
    <chartFormat chart="2" format="88" series="1">
      <pivotArea type="data" outline="0" fieldPosition="0">
        <references count="1">
          <reference field="4294967294" count="1" selected="0">
            <x v="14"/>
          </reference>
        </references>
      </pivotArea>
    </chartFormat>
    <chartFormat chart="2" format="89" series="1">
      <pivotArea type="data" outline="0" fieldPosition="0">
        <references count="1">
          <reference field="4294967294" count="1" selected="0">
            <x v="15"/>
          </reference>
        </references>
      </pivotArea>
    </chartFormat>
    <chartFormat chart="2" format="90" series="1">
      <pivotArea type="data" outline="0" fieldPosition="0">
        <references count="1">
          <reference field="4294967294" count="1" selected="0">
            <x v="16"/>
          </reference>
        </references>
      </pivotArea>
    </chartFormat>
    <chartFormat chart="2" format="91" series="1">
      <pivotArea type="data" outline="0" fieldPosition="0">
        <references count="1">
          <reference field="4294967294" count="1" selected="0">
            <x v="17"/>
          </reference>
        </references>
      </pivotArea>
    </chartFormat>
    <chartFormat chart="2" format="92" series="1">
      <pivotArea type="data" outline="0" fieldPosition="0">
        <references count="1">
          <reference field="4294967294" count="1" selected="0">
            <x v="18"/>
          </reference>
        </references>
      </pivotArea>
    </chartFormat>
    <chartFormat chart="2" format="93" series="1">
      <pivotArea type="data" outline="0" fieldPosition="0">
        <references count="1">
          <reference field="4294967294" count="1" selected="0">
            <x v="19"/>
          </reference>
        </references>
      </pivotArea>
    </chartFormat>
    <chartFormat chart="2" format="94" series="1">
      <pivotArea type="data" outline="0" fieldPosition="0">
        <references count="1">
          <reference field="4294967294" count="1" selected="0">
            <x v="20"/>
          </reference>
        </references>
      </pivotArea>
    </chartFormat>
    <chartFormat chart="2" format="95" series="1">
      <pivotArea type="data" outline="0" fieldPosition="0">
        <references count="1">
          <reference field="4294967294" count="1" selected="0">
            <x v="21"/>
          </reference>
        </references>
      </pivotArea>
    </chartFormat>
    <chartFormat chart="2" format="96" series="1">
      <pivotArea type="data" outline="0" fieldPosition="0">
        <references count="1">
          <reference field="4294967294" count="1" selected="0">
            <x v="22"/>
          </reference>
        </references>
      </pivotArea>
    </chartFormat>
    <chartFormat chart="2" format="97" series="1">
      <pivotArea type="data" outline="0" fieldPosition="0">
        <references count="1">
          <reference field="4294967294" count="1" selected="0">
            <x v="23"/>
          </reference>
        </references>
      </pivotArea>
    </chartFormat>
    <chartFormat chart="2" format="98" series="1">
      <pivotArea type="data" outline="0" fieldPosition="0">
        <references count="1">
          <reference field="4294967294" count="1" selected="0">
            <x v="24"/>
          </reference>
        </references>
      </pivotArea>
    </chartFormat>
    <chartFormat chart="2" format="99" series="1">
      <pivotArea type="data" outline="0" fieldPosition="0">
        <references count="1">
          <reference field="4294967294" count="1" selected="0">
            <x v="25"/>
          </reference>
        </references>
      </pivotArea>
    </chartFormat>
    <chartFormat chart="2" format="100" series="1">
      <pivotArea type="data" outline="0" fieldPosition="0">
        <references count="1">
          <reference field="4294967294" count="1" selected="0">
            <x v="26"/>
          </reference>
        </references>
      </pivotArea>
    </chartFormat>
    <chartFormat chart="2" format="101" series="1">
      <pivotArea type="data" outline="0" fieldPosition="0">
        <references count="1">
          <reference field="4294967294" count="1" selected="0">
            <x v="27"/>
          </reference>
        </references>
      </pivotArea>
    </chartFormat>
    <chartFormat chart="2" format="102" series="1">
      <pivotArea type="data" outline="0" fieldPosition="0">
        <references count="1">
          <reference field="4294967294" count="1" selected="0">
            <x v="28"/>
          </reference>
        </references>
      </pivotArea>
    </chartFormat>
    <chartFormat chart="2" format="103" series="1">
      <pivotArea type="data" outline="0" fieldPosition="0">
        <references count="1">
          <reference field="4294967294" count="1" selected="0">
            <x v="29"/>
          </reference>
        </references>
      </pivotArea>
    </chartFormat>
    <chartFormat chart="2" format="104" series="1">
      <pivotArea type="data" outline="0" fieldPosition="0">
        <references count="1">
          <reference field="4294967294" count="1" selected="0">
            <x v="30"/>
          </reference>
        </references>
      </pivotArea>
    </chartFormat>
    <chartFormat chart="2" format="105" series="1">
      <pivotArea type="data" outline="0" fieldPosition="0">
        <references count="1">
          <reference field="4294967294" count="1" selected="0">
            <x v="31"/>
          </reference>
        </references>
      </pivotArea>
    </chartFormat>
    <chartFormat chart="2" format="106" series="1">
      <pivotArea type="data" outline="0" fieldPosition="0">
        <references count="1">
          <reference field="4294967294" count="1" selected="0">
            <x v="32"/>
          </reference>
        </references>
      </pivotArea>
    </chartFormat>
    <chartFormat chart="2" format="107" series="1">
      <pivotArea type="data" outline="0" fieldPosition="0">
        <references count="1">
          <reference field="4294967294" count="1" selected="0">
            <x v="33"/>
          </reference>
        </references>
      </pivotArea>
    </chartFormat>
    <chartFormat chart="2" format="108" series="1">
      <pivotArea type="data" outline="0" fieldPosition="0">
        <references count="1">
          <reference field="4294967294" count="1" selected="0">
            <x v="34"/>
          </reference>
        </references>
      </pivotArea>
    </chartFormat>
    <chartFormat chart="2" format="109" series="1">
      <pivotArea type="data" outline="0" fieldPosition="0">
        <references count="1">
          <reference field="4294967294" count="1" selected="0">
            <x v="35"/>
          </reference>
        </references>
      </pivotArea>
    </chartFormat>
    <chartFormat chart="2" format="110" series="1">
      <pivotArea type="data" outline="0" fieldPosition="0">
        <references count="1">
          <reference field="4294967294" count="1" selected="0">
            <x v="36"/>
          </reference>
        </references>
      </pivotArea>
    </chartFormat>
    <chartFormat chart="3" format="148" series="1">
      <pivotArea type="data" outline="0" fieldPosition="0">
        <references count="1">
          <reference field="4294967294" count="1" selected="0">
            <x v="0"/>
          </reference>
        </references>
      </pivotArea>
    </chartFormat>
    <chartFormat chart="3" format="149" series="1">
      <pivotArea type="data" outline="0" fieldPosition="0">
        <references count="1">
          <reference field="4294967294" count="1" selected="0">
            <x v="1"/>
          </reference>
        </references>
      </pivotArea>
    </chartFormat>
    <chartFormat chart="3" format="150" series="1">
      <pivotArea type="data" outline="0" fieldPosition="0">
        <references count="1">
          <reference field="4294967294" count="1" selected="0">
            <x v="2"/>
          </reference>
        </references>
      </pivotArea>
    </chartFormat>
    <chartFormat chart="3" format="151" series="1">
      <pivotArea type="data" outline="0" fieldPosition="0">
        <references count="1">
          <reference field="4294967294" count="1" selected="0">
            <x v="3"/>
          </reference>
        </references>
      </pivotArea>
    </chartFormat>
    <chartFormat chart="3" format="152" series="1">
      <pivotArea type="data" outline="0" fieldPosition="0">
        <references count="1">
          <reference field="4294967294" count="1" selected="0">
            <x v="4"/>
          </reference>
        </references>
      </pivotArea>
    </chartFormat>
    <chartFormat chart="3" format="153" series="1">
      <pivotArea type="data" outline="0" fieldPosition="0">
        <references count="1">
          <reference field="4294967294" count="1" selected="0">
            <x v="5"/>
          </reference>
        </references>
      </pivotArea>
    </chartFormat>
    <chartFormat chart="3" format="154" series="1">
      <pivotArea type="data" outline="0" fieldPosition="0">
        <references count="1">
          <reference field="4294967294" count="1" selected="0">
            <x v="6"/>
          </reference>
        </references>
      </pivotArea>
    </chartFormat>
    <chartFormat chart="3" format="155" series="1">
      <pivotArea type="data" outline="0" fieldPosition="0">
        <references count="1">
          <reference field="4294967294" count="1" selected="0">
            <x v="7"/>
          </reference>
        </references>
      </pivotArea>
    </chartFormat>
    <chartFormat chart="3" format="156" series="1">
      <pivotArea type="data" outline="0" fieldPosition="0">
        <references count="1">
          <reference field="4294967294" count="1" selected="0">
            <x v="8"/>
          </reference>
        </references>
      </pivotArea>
    </chartFormat>
    <chartFormat chart="3" format="157" series="1">
      <pivotArea type="data" outline="0" fieldPosition="0">
        <references count="1">
          <reference field="4294967294" count="1" selected="0">
            <x v="9"/>
          </reference>
        </references>
      </pivotArea>
    </chartFormat>
    <chartFormat chart="3" format="158" series="1">
      <pivotArea type="data" outline="0" fieldPosition="0">
        <references count="1">
          <reference field="4294967294" count="1" selected="0">
            <x v="10"/>
          </reference>
        </references>
      </pivotArea>
    </chartFormat>
    <chartFormat chart="3" format="159" series="1">
      <pivotArea type="data" outline="0" fieldPosition="0">
        <references count="1">
          <reference field="4294967294" count="1" selected="0">
            <x v="11"/>
          </reference>
        </references>
      </pivotArea>
    </chartFormat>
    <chartFormat chart="3" format="160" series="1">
      <pivotArea type="data" outline="0" fieldPosition="0">
        <references count="1">
          <reference field="4294967294" count="1" selected="0">
            <x v="12"/>
          </reference>
        </references>
      </pivotArea>
    </chartFormat>
    <chartFormat chart="3" format="161" series="1">
      <pivotArea type="data" outline="0" fieldPosition="0">
        <references count="1">
          <reference field="4294967294" count="1" selected="0">
            <x v="13"/>
          </reference>
        </references>
      </pivotArea>
    </chartFormat>
    <chartFormat chart="3" format="162" series="1">
      <pivotArea type="data" outline="0" fieldPosition="0">
        <references count="1">
          <reference field="4294967294" count="1" selected="0">
            <x v="14"/>
          </reference>
        </references>
      </pivotArea>
    </chartFormat>
    <chartFormat chart="3" format="163" series="1">
      <pivotArea type="data" outline="0" fieldPosition="0">
        <references count="1">
          <reference field="4294967294" count="1" selected="0">
            <x v="15"/>
          </reference>
        </references>
      </pivotArea>
    </chartFormat>
    <chartFormat chart="3" format="164" series="1">
      <pivotArea type="data" outline="0" fieldPosition="0">
        <references count="1">
          <reference field="4294967294" count="1" selected="0">
            <x v="16"/>
          </reference>
        </references>
      </pivotArea>
    </chartFormat>
    <chartFormat chart="3" format="165" series="1">
      <pivotArea type="data" outline="0" fieldPosition="0">
        <references count="1">
          <reference field="4294967294" count="1" selected="0">
            <x v="17"/>
          </reference>
        </references>
      </pivotArea>
    </chartFormat>
    <chartFormat chart="3" format="166" series="1">
      <pivotArea type="data" outline="0" fieldPosition="0">
        <references count="1">
          <reference field="4294967294" count="1" selected="0">
            <x v="18"/>
          </reference>
        </references>
      </pivotArea>
    </chartFormat>
    <chartFormat chart="3" format="167" series="1">
      <pivotArea type="data" outline="0" fieldPosition="0">
        <references count="1">
          <reference field="4294967294" count="1" selected="0">
            <x v="19"/>
          </reference>
        </references>
      </pivotArea>
    </chartFormat>
    <chartFormat chart="3" format="168" series="1">
      <pivotArea type="data" outline="0" fieldPosition="0">
        <references count="1">
          <reference field="4294967294" count="1" selected="0">
            <x v="20"/>
          </reference>
        </references>
      </pivotArea>
    </chartFormat>
    <chartFormat chart="3" format="169" series="1">
      <pivotArea type="data" outline="0" fieldPosition="0">
        <references count="1">
          <reference field="4294967294" count="1" selected="0">
            <x v="21"/>
          </reference>
        </references>
      </pivotArea>
    </chartFormat>
    <chartFormat chart="3" format="170" series="1">
      <pivotArea type="data" outline="0" fieldPosition="0">
        <references count="1">
          <reference field="4294967294" count="1" selected="0">
            <x v="22"/>
          </reference>
        </references>
      </pivotArea>
    </chartFormat>
    <chartFormat chart="3" format="171" series="1">
      <pivotArea type="data" outline="0" fieldPosition="0">
        <references count="1">
          <reference field="4294967294" count="1" selected="0">
            <x v="23"/>
          </reference>
        </references>
      </pivotArea>
    </chartFormat>
    <chartFormat chart="3" format="172" series="1">
      <pivotArea type="data" outline="0" fieldPosition="0">
        <references count="1">
          <reference field="4294967294" count="1" selected="0">
            <x v="24"/>
          </reference>
        </references>
      </pivotArea>
    </chartFormat>
    <chartFormat chart="3" format="173" series="1">
      <pivotArea type="data" outline="0" fieldPosition="0">
        <references count="1">
          <reference field="4294967294" count="1" selected="0">
            <x v="25"/>
          </reference>
        </references>
      </pivotArea>
    </chartFormat>
    <chartFormat chart="3" format="174" series="1">
      <pivotArea type="data" outline="0" fieldPosition="0">
        <references count="1">
          <reference field="4294967294" count="1" selected="0">
            <x v="26"/>
          </reference>
        </references>
      </pivotArea>
    </chartFormat>
    <chartFormat chart="3" format="175" series="1">
      <pivotArea type="data" outline="0" fieldPosition="0">
        <references count="1">
          <reference field="4294967294" count="1" selected="0">
            <x v="27"/>
          </reference>
        </references>
      </pivotArea>
    </chartFormat>
    <chartFormat chart="3" format="176" series="1">
      <pivotArea type="data" outline="0" fieldPosition="0">
        <references count="1">
          <reference field="4294967294" count="1" selected="0">
            <x v="28"/>
          </reference>
        </references>
      </pivotArea>
    </chartFormat>
    <chartFormat chart="3" format="177" series="1">
      <pivotArea type="data" outline="0" fieldPosition="0">
        <references count="1">
          <reference field="4294967294" count="1" selected="0">
            <x v="29"/>
          </reference>
        </references>
      </pivotArea>
    </chartFormat>
    <chartFormat chart="3" format="178" series="1">
      <pivotArea type="data" outline="0" fieldPosition="0">
        <references count="1">
          <reference field="4294967294" count="1" selected="0">
            <x v="30"/>
          </reference>
        </references>
      </pivotArea>
    </chartFormat>
    <chartFormat chart="3" format="179" series="1">
      <pivotArea type="data" outline="0" fieldPosition="0">
        <references count="1">
          <reference field="4294967294" count="1" selected="0">
            <x v="31"/>
          </reference>
        </references>
      </pivotArea>
    </chartFormat>
    <chartFormat chart="3" format="180" series="1">
      <pivotArea type="data" outline="0" fieldPosition="0">
        <references count="1">
          <reference field="4294967294" count="1" selected="0">
            <x v="32"/>
          </reference>
        </references>
      </pivotArea>
    </chartFormat>
    <chartFormat chart="3" format="181" series="1">
      <pivotArea type="data" outline="0" fieldPosition="0">
        <references count="1">
          <reference field="4294967294" count="1" selected="0">
            <x v="33"/>
          </reference>
        </references>
      </pivotArea>
    </chartFormat>
    <chartFormat chart="3" format="182" series="1">
      <pivotArea type="data" outline="0" fieldPosition="0">
        <references count="1">
          <reference field="4294967294" count="1" selected="0">
            <x v="34"/>
          </reference>
        </references>
      </pivotArea>
    </chartFormat>
    <chartFormat chart="3" format="183" series="1">
      <pivotArea type="data" outline="0" fieldPosition="0">
        <references count="1">
          <reference field="4294967294" count="1" selected="0">
            <x v="35"/>
          </reference>
        </references>
      </pivotArea>
    </chartFormat>
    <chartFormat chart="3" format="184" series="1">
      <pivotArea type="data" outline="0" fieldPosition="0">
        <references count="1">
          <reference field="4294967294" count="1" selected="0">
            <x v="36"/>
          </reference>
        </references>
      </pivotArea>
    </chartFormat>
    <chartFormat chart="4" format="1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3">
    <queryTableFields count="12">
      <queryTableField id="1" name="State" tableColumnId="1"/>
      <queryTableField id="2" name="Confirmed" tableColumnId="2"/>
      <queryTableField id="3" name="Recovered" tableColumnId="3"/>
      <queryTableField id="4" name="Deaths" tableColumnId="4"/>
      <queryTableField id="5" name="Active" tableColumnId="5"/>
      <queryTableField id="6" name="Last_Updated_Time" tableColumnId="6"/>
      <queryTableField id="7" name="Migrated_Other" tableColumnId="7"/>
      <queryTableField id="8" name="State_code" tableColumnId="8"/>
      <queryTableField id="9" name="Delta_Confirmed" tableColumnId="9"/>
      <queryTableField id="10" name="Delta_Recovered" tableColumnId="10"/>
      <queryTableField id="11" name="Delta_Deaths" tableColumnId="11"/>
      <queryTableField id="12" name="State_Note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heet1" displayName="Sheet1" ref="A1:L39" tableType="queryTable" totalsRowShown="0">
  <autoFilter ref="A1:L39"/>
  <tableColumns count="12">
    <tableColumn id="1" uniqueName="1" name="State" queryTableFieldId="1" dataDxfId="11"/>
    <tableColumn id="2" uniqueName="2" name="Confirmed" queryTableFieldId="2" dataDxfId="10"/>
    <tableColumn id="3" uniqueName="3" name="Recovered" queryTableFieldId="3" dataDxfId="9"/>
    <tableColumn id="4" uniqueName="4" name="Deaths" queryTableFieldId="4" dataDxfId="8"/>
    <tableColumn id="5" uniqueName="5" name="Active" queryTableFieldId="5" dataDxfId="7"/>
    <tableColumn id="6" uniqueName="6" name="Last_Updated_Time" queryTableFieldId="6" dataDxfId="6"/>
    <tableColumn id="7" uniqueName="7" name="Migrated_Other" queryTableFieldId="7" dataDxfId="5"/>
    <tableColumn id="8" uniqueName="8" name="State_code" queryTableFieldId="8" dataDxfId="4"/>
    <tableColumn id="9" uniqueName="9" name="Delta_Confirmed" queryTableFieldId="9" dataDxfId="3"/>
    <tableColumn id="10" uniqueName="10" name="Delta_Recovered" queryTableFieldId="10" dataDxfId="2"/>
    <tableColumn id="11" uniqueName="11" name="Delta_Deaths" queryTableFieldId="11" dataDxfId="1"/>
    <tableColumn id="12" uniqueName="12" name="State_Notes"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1"/>
  <sheetViews>
    <sheetView topLeftCell="E1" workbookViewId="0">
      <selection activeCell="R22" sqref="R22"/>
    </sheetView>
  </sheetViews>
  <sheetFormatPr defaultRowHeight="14.4" x14ac:dyDescent="0.3"/>
  <cols>
    <col min="1" max="1" width="37" bestFit="1" customWidth="1"/>
    <col min="2" max="2" width="18" bestFit="1" customWidth="1"/>
  </cols>
  <sheetData>
    <row r="3" spans="1:2" x14ac:dyDescent="0.3">
      <c r="A3" s="10" t="s">
        <v>101</v>
      </c>
      <c r="B3" t="s">
        <v>103</v>
      </c>
    </row>
    <row r="4" spans="1:2" x14ac:dyDescent="0.3">
      <c r="A4" s="11" t="s">
        <v>14</v>
      </c>
      <c r="B4" s="1">
        <v>2396340</v>
      </c>
    </row>
    <row r="5" spans="1:2" x14ac:dyDescent="0.3">
      <c r="A5" s="11" t="s">
        <v>45</v>
      </c>
      <c r="B5" s="1">
        <v>1098292</v>
      </c>
    </row>
    <row r="6" spans="1:2" x14ac:dyDescent="0.3">
      <c r="A6" s="11" t="s">
        <v>21</v>
      </c>
      <c r="B6" s="1">
        <v>965102</v>
      </c>
    </row>
    <row r="7" spans="1:2" x14ac:dyDescent="0.3">
      <c r="A7" s="11" t="s">
        <v>19</v>
      </c>
      <c r="B7" s="1">
        <v>892740</v>
      </c>
    </row>
    <row r="8" spans="1:2" x14ac:dyDescent="0.3">
      <c r="A8" s="11" t="s">
        <v>16</v>
      </c>
      <c r="B8" s="1">
        <v>863363</v>
      </c>
    </row>
    <row r="9" spans="1:2" x14ac:dyDescent="0.3">
      <c r="A9" s="11" t="s">
        <v>23</v>
      </c>
      <c r="B9" s="1">
        <v>645632</v>
      </c>
    </row>
    <row r="10" spans="1:2" x14ac:dyDescent="0.3">
      <c r="A10" s="11" t="s">
        <v>25</v>
      </c>
      <c r="B10" s="1">
        <v>606229</v>
      </c>
    </row>
    <row r="11" spans="1:2" x14ac:dyDescent="0.3">
      <c r="A11" s="11" t="s">
        <v>27</v>
      </c>
      <c r="B11" s="1">
        <v>579479</v>
      </c>
    </row>
    <row r="12" spans="1:2" x14ac:dyDescent="0.3">
      <c r="A12" s="11" t="s">
        <v>39</v>
      </c>
      <c r="B12" s="1">
        <v>338489</v>
      </c>
    </row>
    <row r="13" spans="1:2" x14ac:dyDescent="0.3">
      <c r="A13" s="11" t="s">
        <v>37</v>
      </c>
      <c r="B13" s="1">
        <v>324101</v>
      </c>
    </row>
    <row r="14" spans="1:2" x14ac:dyDescent="0.3">
      <c r="A14" s="11" t="s">
        <v>53</v>
      </c>
      <c r="B14" s="1">
        <v>320783</v>
      </c>
    </row>
    <row r="15" spans="1:2" x14ac:dyDescent="0.3">
      <c r="A15" s="11" t="s">
        <v>31</v>
      </c>
      <c r="B15" s="1">
        <v>302047</v>
      </c>
    </row>
    <row r="16" spans="1:2" x14ac:dyDescent="0.3">
      <c r="A16" s="11" t="s">
        <v>33</v>
      </c>
      <c r="B16" s="1">
        <v>282449</v>
      </c>
    </row>
    <row r="17" spans="1:2" x14ac:dyDescent="0.3">
      <c r="A17" s="11" t="s">
        <v>41</v>
      </c>
      <c r="B17" s="1">
        <v>277268</v>
      </c>
    </row>
    <row r="18" spans="1:2" x14ac:dyDescent="0.3">
      <c r="A18" s="11" t="s">
        <v>43</v>
      </c>
      <c r="B18" s="1">
        <v>271957</v>
      </c>
    </row>
    <row r="19" spans="1:2" x14ac:dyDescent="0.3">
      <c r="A19" s="11" t="s">
        <v>29</v>
      </c>
      <c r="B19" s="1">
        <v>263265</v>
      </c>
    </row>
    <row r="20" spans="1:2" x14ac:dyDescent="0.3">
      <c r="A20" s="11" t="s">
        <v>35</v>
      </c>
      <c r="B20" s="1">
        <v>217905</v>
      </c>
    </row>
    <row r="21" spans="1:2" x14ac:dyDescent="0.3">
      <c r="A21" s="11" t="s">
        <v>47</v>
      </c>
      <c r="B21" s="1">
        <v>205418</v>
      </c>
    </row>
    <row r="22" spans="1:2" x14ac:dyDescent="0.3">
      <c r="A22" s="11" t="s">
        <v>49</v>
      </c>
      <c r="B22" s="1">
        <v>128097</v>
      </c>
    </row>
    <row r="23" spans="1:2" x14ac:dyDescent="0.3">
      <c r="A23" s="11" t="s">
        <v>51</v>
      </c>
      <c r="B23" s="1">
        <v>120950</v>
      </c>
    </row>
    <row r="24" spans="1:2" x14ac:dyDescent="0.3">
      <c r="A24" s="11" t="s">
        <v>55</v>
      </c>
      <c r="B24" s="1">
        <v>98129</v>
      </c>
    </row>
    <row r="25" spans="1:2" x14ac:dyDescent="0.3">
      <c r="A25" s="11" t="s">
        <v>65</v>
      </c>
      <c r="B25" s="1">
        <v>60207</v>
      </c>
    </row>
    <row r="26" spans="1:2" x14ac:dyDescent="0.3">
      <c r="A26" s="11" t="s">
        <v>57</v>
      </c>
      <c r="B26" s="1">
        <v>56271</v>
      </c>
    </row>
    <row r="27" spans="1:2" x14ac:dyDescent="0.3">
      <c r="A27" s="11" t="s">
        <v>61</v>
      </c>
      <c r="B27" s="1">
        <v>40201</v>
      </c>
    </row>
    <row r="28" spans="1:2" x14ac:dyDescent="0.3">
      <c r="A28" s="11" t="s">
        <v>59</v>
      </c>
      <c r="B28" s="1">
        <v>33441</v>
      </c>
    </row>
    <row r="29" spans="1:2" x14ac:dyDescent="0.3">
      <c r="A29" s="11" t="s">
        <v>63</v>
      </c>
      <c r="B29" s="1">
        <v>29325</v>
      </c>
    </row>
    <row r="30" spans="1:2" x14ac:dyDescent="0.3">
      <c r="A30" s="11" t="s">
        <v>76</v>
      </c>
      <c r="B30" s="1">
        <v>23803</v>
      </c>
    </row>
    <row r="31" spans="1:2" x14ac:dyDescent="0.3">
      <c r="A31" s="11" t="s">
        <v>69</v>
      </c>
      <c r="B31" s="1">
        <v>16842</v>
      </c>
    </row>
    <row r="32" spans="1:2" x14ac:dyDescent="0.3">
      <c r="A32" s="11" t="s">
        <v>80</v>
      </c>
      <c r="B32" s="1">
        <v>14005</v>
      </c>
    </row>
    <row r="33" spans="1:2" x14ac:dyDescent="0.3">
      <c r="A33" s="11" t="s">
        <v>67</v>
      </c>
      <c r="B33" s="1">
        <v>12225</v>
      </c>
    </row>
    <row r="34" spans="1:2" x14ac:dyDescent="0.3">
      <c r="A34" s="11" t="s">
        <v>74</v>
      </c>
      <c r="B34" s="1">
        <v>9876</v>
      </c>
    </row>
    <row r="35" spans="1:2" x14ac:dyDescent="0.3">
      <c r="A35" s="11" t="s">
        <v>82</v>
      </c>
      <c r="B35" s="1">
        <v>6196</v>
      </c>
    </row>
    <row r="36" spans="1:2" x14ac:dyDescent="0.3">
      <c r="A36" s="11" t="s">
        <v>72</v>
      </c>
      <c r="B36" s="1">
        <v>5036</v>
      </c>
    </row>
    <row r="37" spans="1:2" x14ac:dyDescent="0.3">
      <c r="A37" s="11" t="s">
        <v>84</v>
      </c>
      <c r="B37" s="1">
        <v>4445</v>
      </c>
    </row>
    <row r="38" spans="1:2" x14ac:dyDescent="0.3">
      <c r="A38" s="11" t="s">
        <v>78</v>
      </c>
      <c r="B38" s="1">
        <v>3436</v>
      </c>
    </row>
    <row r="39" spans="1:2" x14ac:dyDescent="0.3">
      <c r="A39" s="11" t="s">
        <v>89</v>
      </c>
      <c r="B39" s="1">
        <v>645</v>
      </c>
    </row>
    <row r="40" spans="1:2" x14ac:dyDescent="0.3">
      <c r="A40" s="11" t="s">
        <v>86</v>
      </c>
      <c r="B40" s="1">
        <v>0</v>
      </c>
    </row>
    <row r="41" spans="1:2" x14ac:dyDescent="0.3">
      <c r="A41" s="11" t="s">
        <v>102</v>
      </c>
      <c r="B41" s="1">
        <v>11513989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
    </sheetView>
  </sheetViews>
  <sheetFormatPr defaultRowHeight="14.4" x14ac:dyDescent="0.3"/>
  <cols>
    <col min="1" max="1" width="18" bestFit="1" customWidth="1"/>
    <col min="2" max="2" width="17.77734375" bestFit="1" customWidth="1"/>
    <col min="3" max="3" width="13.21875" bestFit="1" customWidth="1"/>
    <col min="4" max="4" width="13.6640625" bestFit="1" customWidth="1"/>
  </cols>
  <sheetData>
    <row r="1" spans="1:4" x14ac:dyDescent="0.3">
      <c r="A1" s="10" t="s">
        <v>91</v>
      </c>
      <c r="B1" t="s">
        <v>25</v>
      </c>
    </row>
    <row r="3" spans="1:4" x14ac:dyDescent="0.3">
      <c r="A3" t="s">
        <v>103</v>
      </c>
      <c r="B3" t="s">
        <v>109</v>
      </c>
      <c r="C3" t="s">
        <v>110</v>
      </c>
      <c r="D3" t="s">
        <v>111</v>
      </c>
    </row>
    <row r="4" spans="1:4" x14ac:dyDescent="0.3">
      <c r="A4" s="1">
        <v>606229</v>
      </c>
      <c r="B4" s="1">
        <v>595259</v>
      </c>
      <c r="C4" s="1">
        <v>8753</v>
      </c>
      <c r="D4" s="1">
        <v>2217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1:AA45"/>
  <sheetViews>
    <sheetView tabSelected="1" topLeftCell="X1" workbookViewId="0">
      <selection activeCell="V12" sqref="V12:W12"/>
    </sheetView>
  </sheetViews>
  <sheetFormatPr defaultRowHeight="14.4" x14ac:dyDescent="0.3"/>
  <cols>
    <col min="4" max="4" width="26.44140625" customWidth="1"/>
    <col min="5" max="5" width="10.77734375" customWidth="1"/>
    <col min="6" max="6" width="11.33203125" customWidth="1"/>
    <col min="8" max="8" width="17" customWidth="1"/>
    <col min="9" max="9" width="14" customWidth="1"/>
    <col min="10" max="10" width="13.44140625" customWidth="1"/>
    <col min="12" max="12" width="15.44140625" bestFit="1" customWidth="1"/>
    <col min="15" max="15" width="8.88671875" customWidth="1"/>
    <col min="18" max="18" width="10.21875" customWidth="1"/>
  </cols>
  <sheetData>
    <row r="1" spans="4:27" ht="14.4" customHeight="1" x14ac:dyDescent="0.3">
      <c r="E1" s="55" t="s">
        <v>99</v>
      </c>
      <c r="F1" s="55"/>
      <c r="G1" s="55"/>
      <c r="H1" s="55"/>
    </row>
    <row r="2" spans="4:27" ht="18.600000000000001" customHeight="1" x14ac:dyDescent="0.3">
      <c r="E2" s="55"/>
      <c r="F2" s="55"/>
      <c r="G2" s="55"/>
      <c r="H2" s="55"/>
      <c r="I2" s="56" t="s">
        <v>106</v>
      </c>
      <c r="J2" s="56"/>
      <c r="K2" s="60">
        <f>'source data'!F2</f>
        <v>44362.610011574077</v>
      </c>
      <c r="L2" s="61"/>
      <c r="N2" s="59" t="s">
        <v>107</v>
      </c>
      <c r="O2" s="59"/>
      <c r="P2" s="59"/>
      <c r="Q2" s="59"/>
      <c r="R2" s="59"/>
      <c r="V2" s="50" t="s">
        <v>108</v>
      </c>
      <c r="W2" s="50"/>
      <c r="X2" s="50"/>
      <c r="Y2" s="50"/>
      <c r="Z2" s="50"/>
      <c r="AA2" s="50"/>
    </row>
    <row r="3" spans="4:27" ht="14.4" customHeight="1" thickBot="1" x14ac:dyDescent="0.35">
      <c r="E3" s="55"/>
      <c r="F3" s="55"/>
      <c r="G3" s="55"/>
      <c r="H3" s="55"/>
      <c r="J3" s="7"/>
      <c r="L3" s="9"/>
      <c r="M3" s="9"/>
      <c r="N3" s="9"/>
    </row>
    <row r="4" spans="4:27" ht="14.4" customHeight="1" thickBot="1" x14ac:dyDescent="0.4">
      <c r="E4" s="8"/>
      <c r="F4" s="8"/>
      <c r="G4" s="8"/>
      <c r="H4" s="8"/>
      <c r="L4" s="62"/>
      <c r="M4" s="62"/>
      <c r="N4" s="46" t="s">
        <v>100</v>
      </c>
      <c r="O4" s="47"/>
      <c r="P4" s="57">
        <f>'source data'!B2</f>
        <v>29575091</v>
      </c>
      <c r="Q4" s="57"/>
      <c r="R4" s="58"/>
    </row>
    <row r="5" spans="4:27" ht="18" customHeight="1" thickBot="1" x14ac:dyDescent="0.4">
      <c r="D5" s="54" t="s">
        <v>98</v>
      </c>
      <c r="E5" s="54"/>
      <c r="F5" s="54"/>
      <c r="G5" s="54"/>
      <c r="H5" s="54"/>
      <c r="I5" s="54"/>
      <c r="J5" s="54"/>
      <c r="L5" s="3"/>
      <c r="V5" s="51" t="s">
        <v>21</v>
      </c>
      <c r="W5" s="51"/>
      <c r="X5" s="51"/>
      <c r="Y5" s="51"/>
      <c r="Z5" s="51"/>
      <c r="AA5" s="52"/>
    </row>
    <row r="6" spans="4:27" ht="17.399999999999999" customHeight="1" thickBot="1" x14ac:dyDescent="0.4">
      <c r="D6" s="18" t="s">
        <v>91</v>
      </c>
      <c r="E6" s="19" t="s">
        <v>92</v>
      </c>
      <c r="F6" s="20" t="s">
        <v>93</v>
      </c>
      <c r="G6" s="20" t="s">
        <v>94</v>
      </c>
      <c r="H6" s="20" t="s">
        <v>96</v>
      </c>
      <c r="I6" s="21" t="s">
        <v>95</v>
      </c>
      <c r="J6" s="22" t="s">
        <v>97</v>
      </c>
      <c r="L6" s="3"/>
      <c r="N6" s="46" t="s">
        <v>93</v>
      </c>
      <c r="O6" s="47"/>
      <c r="P6" s="57">
        <f>'source data'!C2</f>
        <v>28274838</v>
      </c>
      <c r="Q6" s="57"/>
      <c r="R6" s="58"/>
      <c r="S6" s="13"/>
      <c r="T6" s="13"/>
    </row>
    <row r="7" spans="4:27" ht="15.6" customHeight="1" thickBot="1" x14ac:dyDescent="0.4">
      <c r="D7" s="23" t="str">
        <f>INDEX('source data'!$A$3:$F$39,ROWS(dashboard!$D$7:D7),COLUMNS($D$7:D7))</f>
        <v>Andaman and Nicobar Islands</v>
      </c>
      <c r="E7" s="5">
        <f>INDEX('source data'!$A$3:$F$39,ROWS(dashboard!$D$7:E7),COLUMNS($D$7:E7))</f>
        <v>7269</v>
      </c>
      <c r="F7" s="5">
        <f>INDEX('source data'!$A$3:$F$39,ROWS(dashboard!$D$7:F7),COLUMNS($D$7:F7))</f>
        <v>7034</v>
      </c>
      <c r="G7" s="5">
        <f>INDEX('source data'!$A$3:$F$39,ROWS(dashboard!$D$7:G7),COLUMNS($D$7:G7))</f>
        <v>126</v>
      </c>
      <c r="H7" s="5">
        <f>INDEX('source data'!$A$3:$F$39,ROWS(dashboard!$D$7:H7),COLUMNS($D$7:H7))</f>
        <v>109</v>
      </c>
      <c r="I7" s="6">
        <f>IFERROR(G7/E7,0)</f>
        <v>1.7333883615352867E-2</v>
      </c>
      <c r="J7" s="24">
        <f>IFERROR(F7/E7,0)</f>
        <v>0.96767093135231808</v>
      </c>
      <c r="R7" s="13"/>
      <c r="S7" s="13"/>
      <c r="T7" s="13"/>
      <c r="V7" s="53" t="s">
        <v>92</v>
      </c>
      <c r="W7" s="53"/>
      <c r="X7" s="53"/>
      <c r="Y7" s="53"/>
      <c r="Z7" s="53"/>
      <c r="AA7" s="53"/>
    </row>
    <row r="8" spans="4:27" ht="16.8" customHeight="1" thickBot="1" x14ac:dyDescent="0.45">
      <c r="D8" s="23" t="str">
        <f>INDEX('source data'!$A$3:$F$39,ROWS(dashboard!$D$7:D8),COLUMNS($D$7:D8))</f>
        <v>Andhra Pradesh</v>
      </c>
      <c r="E8" s="5">
        <f>INDEX('source data'!$A$3:$F$39,ROWS(dashboard!$D$7:E8),COLUMNS($D$7:E8))</f>
        <v>1814393</v>
      </c>
      <c r="F8" s="5">
        <f>INDEX('source data'!$A$3:$F$39,ROWS(dashboard!$D$7:F8),COLUMNS($D$7:F8))</f>
        <v>1722381</v>
      </c>
      <c r="G8" s="5">
        <f>INDEX('source data'!$A$3:$F$39,ROWS(dashboard!$D$7:G8),COLUMNS($D$7:G8))</f>
        <v>11999</v>
      </c>
      <c r="H8" s="5">
        <f>INDEX('source data'!$A$3:$F$39,ROWS(dashboard!$D$7:H8),COLUMNS($D$7:H8))</f>
        <v>80013</v>
      </c>
      <c r="I8" s="6">
        <f t="shared" ref="I8:I43" si="0">IFERROR(G8/E8,0)</f>
        <v>6.6132309813805501E-3</v>
      </c>
      <c r="J8" s="24">
        <f t="shared" ref="J8:J43" si="1">IFERROR(F8/E8,0)</f>
        <v>0.94928772322203625</v>
      </c>
      <c r="N8" s="46" t="s">
        <v>94</v>
      </c>
      <c r="O8" s="47"/>
      <c r="P8" s="44">
        <f>'source data'!D2</f>
        <v>377120</v>
      </c>
      <c r="Q8" s="44"/>
      <c r="R8" s="45"/>
    </row>
    <row r="9" spans="4:27" ht="16.8" customHeight="1" thickBot="1" x14ac:dyDescent="0.45">
      <c r="D9" s="23" t="str">
        <f>INDEX('source data'!$A$3:$F$39,ROWS(dashboard!$D$7:D9),COLUMNS($D$7:D9))</f>
        <v>Arunachal Pradesh</v>
      </c>
      <c r="E9" s="5">
        <f>INDEX('source data'!$A$3:$F$39,ROWS(dashboard!$D$7:E9),COLUMNS($D$7:E9))</f>
        <v>31648</v>
      </c>
      <c r="F9" s="5">
        <f>INDEX('source data'!$A$3:$F$39,ROWS(dashboard!$D$7:F9),COLUMNS($D$7:F9))</f>
        <v>28608</v>
      </c>
      <c r="G9" s="5">
        <f>INDEX('source data'!$A$3:$F$39,ROWS(dashboard!$D$7:G9),COLUMNS($D$7:G9))</f>
        <v>151</v>
      </c>
      <c r="H9" s="5">
        <f>INDEX('source data'!$A$3:$F$39,ROWS(dashboard!$D$7:H9),COLUMNS($D$7:H9))</f>
        <v>2889</v>
      </c>
      <c r="I9" s="6">
        <f t="shared" si="0"/>
        <v>4.7712335692618804E-3</v>
      </c>
      <c r="J9" s="24">
        <f t="shared" si="1"/>
        <v>0.90394337714863493</v>
      </c>
      <c r="N9" s="15"/>
      <c r="O9" s="15"/>
      <c r="P9" s="15"/>
      <c r="R9" s="14"/>
      <c r="S9" s="14"/>
      <c r="T9" s="14"/>
      <c r="V9" s="29">
        <f>INDEX(D6:J43,MATCH(V5,D6:D43,0),MATCH(V7,D6:J6,0))</f>
        <v>2771969</v>
      </c>
      <c r="W9" s="30"/>
      <c r="X9" s="30"/>
      <c r="Y9" s="30"/>
      <c r="Z9" s="30"/>
      <c r="AA9" s="31"/>
    </row>
    <row r="10" spans="4:27" ht="15.6" customHeight="1" thickBot="1" x14ac:dyDescent="0.35">
      <c r="D10" s="23" t="str">
        <f>INDEX('source data'!$A$3:$F$39,ROWS(dashboard!$D$7:D10),COLUMNS($D$7:D10))</f>
        <v>Assam</v>
      </c>
      <c r="E10" s="5">
        <f>INDEX('source data'!$A$3:$F$39,ROWS(dashboard!$D$7:E10),COLUMNS($D$7:E10))</f>
        <v>463175</v>
      </c>
      <c r="F10" s="5">
        <f>INDEX('source data'!$A$3:$F$39,ROWS(dashboard!$D$7:F10),COLUMNS($D$7:F10))</f>
        <v>418472</v>
      </c>
      <c r="G10" s="5">
        <f>INDEX('source data'!$A$3:$F$39,ROWS(dashboard!$D$7:G10),COLUMNS($D$7:G10))</f>
        <v>3994</v>
      </c>
      <c r="H10" s="5">
        <f>INDEX('source data'!$A$3:$F$39,ROWS(dashboard!$D$7:H10),COLUMNS($D$7:H10))</f>
        <v>39362</v>
      </c>
      <c r="I10" s="6">
        <f t="shared" si="0"/>
        <v>8.6230906244939825E-3</v>
      </c>
      <c r="J10" s="24">
        <f t="shared" si="1"/>
        <v>0.90348572353861933</v>
      </c>
    </row>
    <row r="11" spans="4:27" ht="16.8" customHeight="1" x14ac:dyDescent="0.4">
      <c r="D11" s="23" t="str">
        <f>INDEX('source data'!$A$3:$F$39,ROWS(dashboard!$D$7:D11),COLUMNS($D$7:D11))</f>
        <v>Bihar</v>
      </c>
      <c r="E11" s="5">
        <f>INDEX('source data'!$A$3:$F$39,ROWS(dashboard!$D$7:E11),COLUMNS($D$7:E11))</f>
        <v>717539</v>
      </c>
      <c r="F11" s="5">
        <f>INDEX('source data'!$A$3:$F$39,ROWS(dashboard!$D$7:F11),COLUMNS($D$7:F11))</f>
        <v>703262</v>
      </c>
      <c r="G11" s="5">
        <f>INDEX('source data'!$A$3:$F$39,ROWS(dashboard!$D$7:G11),COLUMNS($D$7:G11))</f>
        <v>9505</v>
      </c>
      <c r="H11" s="5">
        <f>INDEX('source data'!$A$3:$F$39,ROWS(dashboard!$D$7:H11),COLUMNS($D$7:H11))</f>
        <v>4771</v>
      </c>
      <c r="I11" s="6">
        <f t="shared" si="0"/>
        <v>1.3246666731703782E-2</v>
      </c>
      <c r="J11" s="24">
        <f t="shared" si="1"/>
        <v>0.98010282367927037</v>
      </c>
      <c r="N11" s="48" t="s">
        <v>104</v>
      </c>
      <c r="O11" s="49"/>
      <c r="P11" s="9"/>
      <c r="Q11" s="42" t="s">
        <v>105</v>
      </c>
      <c r="R11" s="42"/>
      <c r="V11" s="32" t="s">
        <v>104</v>
      </c>
      <c r="W11" s="33"/>
      <c r="X11" s="17"/>
      <c r="Y11" s="32" t="s">
        <v>112</v>
      </c>
      <c r="Z11" s="36"/>
      <c r="AA11" s="33"/>
    </row>
    <row r="12" spans="4:27" ht="15" customHeight="1" thickBot="1" x14ac:dyDescent="0.35">
      <c r="D12" s="23" t="str">
        <f>INDEX('source data'!$A$3:$F$39,ROWS(dashboard!$D$7:D12),COLUMNS($D$7:D12))</f>
        <v>Chandigarh</v>
      </c>
      <c r="E12" s="5">
        <f>INDEX('source data'!$A$3:$F$39,ROWS(dashboard!$D$7:E12),COLUMNS($D$7:E12))</f>
        <v>61160</v>
      </c>
      <c r="F12" s="5">
        <f>INDEX('source data'!$A$3:$F$39,ROWS(dashboard!$D$7:F12),COLUMNS($D$7:F12))</f>
        <v>59859</v>
      </c>
      <c r="G12" s="5">
        <f>INDEX('source data'!$A$3:$F$39,ROWS(dashboard!$D$7:G12),COLUMNS($D$7:G12))</f>
        <v>794</v>
      </c>
      <c r="H12" s="5">
        <f>INDEX('source data'!$A$3:$F$39,ROWS(dashboard!$D$7:H12),COLUMNS($D$7:H12))</f>
        <v>507</v>
      </c>
      <c r="I12" s="6">
        <f t="shared" si="0"/>
        <v>1.2982341399607586E-2</v>
      </c>
      <c r="J12" s="24">
        <f t="shared" si="1"/>
        <v>0.97872792674950948</v>
      </c>
      <c r="N12" s="40">
        <f>P8/P4</f>
        <v>1.2751270993553325E-2</v>
      </c>
      <c r="O12" s="41"/>
      <c r="Q12" s="43">
        <f>P6/P4</f>
        <v>0.95603553679682673</v>
      </c>
      <c r="R12" s="43"/>
      <c r="V12" s="34">
        <f>INDEX(D6:J43,MATCH(V5,D6:D43,0),MATCH(I6,D6:J6,0))</f>
        <v>1.1916799935352813E-2</v>
      </c>
      <c r="W12" s="35"/>
      <c r="Y12" s="37">
        <f>INDEX(D6:J43,MATCH(V5,D6:D43,0),MATCH(J6,D6:J6,0))</f>
        <v>0.92597500188494175</v>
      </c>
      <c r="Z12" s="38"/>
      <c r="AA12" s="39"/>
    </row>
    <row r="13" spans="4:27" ht="15.6" customHeight="1" x14ac:dyDescent="0.4">
      <c r="D13" s="23" t="str">
        <f>INDEX('source data'!$A$3:$F$39,ROWS(dashboard!$D$7:D13),COLUMNS($D$7:D13))</f>
        <v>Chhattisgarh</v>
      </c>
      <c r="E13" s="5">
        <f>INDEX('source data'!$A$3:$F$39,ROWS(dashboard!$D$7:E13),COLUMNS($D$7:E13))</f>
        <v>987563</v>
      </c>
      <c r="F13" s="5">
        <f>INDEX('source data'!$A$3:$F$39,ROWS(dashboard!$D$7:F13),COLUMNS($D$7:F13))</f>
        <v>961569</v>
      </c>
      <c r="G13" s="5">
        <f>INDEX('source data'!$A$3:$F$39,ROWS(dashboard!$D$7:G13),COLUMNS($D$7:G13))</f>
        <v>13334</v>
      </c>
      <c r="H13" s="5">
        <f>INDEX('source data'!$A$3:$F$39,ROWS(dashboard!$D$7:H13),COLUMNS($D$7:H13))</f>
        <v>12660</v>
      </c>
      <c r="I13" s="6">
        <f t="shared" si="0"/>
        <v>1.350192342159437E-2</v>
      </c>
      <c r="J13" s="24">
        <f t="shared" si="1"/>
        <v>0.97367864126136761</v>
      </c>
      <c r="N13" s="12"/>
      <c r="O13" s="12"/>
      <c r="P13" s="12"/>
      <c r="Q13" s="12"/>
      <c r="R13" s="12"/>
      <c r="S13" s="12"/>
      <c r="T13" s="12"/>
    </row>
    <row r="14" spans="4:27" x14ac:dyDescent="0.3">
      <c r="D14" s="23" t="str">
        <f>INDEX('source data'!$A$3:$F$39,ROWS(dashboard!$D$7:D14),COLUMNS($D$7:D14))</f>
        <v>Dadra and Nagar Haveli and Daman and Diu</v>
      </c>
      <c r="E14" s="5">
        <f>INDEX('source data'!$A$3:$F$39,ROWS(dashboard!$D$7:E14),COLUMNS($D$7:E14))</f>
        <v>10466</v>
      </c>
      <c r="F14" s="5">
        <f>INDEX('source data'!$A$3:$F$39,ROWS(dashboard!$D$7:F14),COLUMNS($D$7:F14))</f>
        <v>10367</v>
      </c>
      <c r="G14" s="5">
        <f>INDEX('source data'!$A$3:$F$39,ROWS(dashboard!$D$7:G14),COLUMNS($D$7:G14))</f>
        <v>4</v>
      </c>
      <c r="H14" s="5">
        <f>INDEX('source data'!$A$3:$F$39,ROWS(dashboard!$D$7:H14),COLUMNS($D$7:H14))</f>
        <v>62</v>
      </c>
      <c r="I14" s="6">
        <f t="shared" si="0"/>
        <v>3.8218994840435696E-4</v>
      </c>
      <c r="J14" s="24">
        <f t="shared" si="1"/>
        <v>0.99054079877699219</v>
      </c>
    </row>
    <row r="15" spans="4:27" x14ac:dyDescent="0.3">
      <c r="D15" s="23" t="str">
        <f>INDEX('source data'!$A$3:$F$39,ROWS(dashboard!$D$7:D15),COLUMNS($D$7:D15))</f>
        <v>Delhi</v>
      </c>
      <c r="E15" s="5">
        <f>INDEX('source data'!$A$3:$F$39,ROWS(dashboard!$D$7:E15),COLUMNS($D$7:E15))</f>
        <v>1431270</v>
      </c>
      <c r="F15" s="5">
        <f>INDEX('source data'!$A$3:$F$39,ROWS(dashboard!$D$7:F15),COLUMNS($D$7:F15))</f>
        <v>1403205</v>
      </c>
      <c r="G15" s="5">
        <f>INDEX('source data'!$A$3:$F$39,ROWS(dashboard!$D$7:G15),COLUMNS($D$7:G15))</f>
        <v>24839</v>
      </c>
      <c r="H15" s="5">
        <f>INDEX('source data'!$A$3:$F$39,ROWS(dashboard!$D$7:H15),COLUMNS($D$7:H15))</f>
        <v>3226</v>
      </c>
      <c r="I15" s="6">
        <f t="shared" si="0"/>
        <v>1.7354517316788585E-2</v>
      </c>
      <c r="J15" s="24">
        <f t="shared" si="1"/>
        <v>0.9803915403802218</v>
      </c>
    </row>
    <row r="16" spans="4:27" x14ac:dyDescent="0.3">
      <c r="D16" s="23" t="str">
        <f>INDEX('source data'!$A$3:$F$39,ROWS(dashboard!$D$7:D16),COLUMNS($D$7:D16))</f>
        <v>Goa</v>
      </c>
      <c r="E16" s="5">
        <f>INDEX('source data'!$A$3:$F$39,ROWS(dashboard!$D$7:E16),COLUMNS($D$7:E16))</f>
        <v>162721</v>
      </c>
      <c r="F16" s="5">
        <f>INDEX('source data'!$A$3:$F$39,ROWS(dashboard!$D$7:F16),COLUMNS($D$7:F16))</f>
        <v>155378</v>
      </c>
      <c r="G16" s="5">
        <f>INDEX('source data'!$A$3:$F$39,ROWS(dashboard!$D$7:G16),COLUMNS($D$7:G16))</f>
        <v>2937</v>
      </c>
      <c r="H16" s="5">
        <f>INDEX('source data'!$A$3:$F$39,ROWS(dashboard!$D$7:H16),COLUMNS($D$7:H16))</f>
        <v>4406</v>
      </c>
      <c r="I16" s="6">
        <f t="shared" si="0"/>
        <v>1.8049299107060553E-2</v>
      </c>
      <c r="J16" s="24">
        <f t="shared" si="1"/>
        <v>0.95487367948820379</v>
      </c>
      <c r="P16" s="16"/>
    </row>
    <row r="17" spans="4:18" x14ac:dyDescent="0.3">
      <c r="D17" s="23" t="str">
        <f>INDEX('source data'!$A$3:$F$39,ROWS(dashboard!$D$7:D17),COLUMNS($D$7:D17))</f>
        <v>Gujarat</v>
      </c>
      <c r="E17" s="5">
        <f>INDEX('source data'!$A$3:$F$39,ROWS(dashboard!$D$7:E17),COLUMNS($D$7:E17))</f>
        <v>820726</v>
      </c>
      <c r="F17" s="5">
        <f>INDEX('source data'!$A$3:$F$39,ROWS(dashboard!$D$7:F17),COLUMNS($D$7:F17))</f>
        <v>801181</v>
      </c>
      <c r="G17" s="5">
        <f>INDEX('source data'!$A$3:$F$39,ROWS(dashboard!$D$7:G17),COLUMNS($D$7:G17))</f>
        <v>10003</v>
      </c>
      <c r="H17" s="5">
        <f>INDEX('source data'!$A$3:$F$39,ROWS(dashboard!$D$7:H17),COLUMNS($D$7:H17))</f>
        <v>9542</v>
      </c>
      <c r="I17" s="6">
        <f t="shared" si="0"/>
        <v>1.2187989657936998E-2</v>
      </c>
      <c r="J17" s="24">
        <f t="shared" si="1"/>
        <v>0.97618571849801272</v>
      </c>
      <c r="N17" s="9"/>
      <c r="O17" s="9"/>
      <c r="P17" s="9"/>
    </row>
    <row r="18" spans="4:18" x14ac:dyDescent="0.3">
      <c r="D18" s="23" t="str">
        <f>INDEX('source data'!$A$3:$F$39,ROWS(dashboard!$D$7:D18),COLUMNS($D$7:D18))</f>
        <v>Haryana</v>
      </c>
      <c r="E18" s="5">
        <f>INDEX('source data'!$A$3:$F$39,ROWS(dashboard!$D$7:E18),COLUMNS($D$7:E18))</f>
        <v>766129</v>
      </c>
      <c r="F18" s="5">
        <f>INDEX('source data'!$A$3:$F$39,ROWS(dashboard!$D$7:F18),COLUMNS($D$7:F18))</f>
        <v>753020</v>
      </c>
      <c r="G18" s="5">
        <f>INDEX('source data'!$A$3:$F$39,ROWS(dashboard!$D$7:G18),COLUMNS($D$7:G18))</f>
        <v>9032</v>
      </c>
      <c r="H18" s="5">
        <f>INDEX('source data'!$A$3:$F$39,ROWS(dashboard!$D$7:H18),COLUMNS($D$7:H18))</f>
        <v>4077</v>
      </c>
      <c r="I18" s="6">
        <f t="shared" si="0"/>
        <v>1.1789137338489993E-2</v>
      </c>
      <c r="J18" s="24">
        <f t="shared" si="1"/>
        <v>0.98288930454270751</v>
      </c>
      <c r="N18" s="9"/>
      <c r="O18" s="9"/>
      <c r="P18" s="9"/>
      <c r="Q18" s="9"/>
      <c r="R18" s="9"/>
    </row>
    <row r="19" spans="4:18" x14ac:dyDescent="0.3">
      <c r="D19" s="23" t="str">
        <f>INDEX('source data'!$A$3:$F$39,ROWS(dashboard!$D$7:D19),COLUMNS($D$7:D19))</f>
        <v>Himachal Pradesh</v>
      </c>
      <c r="E19" s="5">
        <f>INDEX('source data'!$A$3:$F$39,ROWS(dashboard!$D$7:E19),COLUMNS($D$7:E19))</f>
        <v>198876</v>
      </c>
      <c r="F19" s="5">
        <f>INDEX('source data'!$A$3:$F$39,ROWS(dashboard!$D$7:F19),COLUMNS($D$7:F19))</f>
        <v>191041</v>
      </c>
      <c r="G19" s="5">
        <f>INDEX('source data'!$A$3:$F$39,ROWS(dashboard!$D$7:G19),COLUMNS($D$7:G19))</f>
        <v>3382</v>
      </c>
      <c r="H19" s="5">
        <f>INDEX('source data'!$A$3:$F$39,ROWS(dashboard!$D$7:H19),COLUMNS($D$7:H19))</f>
        <v>4432</v>
      </c>
      <c r="I19" s="6">
        <f t="shared" si="0"/>
        <v>1.7005571310766507E-2</v>
      </c>
      <c r="J19" s="24">
        <f t="shared" si="1"/>
        <v>0.9606035921880971</v>
      </c>
    </row>
    <row r="20" spans="4:18" x14ac:dyDescent="0.3">
      <c r="D20" s="23" t="str">
        <f>INDEX('source data'!$A$3:$F$39,ROWS(dashboard!$D$7:D20),COLUMNS($D$7:D20))</f>
        <v>Jammu and Kashmir</v>
      </c>
      <c r="E20" s="5">
        <f>INDEX('source data'!$A$3:$F$39,ROWS(dashboard!$D$7:E20),COLUMNS($D$7:E20))</f>
        <v>308011</v>
      </c>
      <c r="F20" s="5">
        <f>INDEX('source data'!$A$3:$F$39,ROWS(dashboard!$D$7:F20),COLUMNS($D$7:F20))</f>
        <v>290284</v>
      </c>
      <c r="G20" s="5">
        <f>INDEX('source data'!$A$3:$F$39,ROWS(dashboard!$D$7:G20),COLUMNS($D$7:G20))</f>
        <v>4195</v>
      </c>
      <c r="H20" s="5">
        <f>INDEX('source data'!$A$3:$F$39,ROWS(dashboard!$D$7:H20),COLUMNS($D$7:H20))</f>
        <v>13532</v>
      </c>
      <c r="I20" s="6">
        <f t="shared" si="0"/>
        <v>1.3619643454292217E-2</v>
      </c>
      <c r="J20" s="24">
        <f t="shared" si="1"/>
        <v>0.94244686066406724</v>
      </c>
    </row>
    <row r="21" spans="4:18" x14ac:dyDescent="0.3">
      <c r="D21" s="23" t="str">
        <f>INDEX('source data'!$A$3:$F$39,ROWS(dashboard!$D$7:D21),COLUMNS($D$7:D21))</f>
        <v>Jharkhand</v>
      </c>
      <c r="E21" s="5">
        <f>INDEX('source data'!$A$3:$F$39,ROWS(dashboard!$D$7:E21),COLUMNS($D$7:E21))</f>
        <v>343609</v>
      </c>
      <c r="F21" s="5">
        <f>INDEX('source data'!$A$3:$F$39,ROWS(dashboard!$D$7:F21),COLUMNS($D$7:F21))</f>
        <v>335462</v>
      </c>
      <c r="G21" s="5">
        <f>INDEX('source data'!$A$3:$F$39,ROWS(dashboard!$D$7:G21),COLUMNS($D$7:G21))</f>
        <v>5085</v>
      </c>
      <c r="H21" s="5">
        <f>INDEX('source data'!$A$3:$F$39,ROWS(dashboard!$D$7:H21),COLUMNS($D$7:H21))</f>
        <v>3062</v>
      </c>
      <c r="I21" s="6">
        <f t="shared" si="0"/>
        <v>1.4798797470380577E-2</v>
      </c>
      <c r="J21" s="24">
        <f t="shared" si="1"/>
        <v>0.97628991091618667</v>
      </c>
      <c r="N21" s="9"/>
      <c r="O21" s="9"/>
      <c r="P21" s="9"/>
      <c r="Q21" s="9"/>
      <c r="R21" s="9"/>
    </row>
    <row r="22" spans="4:18" x14ac:dyDescent="0.3">
      <c r="D22" s="23" t="str">
        <f>INDEX('source data'!$A$3:$F$39,ROWS(dashboard!$D$7:D22),COLUMNS($D$7:D22))</f>
        <v>Karnataka</v>
      </c>
      <c r="E22" s="5">
        <f>INDEX('source data'!$A$3:$F$39,ROWS(dashboard!$D$7:E22),COLUMNS($D$7:E22))</f>
        <v>2771969</v>
      </c>
      <c r="F22" s="5">
        <f>INDEX('source data'!$A$3:$F$39,ROWS(dashboard!$D$7:F22),COLUMNS($D$7:F22))</f>
        <v>2566774</v>
      </c>
      <c r="G22" s="5">
        <f>INDEX('source data'!$A$3:$F$39,ROWS(dashboard!$D$7:G22),COLUMNS($D$7:G22))</f>
        <v>33033</v>
      </c>
      <c r="H22" s="5">
        <f>INDEX('source data'!$A$3:$F$39,ROWS(dashboard!$D$7:H22),COLUMNS($D$7:H22))</f>
        <v>172141</v>
      </c>
      <c r="I22" s="6">
        <f t="shared" si="0"/>
        <v>1.1916799935352813E-2</v>
      </c>
      <c r="J22" s="24">
        <f t="shared" si="1"/>
        <v>0.92597500188494175</v>
      </c>
    </row>
    <row r="23" spans="4:18" x14ac:dyDescent="0.3">
      <c r="D23" s="23" t="str">
        <f>INDEX('source data'!$A$3:$F$39,ROWS(dashboard!$D$7:D23),COLUMNS($D$7:D23))</f>
        <v>Kerala</v>
      </c>
      <c r="E23" s="5">
        <f>INDEX('source data'!$A$3:$F$39,ROWS(dashboard!$D$7:E23),COLUMNS($D$7:E23))</f>
        <v>2735959</v>
      </c>
      <c r="F23" s="5">
        <f>INDEX('source data'!$A$3:$F$39,ROWS(dashboard!$D$7:F23),COLUMNS($D$7:F23))</f>
        <v>2610368</v>
      </c>
      <c r="G23" s="5">
        <f>INDEX('source data'!$A$3:$F$39,ROWS(dashboard!$D$7:G23),COLUMNS($D$7:G23))</f>
        <v>11343</v>
      </c>
      <c r="H23" s="5">
        <f>INDEX('source data'!$A$3:$F$39,ROWS(dashboard!$D$7:H23),COLUMNS($D$7:H23))</f>
        <v>113821</v>
      </c>
      <c r="I23" s="6">
        <f t="shared" si="0"/>
        <v>4.1458954611527437E-3</v>
      </c>
      <c r="J23" s="24">
        <f t="shared" si="1"/>
        <v>0.95409616883878745</v>
      </c>
    </row>
    <row r="24" spans="4:18" x14ac:dyDescent="0.3">
      <c r="D24" s="23" t="str">
        <f>INDEX('source data'!$A$3:$F$39,ROWS(dashboard!$D$7:D24),COLUMNS($D$7:D24))</f>
        <v>Ladakh</v>
      </c>
      <c r="E24" s="5">
        <f>INDEX('source data'!$A$3:$F$39,ROWS(dashboard!$D$7:E24),COLUMNS($D$7:E24))</f>
        <v>19611</v>
      </c>
      <c r="F24" s="5">
        <f>INDEX('source data'!$A$3:$F$39,ROWS(dashboard!$D$7:F24),COLUMNS($D$7:F24))</f>
        <v>18841</v>
      </c>
      <c r="G24" s="5">
        <f>INDEX('source data'!$A$3:$F$39,ROWS(dashboard!$D$7:G24),COLUMNS($D$7:G24))</f>
        <v>198</v>
      </c>
      <c r="H24" s="5">
        <f>INDEX('source data'!$A$3:$F$39,ROWS(dashboard!$D$7:H24),COLUMNS($D$7:H24))</f>
        <v>572</v>
      </c>
      <c r="I24" s="6">
        <f t="shared" si="0"/>
        <v>1.0096374483708122E-2</v>
      </c>
      <c r="J24" s="24">
        <f t="shared" si="1"/>
        <v>0.96073632145224619</v>
      </c>
    </row>
    <row r="25" spans="4:18" x14ac:dyDescent="0.3">
      <c r="D25" s="23" t="str">
        <f>INDEX('source data'!$A$3:$F$39,ROWS(dashboard!$D$7:D25),COLUMNS($D$7:D25))</f>
        <v>Lakshadweep</v>
      </c>
      <c r="E25" s="5">
        <f>INDEX('source data'!$A$3:$F$39,ROWS(dashboard!$D$7:E25),COLUMNS($D$7:E25))</f>
        <v>9236</v>
      </c>
      <c r="F25" s="5">
        <f>INDEX('source data'!$A$3:$F$39,ROWS(dashboard!$D$7:F25),COLUMNS($D$7:F25))</f>
        <v>8637</v>
      </c>
      <c r="G25" s="5">
        <f>INDEX('source data'!$A$3:$F$39,ROWS(dashboard!$D$7:G25),COLUMNS($D$7:G25))</f>
        <v>44</v>
      </c>
      <c r="H25" s="5">
        <f>INDEX('source data'!$A$3:$F$39,ROWS(dashboard!$D$7:H25),COLUMNS($D$7:H25))</f>
        <v>520</v>
      </c>
      <c r="I25" s="6">
        <f t="shared" si="0"/>
        <v>4.7639670853183193E-3</v>
      </c>
      <c r="J25" s="24">
        <f t="shared" si="1"/>
        <v>0.93514508445214384</v>
      </c>
    </row>
    <row r="26" spans="4:18" x14ac:dyDescent="0.3">
      <c r="D26" s="23" t="str">
        <f>INDEX('source data'!$A$3:$F$39,ROWS(dashboard!$D$7:D26),COLUMNS($D$7:D26))</f>
        <v>Madhya Pradesh</v>
      </c>
      <c r="E26" s="5">
        <f>INDEX('source data'!$A$3:$F$39,ROWS(dashboard!$D$7:E26),COLUMNS($D$7:E26))</f>
        <v>788425</v>
      </c>
      <c r="F26" s="5">
        <f>INDEX('source data'!$A$3:$F$39,ROWS(dashboard!$D$7:F26),COLUMNS($D$7:F26))</f>
        <v>775896</v>
      </c>
      <c r="G26" s="5">
        <f>INDEX('source data'!$A$3:$F$39,ROWS(dashboard!$D$7:G26),COLUMNS($D$7:G26))</f>
        <v>8588</v>
      </c>
      <c r="H26" s="5">
        <f>INDEX('source data'!$A$3:$F$39,ROWS(dashboard!$D$7:H26),COLUMNS($D$7:H26))</f>
        <v>3941</v>
      </c>
      <c r="I26" s="6">
        <f t="shared" si="0"/>
        <v>1.0892602340108444E-2</v>
      </c>
      <c r="J26" s="24">
        <f t="shared" si="1"/>
        <v>0.98410882455528426</v>
      </c>
    </row>
    <row r="27" spans="4:18" x14ac:dyDescent="0.3">
      <c r="D27" s="23" t="str">
        <f>INDEX('source data'!$A$3:$F$39,ROWS(dashboard!$D$7:D27),COLUMNS($D$7:D27))</f>
        <v>Maharashtra</v>
      </c>
      <c r="E27" s="5">
        <f>INDEX('source data'!$A$3:$F$39,ROWS(dashboard!$D$7:E27),COLUMNS($D$7:E27))</f>
        <v>5917121</v>
      </c>
      <c r="F27" s="5">
        <f>INDEX('source data'!$A$3:$F$39,ROWS(dashboard!$D$7:F27),COLUMNS($D$7:F27))</f>
        <v>5654003</v>
      </c>
      <c r="G27" s="5">
        <f>INDEX('source data'!$A$3:$F$39,ROWS(dashboard!$D$7:G27),COLUMNS($D$7:G27))</f>
        <v>112696</v>
      </c>
      <c r="H27" s="5">
        <f>INDEX('source data'!$A$3:$F$39,ROWS(dashboard!$D$7:H27),COLUMNS($D$7:H27))</f>
        <v>147354</v>
      </c>
      <c r="I27" s="6">
        <f t="shared" si="0"/>
        <v>1.9045748768700185E-2</v>
      </c>
      <c r="J27" s="24">
        <f t="shared" si="1"/>
        <v>0.95553276669515463</v>
      </c>
    </row>
    <row r="28" spans="4:18" x14ac:dyDescent="0.3">
      <c r="D28" s="23" t="str">
        <f>INDEX('source data'!$A$3:$F$39,ROWS(dashboard!$D$7:D28),COLUMNS($D$7:D28))</f>
        <v>Manipur</v>
      </c>
      <c r="E28" s="5">
        <f>INDEX('source data'!$A$3:$F$39,ROWS(dashboard!$D$7:E28),COLUMNS($D$7:E28))</f>
        <v>60311</v>
      </c>
      <c r="F28" s="5">
        <f>INDEX('source data'!$A$3:$F$39,ROWS(dashboard!$D$7:F28),COLUMNS($D$7:F28))</f>
        <v>50878</v>
      </c>
      <c r="G28" s="5">
        <f>INDEX('source data'!$A$3:$F$39,ROWS(dashboard!$D$7:G28),COLUMNS($D$7:G28))</f>
        <v>990</v>
      </c>
      <c r="H28" s="5">
        <f>INDEX('source data'!$A$3:$F$39,ROWS(dashboard!$D$7:H28),COLUMNS($D$7:H28))</f>
        <v>8443</v>
      </c>
      <c r="I28" s="6">
        <f t="shared" si="0"/>
        <v>1.6414916018636733E-2</v>
      </c>
      <c r="J28" s="24">
        <f t="shared" si="1"/>
        <v>0.84359403757191886</v>
      </c>
    </row>
    <row r="29" spans="4:18" x14ac:dyDescent="0.3">
      <c r="D29" s="23" t="str">
        <f>INDEX('source data'!$A$3:$F$39,ROWS(dashboard!$D$7:D29),COLUMNS($D$7:D29))</f>
        <v>Meghalaya</v>
      </c>
      <c r="E29" s="5">
        <f>INDEX('source data'!$A$3:$F$39,ROWS(dashboard!$D$7:E29),COLUMNS($D$7:E29))</f>
        <v>42759</v>
      </c>
      <c r="F29" s="5">
        <f>INDEX('source data'!$A$3:$F$39,ROWS(dashboard!$D$7:F29),COLUMNS($D$7:F29))</f>
        <v>37579</v>
      </c>
      <c r="G29" s="5">
        <f>INDEX('source data'!$A$3:$F$39,ROWS(dashboard!$D$7:G29),COLUMNS($D$7:G29))</f>
        <v>750</v>
      </c>
      <c r="H29" s="5">
        <f>INDEX('source data'!$A$3:$F$39,ROWS(dashboard!$D$7:H29),COLUMNS($D$7:H29))</f>
        <v>4430</v>
      </c>
      <c r="I29" s="6">
        <f t="shared" si="0"/>
        <v>1.7540166982389672E-2</v>
      </c>
      <c r="J29" s="24">
        <f t="shared" si="1"/>
        <v>0.87885591337496205</v>
      </c>
    </row>
    <row r="30" spans="4:18" x14ac:dyDescent="0.3">
      <c r="D30" s="23" t="str">
        <f>INDEX('source data'!$A$3:$F$39,ROWS(dashboard!$D$7:D30),COLUMNS($D$7:D30))</f>
        <v>Mizoram</v>
      </c>
      <c r="E30" s="5">
        <f>INDEX('source data'!$A$3:$F$39,ROWS(dashboard!$D$7:E30),COLUMNS($D$7:E30))</f>
        <v>15631</v>
      </c>
      <c r="F30" s="5">
        <f>INDEX('source data'!$A$3:$F$39,ROWS(dashboard!$D$7:F30),COLUMNS($D$7:F30))</f>
        <v>11879</v>
      </c>
      <c r="G30" s="5">
        <f>INDEX('source data'!$A$3:$F$39,ROWS(dashboard!$D$7:G30),COLUMNS($D$7:G30))</f>
        <v>70</v>
      </c>
      <c r="H30" s="5">
        <f>INDEX('source data'!$A$3:$F$39,ROWS(dashboard!$D$7:H30),COLUMNS($D$7:H30))</f>
        <v>3682</v>
      </c>
      <c r="I30" s="6">
        <f t="shared" si="0"/>
        <v>4.4782803403493054E-3</v>
      </c>
      <c r="J30" s="24">
        <f t="shared" si="1"/>
        <v>0.75996417375727721</v>
      </c>
    </row>
    <row r="31" spans="4:18" x14ac:dyDescent="0.3">
      <c r="D31" s="23" t="str">
        <f>INDEX('source data'!$A$3:$F$39,ROWS(dashboard!$D$7:D31),COLUMNS($D$7:D31))</f>
        <v>Nagaland</v>
      </c>
      <c r="E31" s="5">
        <f>INDEX('source data'!$A$3:$F$39,ROWS(dashboard!$D$7:E31),COLUMNS($D$7:E31))</f>
        <v>23753</v>
      </c>
      <c r="F31" s="5">
        <f>INDEX('source data'!$A$3:$F$39,ROWS(dashboard!$D$7:F31),COLUMNS($D$7:F31))</f>
        <v>19431</v>
      </c>
      <c r="G31" s="5">
        <f>INDEX('source data'!$A$3:$F$39,ROWS(dashboard!$D$7:G31),COLUMNS($D$7:G31))</f>
        <v>456</v>
      </c>
      <c r="H31" s="5">
        <f>INDEX('source data'!$A$3:$F$39,ROWS(dashboard!$D$7:H31),COLUMNS($D$7:H31))</f>
        <v>3201</v>
      </c>
      <c r="I31" s="6">
        <f t="shared" si="0"/>
        <v>1.9197575043152445E-2</v>
      </c>
      <c r="J31" s="24">
        <f t="shared" si="1"/>
        <v>0.81804403654275248</v>
      </c>
    </row>
    <row r="32" spans="4:18" x14ac:dyDescent="0.3">
      <c r="D32" s="23" t="str">
        <f>INDEX('source data'!$A$3:$F$39,ROWS(dashboard!$D$7:D32),COLUMNS($D$7:D32))</f>
        <v>Odisha</v>
      </c>
      <c r="E32" s="5">
        <f>INDEX('source data'!$A$3:$F$39,ROWS(dashboard!$D$7:E32),COLUMNS($D$7:E32))</f>
        <v>859526</v>
      </c>
      <c r="F32" s="5">
        <f>INDEX('source data'!$A$3:$F$39,ROWS(dashboard!$D$7:F32),COLUMNS($D$7:F32))</f>
        <v>804981</v>
      </c>
      <c r="G32" s="5">
        <f>INDEX('source data'!$A$3:$F$39,ROWS(dashboard!$D$7:G32),COLUMNS($D$7:G32))</f>
        <v>3441</v>
      </c>
      <c r="H32" s="5">
        <f>INDEX('source data'!$A$3:$F$39,ROWS(dashboard!$D$7:H32),COLUMNS($D$7:H32))</f>
        <v>51104</v>
      </c>
      <c r="I32" s="6">
        <f t="shared" si="0"/>
        <v>4.0033692988926456E-3</v>
      </c>
      <c r="J32" s="24">
        <f t="shared" si="1"/>
        <v>0.93654060493807056</v>
      </c>
    </row>
    <row r="33" spans="4:10" x14ac:dyDescent="0.3">
      <c r="D33" s="23" t="str">
        <f>INDEX('source data'!$A$3:$F$39,ROWS(dashboard!$D$7:D33),COLUMNS($D$7:D33))</f>
        <v>Puducherry</v>
      </c>
      <c r="E33" s="5">
        <f>INDEX('source data'!$A$3:$F$39,ROWS(dashboard!$D$7:E33),COLUMNS($D$7:E33))</f>
        <v>113192</v>
      </c>
      <c r="F33" s="5">
        <f>INDEX('source data'!$A$3:$F$39,ROWS(dashboard!$D$7:F33),COLUMNS($D$7:F33))</f>
        <v>106828</v>
      </c>
      <c r="G33" s="5">
        <f>INDEX('source data'!$A$3:$F$39,ROWS(dashboard!$D$7:G33),COLUMNS($D$7:G33))</f>
        <v>1696</v>
      </c>
      <c r="H33" s="5">
        <f>INDEX('source data'!$A$3:$F$39,ROWS(dashboard!$D$7:H33),COLUMNS($D$7:H33))</f>
        <v>4668</v>
      </c>
      <c r="I33" s="6">
        <f t="shared" si="0"/>
        <v>1.4983391052371193E-2</v>
      </c>
      <c r="J33" s="24">
        <f t="shared" si="1"/>
        <v>0.94377694536716372</v>
      </c>
    </row>
    <row r="34" spans="4:10" x14ac:dyDescent="0.3">
      <c r="D34" s="23" t="str">
        <f>INDEX('source data'!$A$3:$F$39,ROWS(dashboard!$D$7:D34),COLUMNS($D$7:D34))</f>
        <v>Punjab</v>
      </c>
      <c r="E34" s="5">
        <f>INDEX('source data'!$A$3:$F$39,ROWS(dashboard!$D$7:E34),COLUMNS($D$7:E34))</f>
        <v>588525</v>
      </c>
      <c r="F34" s="5">
        <f>INDEX('source data'!$A$3:$F$39,ROWS(dashboard!$D$7:F34),COLUMNS($D$7:F34))</f>
        <v>561010</v>
      </c>
      <c r="G34" s="5">
        <f>INDEX('source data'!$A$3:$F$39,ROWS(dashboard!$D$7:G34),COLUMNS($D$7:G34))</f>
        <v>15602</v>
      </c>
      <c r="H34" s="5">
        <f>INDEX('source data'!$A$3:$F$39,ROWS(dashboard!$D$7:H34),COLUMNS($D$7:H34))</f>
        <v>11913</v>
      </c>
      <c r="I34" s="6">
        <f t="shared" si="0"/>
        <v>2.6510343655749544E-2</v>
      </c>
      <c r="J34" s="24">
        <f t="shared" si="1"/>
        <v>0.95324752559364512</v>
      </c>
    </row>
    <row r="35" spans="4:10" x14ac:dyDescent="0.3">
      <c r="D35" s="23" t="str">
        <f>INDEX('source data'!$A$3:$F$39,ROWS(dashboard!$D$7:D35),COLUMNS($D$7:D35))</f>
        <v>Rajasthan</v>
      </c>
      <c r="E35" s="5">
        <f>INDEX('source data'!$A$3:$F$39,ROWS(dashboard!$D$7:E35),COLUMNS($D$7:E35))</f>
        <v>949961</v>
      </c>
      <c r="F35" s="5">
        <f>INDEX('source data'!$A$3:$F$39,ROWS(dashboard!$D$7:F35),COLUMNS($D$7:F35))</f>
        <v>934652</v>
      </c>
      <c r="G35" s="5">
        <f>INDEX('source data'!$A$3:$F$39,ROWS(dashboard!$D$7:G35),COLUMNS($D$7:G35))</f>
        <v>8842</v>
      </c>
      <c r="H35" s="5">
        <f>INDEX('source data'!$A$3:$F$39,ROWS(dashboard!$D$7:H35),COLUMNS($D$7:H35))</f>
        <v>6467</v>
      </c>
      <c r="I35" s="6">
        <f t="shared" si="0"/>
        <v>9.3077505287059159E-3</v>
      </c>
      <c r="J35" s="24">
        <f t="shared" si="1"/>
        <v>0.98388460157838054</v>
      </c>
    </row>
    <row r="36" spans="4:10" x14ac:dyDescent="0.3">
      <c r="D36" s="23" t="str">
        <f>INDEX('source data'!$A$3:$F$39,ROWS(dashboard!$D$7:D36),COLUMNS($D$7:D36))</f>
        <v>Sikkim</v>
      </c>
      <c r="E36" s="5">
        <f>INDEX('source data'!$A$3:$F$39,ROWS(dashboard!$D$7:E36),COLUMNS($D$7:E36))</f>
        <v>18450</v>
      </c>
      <c r="F36" s="5">
        <f>INDEX('source data'!$A$3:$F$39,ROWS(dashboard!$D$7:F36),COLUMNS($D$7:F36))</f>
        <v>14615</v>
      </c>
      <c r="G36" s="5">
        <f>INDEX('source data'!$A$3:$F$39,ROWS(dashboard!$D$7:G36),COLUMNS($D$7:G36))</f>
        <v>281</v>
      </c>
      <c r="H36" s="5">
        <f>INDEX('source data'!$A$3:$F$39,ROWS(dashboard!$D$7:H36),COLUMNS($D$7:H36))</f>
        <v>3306</v>
      </c>
      <c r="I36" s="6">
        <f t="shared" si="0"/>
        <v>1.5230352303523036E-2</v>
      </c>
      <c r="J36" s="24">
        <f t="shared" si="1"/>
        <v>0.7921409214092141</v>
      </c>
    </row>
    <row r="37" spans="4:10" x14ac:dyDescent="0.3">
      <c r="D37" s="23" t="str">
        <f>INDEX('source data'!$A$3:$F$39,ROWS(dashboard!$D$7:D37),COLUMNS($D$7:D37))</f>
        <v>State Unassigned</v>
      </c>
      <c r="E37" s="5">
        <f>INDEX('source data'!$A$3:$F$39,ROWS(dashboard!$D$7:E37),COLUMNS($D$7:E37))</f>
        <v>0</v>
      </c>
      <c r="F37" s="5">
        <f>INDEX('source data'!$A$3:$F$39,ROWS(dashboard!$D$7:F37),COLUMNS($D$7:F37))</f>
        <v>0</v>
      </c>
      <c r="G37" s="5">
        <f>INDEX('source data'!$A$3:$F$39,ROWS(dashboard!$D$7:G37),COLUMNS($D$7:G37))</f>
        <v>0</v>
      </c>
      <c r="H37" s="5">
        <f>INDEX('source data'!$A$3:$F$39,ROWS(dashboard!$D$7:H37),COLUMNS($D$7:H37))</f>
        <v>0</v>
      </c>
      <c r="I37" s="6">
        <f t="shared" si="0"/>
        <v>0</v>
      </c>
      <c r="J37" s="24">
        <f t="shared" si="1"/>
        <v>0</v>
      </c>
    </row>
    <row r="38" spans="4:10" x14ac:dyDescent="0.3">
      <c r="D38" s="23" t="str">
        <f>INDEX('source data'!$A$3:$F$39,ROWS(dashboard!$D$7:D38),COLUMNS($D$7:D38))</f>
        <v>Tamil Nadu</v>
      </c>
      <c r="E38" s="5">
        <f>INDEX('source data'!$A$3:$F$39,ROWS(dashboard!$D$7:E38),COLUMNS($D$7:E38))</f>
        <v>2366493</v>
      </c>
      <c r="F38" s="5">
        <f>INDEX('source data'!$A$3:$F$39,ROWS(dashboard!$D$7:F38),COLUMNS($D$7:F38))</f>
        <v>2199808</v>
      </c>
      <c r="G38" s="5">
        <f>INDEX('source data'!$A$3:$F$39,ROWS(dashboard!$D$7:G38),COLUMNS($D$7:G38))</f>
        <v>29801</v>
      </c>
      <c r="H38" s="5">
        <f>INDEX('source data'!$A$3:$F$39,ROWS(dashboard!$D$7:H38),COLUMNS($D$7:H38))</f>
        <v>136884</v>
      </c>
      <c r="I38" s="6">
        <f t="shared" si="0"/>
        <v>1.2592895901234443E-2</v>
      </c>
      <c r="J38" s="24">
        <f t="shared" si="1"/>
        <v>0.9295645497366779</v>
      </c>
    </row>
    <row r="39" spans="4:10" x14ac:dyDescent="0.3">
      <c r="D39" s="23" t="str">
        <f>INDEX('source data'!$A$3:$F$39,ROWS(dashboard!$D$7:D39),COLUMNS($D$7:D39))</f>
        <v>Telangana</v>
      </c>
      <c r="E39" s="5">
        <f>INDEX('source data'!$A$3:$F$39,ROWS(dashboard!$D$7:E39),COLUMNS($D$7:E39))</f>
        <v>604880</v>
      </c>
      <c r="F39" s="5">
        <f>INDEX('source data'!$A$3:$F$39,ROWS(dashboard!$D$7:F39),COLUMNS($D$7:F39))</f>
        <v>580923</v>
      </c>
      <c r="G39" s="5">
        <f>INDEX('source data'!$A$3:$F$39,ROWS(dashboard!$D$7:G39),COLUMNS($D$7:G39))</f>
        <v>3496</v>
      </c>
      <c r="H39" s="5">
        <f>INDEX('source data'!$A$3:$F$39,ROWS(dashboard!$D$7:H39),COLUMNS($D$7:H39))</f>
        <v>20461</v>
      </c>
      <c r="I39" s="6">
        <f t="shared" si="0"/>
        <v>5.7796587752942732E-3</v>
      </c>
      <c r="J39" s="24">
        <f t="shared" si="1"/>
        <v>0.96039379711678352</v>
      </c>
    </row>
    <row r="40" spans="4:10" x14ac:dyDescent="0.3">
      <c r="D40" s="23" t="str">
        <f>INDEX('source data'!$A$3:$F$39,ROWS(dashboard!$D$7:D40),COLUMNS($D$7:D40))</f>
        <v>Tripura</v>
      </c>
      <c r="E40" s="5">
        <f>INDEX('source data'!$A$3:$F$39,ROWS(dashboard!$D$7:E40),COLUMNS($D$7:E40))</f>
        <v>59846</v>
      </c>
      <c r="F40" s="5">
        <f>INDEX('source data'!$A$3:$F$39,ROWS(dashboard!$D$7:F40),COLUMNS($D$7:F40))</f>
        <v>54214</v>
      </c>
      <c r="G40" s="5">
        <f>INDEX('source data'!$A$3:$F$39,ROWS(dashboard!$D$7:G40),COLUMNS($D$7:G40))</f>
        <v>621</v>
      </c>
      <c r="H40" s="5">
        <f>INDEX('source data'!$A$3:$F$39,ROWS(dashboard!$D$7:H40),COLUMNS($D$7:H40))</f>
        <v>4988</v>
      </c>
      <c r="I40" s="6">
        <f t="shared" si="0"/>
        <v>1.037663335895465E-2</v>
      </c>
      <c r="J40" s="24">
        <f t="shared" si="1"/>
        <v>0.90589178892490729</v>
      </c>
    </row>
    <row r="41" spans="4:10" x14ac:dyDescent="0.3">
      <c r="D41" s="23" t="str">
        <f>INDEX('source data'!$A$3:$F$39,ROWS(dashboard!$D$7:D41),COLUMNS($D$7:D41))</f>
        <v>Uttar Pradesh</v>
      </c>
      <c r="E41" s="5">
        <f>INDEX('source data'!$A$3:$F$39,ROWS(dashboard!$D$7:E41),COLUMNS($D$7:E41))</f>
        <v>1702937</v>
      </c>
      <c r="F41" s="5">
        <f>INDEX('source data'!$A$3:$F$39,ROWS(dashboard!$D$7:F41),COLUMNS($D$7:F41))</f>
        <v>1672968</v>
      </c>
      <c r="G41" s="5">
        <f>INDEX('source data'!$A$3:$F$39,ROWS(dashboard!$D$7:G41),COLUMNS($D$7:G41))</f>
        <v>21858</v>
      </c>
      <c r="H41" s="5">
        <f>INDEX('source data'!$A$3:$F$39,ROWS(dashboard!$D$7:H41),COLUMNS($D$7:H41))</f>
        <v>8111</v>
      </c>
      <c r="I41" s="6">
        <f t="shared" si="0"/>
        <v>1.2835471893558012E-2</v>
      </c>
      <c r="J41" s="24">
        <f t="shared" si="1"/>
        <v>0.9824015803285735</v>
      </c>
    </row>
    <row r="42" spans="4:10" x14ac:dyDescent="0.3">
      <c r="D42" s="23" t="str">
        <f>INDEX('source data'!$A$3:$F$39,ROWS(dashboard!$D$7:D42),COLUMNS($D$7:D42))</f>
        <v>Uttarakhand</v>
      </c>
      <c r="E42" s="5">
        <f>INDEX('source data'!$A$3:$F$39,ROWS(dashboard!$D$7:E42),COLUMNS($D$7:E42))</f>
        <v>337175</v>
      </c>
      <c r="F42" s="5">
        <f>INDEX('source data'!$A$3:$F$39,ROWS(dashboard!$D$7:F42),COLUMNS($D$7:F42))</f>
        <v>320549</v>
      </c>
      <c r="G42" s="5">
        <f>INDEX('source data'!$A$3:$F$39,ROWS(dashboard!$D$7:G42),COLUMNS($D$7:G42))</f>
        <v>6960</v>
      </c>
      <c r="H42" s="5">
        <f>INDEX('source data'!$A$3:$F$39,ROWS(dashboard!$D$7:H42),COLUMNS($D$7:H42))</f>
        <v>3908</v>
      </c>
      <c r="I42" s="6">
        <f t="shared" si="0"/>
        <v>2.0642099799807221E-2</v>
      </c>
      <c r="J42" s="24">
        <f t="shared" si="1"/>
        <v>0.9506902943575295</v>
      </c>
    </row>
    <row r="43" spans="4:10" ht="15" thickBot="1" x14ac:dyDescent="0.35">
      <c r="D43" s="25" t="str">
        <f>INDEX('source data'!$A$3:$F$39,ROWS(dashboard!$D$7:D43),COLUMNS($D$7:D43))</f>
        <v>West Bengal</v>
      </c>
      <c r="E43" s="26">
        <f>INDEX('source data'!$A$3:$F$39,ROWS(dashboard!$D$7:E43),COLUMNS($D$7:E43))</f>
        <v>1464776</v>
      </c>
      <c r="F43" s="26">
        <f>INDEX('source data'!$A$3:$F$39,ROWS(dashboard!$D$7:F43),COLUMNS($D$7:F43))</f>
        <v>1428881</v>
      </c>
      <c r="G43" s="26">
        <f>INDEX('source data'!$A$3:$F$39,ROWS(dashboard!$D$7:G43),COLUMNS($D$7:G43))</f>
        <v>16974</v>
      </c>
      <c r="H43" s="26">
        <f>INDEX('source data'!$A$3:$F$39,ROWS(dashboard!$D$7:H43),COLUMNS($D$7:H43))</f>
        <v>18921</v>
      </c>
      <c r="I43" s="27">
        <f t="shared" si="0"/>
        <v>1.1588119958273484E-2</v>
      </c>
      <c r="J43" s="28">
        <f t="shared" si="1"/>
        <v>0.97549454660644352</v>
      </c>
    </row>
    <row r="44" spans="4:10" x14ac:dyDescent="0.3">
      <c r="D44" s="4"/>
    </row>
    <row r="45" spans="4:10" x14ac:dyDescent="0.3">
      <c r="D45" s="4"/>
    </row>
  </sheetData>
  <mergeCells count="24">
    <mergeCell ref="V2:AA2"/>
    <mergeCell ref="V5:AA5"/>
    <mergeCell ref="V7:AA7"/>
    <mergeCell ref="D5:J5"/>
    <mergeCell ref="E1:H3"/>
    <mergeCell ref="I2:J2"/>
    <mergeCell ref="P4:R4"/>
    <mergeCell ref="P6:R6"/>
    <mergeCell ref="N2:R2"/>
    <mergeCell ref="K2:L2"/>
    <mergeCell ref="L4:M4"/>
    <mergeCell ref="N4:O4"/>
    <mergeCell ref="N6:O6"/>
    <mergeCell ref="N12:O12"/>
    <mergeCell ref="Q11:R11"/>
    <mergeCell ref="Q12:R12"/>
    <mergeCell ref="P8:R8"/>
    <mergeCell ref="N8:O8"/>
    <mergeCell ref="N11:O11"/>
    <mergeCell ref="V9:AA9"/>
    <mergeCell ref="V11:W11"/>
    <mergeCell ref="V12:W12"/>
    <mergeCell ref="Y11:AA11"/>
    <mergeCell ref="Y12:AA12"/>
  </mergeCells>
  <dataValidations count="2">
    <dataValidation type="list" allowBlank="1" showInputMessage="1" showErrorMessage="1" sqref="V5:AA5">
      <formula1>$D$7:$D$43</formula1>
    </dataValidation>
    <dataValidation type="list" allowBlank="1" showInputMessage="1" showErrorMessage="1" sqref="V7:AA7">
      <formula1>$E$6:$H$6</formula1>
    </dataValidation>
  </dataValidations>
  <pageMargins left="0.7" right="0.7" top="0.75" bottom="0.75" header="0.3" footer="0.3"/>
  <pageSetup orientation="portrait" horizontalDpi="90" verticalDpi="9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workbookViewId="0">
      <selection activeCell="A33" sqref="A33"/>
    </sheetView>
  </sheetViews>
  <sheetFormatPr defaultRowHeight="14.4" x14ac:dyDescent="0.3"/>
  <cols>
    <col min="1" max="1" width="37" bestFit="1" customWidth="1"/>
    <col min="2" max="3" width="12.109375" bestFit="1" customWidth="1"/>
    <col min="4" max="4" width="9" bestFit="1" customWidth="1"/>
    <col min="5" max="5" width="8.44140625" bestFit="1" customWidth="1"/>
    <col min="6" max="6" width="20.21875" bestFit="1" customWidth="1"/>
    <col min="7" max="7" width="16.77734375" bestFit="1" customWidth="1"/>
    <col min="8" max="8" width="12.6640625" bestFit="1" customWidth="1"/>
    <col min="9" max="10" width="17.5546875" bestFit="1" customWidth="1"/>
    <col min="11" max="11" width="14.33203125" bestFit="1" customWidth="1"/>
    <col min="12" max="12" width="25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t="s">
        <v>12</v>
      </c>
      <c r="B2" s="1">
        <v>29575091</v>
      </c>
      <c r="C2" s="1">
        <v>28274838</v>
      </c>
      <c r="D2" s="1">
        <v>377120</v>
      </c>
      <c r="E2" s="1">
        <v>911486</v>
      </c>
      <c r="F2" s="3">
        <v>44362.610011574077</v>
      </c>
      <c r="G2" s="1">
        <v>11647</v>
      </c>
      <c r="H2" s="1" t="s">
        <v>13</v>
      </c>
      <c r="I2" s="1">
        <v>5006</v>
      </c>
      <c r="J2" s="1">
        <v>1914</v>
      </c>
      <c r="K2" s="1">
        <v>58</v>
      </c>
      <c r="L2" s="1"/>
    </row>
    <row r="3" spans="1:12" x14ac:dyDescent="0.3">
      <c r="A3" s="1" t="s">
        <v>72</v>
      </c>
      <c r="B3" s="1">
        <v>7269</v>
      </c>
      <c r="C3" s="1">
        <v>7034</v>
      </c>
      <c r="D3" s="1">
        <v>126</v>
      </c>
      <c r="E3" s="1">
        <v>109</v>
      </c>
      <c r="F3" s="3">
        <v>44361.884444444448</v>
      </c>
      <c r="G3" s="1">
        <v>0</v>
      </c>
      <c r="H3" s="1" t="s">
        <v>73</v>
      </c>
      <c r="I3" s="1">
        <v>0</v>
      </c>
      <c r="J3" s="1">
        <v>0</v>
      </c>
      <c r="K3" s="1">
        <v>0</v>
      </c>
      <c r="L3" s="2"/>
    </row>
    <row r="4" spans="1:12" x14ac:dyDescent="0.3">
      <c r="A4" s="1" t="s">
        <v>19</v>
      </c>
      <c r="B4" s="1">
        <v>1814393</v>
      </c>
      <c r="C4" s="1">
        <v>1722381</v>
      </c>
      <c r="D4" s="1">
        <v>11999</v>
      </c>
      <c r="E4" s="1">
        <v>80013</v>
      </c>
      <c r="F4" s="3">
        <v>44361.764201388891</v>
      </c>
      <c r="G4" s="1">
        <v>0</v>
      </c>
      <c r="H4" s="1" t="s">
        <v>20</v>
      </c>
      <c r="I4" s="1">
        <v>0</v>
      </c>
      <c r="J4" s="1">
        <v>0</v>
      </c>
      <c r="K4" s="1">
        <v>0</v>
      </c>
      <c r="L4" s="2"/>
    </row>
    <row r="5" spans="1:12" x14ac:dyDescent="0.3">
      <c r="A5" s="1" t="s">
        <v>69</v>
      </c>
      <c r="B5" s="1">
        <v>31648</v>
      </c>
      <c r="C5" s="1">
        <v>28608</v>
      </c>
      <c r="D5" s="1">
        <v>151</v>
      </c>
      <c r="E5" s="1">
        <v>2889</v>
      </c>
      <c r="F5" s="3">
        <v>44362.130266203705</v>
      </c>
      <c r="G5" s="1">
        <v>0</v>
      </c>
      <c r="H5" s="1" t="s">
        <v>70</v>
      </c>
      <c r="I5" s="1">
        <v>0</v>
      </c>
      <c r="J5" s="1">
        <v>0</v>
      </c>
      <c r="K5" s="1">
        <v>0</v>
      </c>
      <c r="L5" s="1" t="s">
        <v>71</v>
      </c>
    </row>
    <row r="6" spans="1:12" x14ac:dyDescent="0.3">
      <c r="A6" s="1" t="s">
        <v>35</v>
      </c>
      <c r="B6" s="1">
        <v>463175</v>
      </c>
      <c r="C6" s="1">
        <v>418472</v>
      </c>
      <c r="D6" s="1">
        <v>3994</v>
      </c>
      <c r="E6" s="1">
        <v>39362</v>
      </c>
      <c r="F6" s="3">
        <v>44361.926006944443</v>
      </c>
      <c r="G6" s="1">
        <v>1347</v>
      </c>
      <c r="H6" s="1" t="s">
        <v>36</v>
      </c>
      <c r="I6" s="1">
        <v>0</v>
      </c>
      <c r="J6" s="1">
        <v>0</v>
      </c>
      <c r="K6" s="1">
        <v>0</v>
      </c>
      <c r="L6" s="1" t="s">
        <v>147</v>
      </c>
    </row>
    <row r="7" spans="1:12" ht="28.8" x14ac:dyDescent="0.3">
      <c r="A7" s="1" t="s">
        <v>29</v>
      </c>
      <c r="B7" s="1">
        <v>717539</v>
      </c>
      <c r="C7" s="1">
        <v>703262</v>
      </c>
      <c r="D7" s="1">
        <v>9505</v>
      </c>
      <c r="E7" s="1">
        <v>4771</v>
      </c>
      <c r="F7" s="3">
        <v>44361.835069444445</v>
      </c>
      <c r="G7" s="1">
        <v>1</v>
      </c>
      <c r="H7" s="1" t="s">
        <v>30</v>
      </c>
      <c r="I7" s="1">
        <v>0</v>
      </c>
      <c r="J7" s="1">
        <v>0</v>
      </c>
      <c r="K7" s="1">
        <v>0</v>
      </c>
      <c r="L7" s="2" t="s">
        <v>149</v>
      </c>
    </row>
    <row r="8" spans="1:12" x14ac:dyDescent="0.3">
      <c r="A8" s="1" t="s">
        <v>76</v>
      </c>
      <c r="B8" s="1">
        <v>61160</v>
      </c>
      <c r="C8" s="1">
        <v>59859</v>
      </c>
      <c r="D8" s="1">
        <v>794</v>
      </c>
      <c r="E8" s="1">
        <v>507</v>
      </c>
      <c r="F8" s="3">
        <v>44361.827430555553</v>
      </c>
      <c r="G8" s="1">
        <v>0</v>
      </c>
      <c r="H8" s="1" t="s">
        <v>77</v>
      </c>
      <c r="I8" s="1">
        <v>0</v>
      </c>
      <c r="J8" s="1">
        <v>0</v>
      </c>
      <c r="K8" s="1">
        <v>0</v>
      </c>
      <c r="L8" s="1"/>
    </row>
    <row r="9" spans="1:12" x14ac:dyDescent="0.3">
      <c r="A9" s="1" t="s">
        <v>53</v>
      </c>
      <c r="B9" s="1">
        <v>987563</v>
      </c>
      <c r="C9" s="1">
        <v>961569</v>
      </c>
      <c r="D9" s="1">
        <v>13334</v>
      </c>
      <c r="E9" s="1">
        <v>12660</v>
      </c>
      <c r="F9" s="3">
        <v>44362.137835648151</v>
      </c>
      <c r="G9" s="1">
        <v>0</v>
      </c>
      <c r="H9" s="1" t="s">
        <v>54</v>
      </c>
      <c r="I9" s="1">
        <v>0</v>
      </c>
      <c r="J9" s="1">
        <v>0</v>
      </c>
      <c r="K9" s="1">
        <v>0</v>
      </c>
      <c r="L9" s="1"/>
    </row>
    <row r="10" spans="1:12" x14ac:dyDescent="0.3">
      <c r="A10" s="1" t="s">
        <v>78</v>
      </c>
      <c r="B10" s="1">
        <v>10466</v>
      </c>
      <c r="C10" s="1">
        <v>10367</v>
      </c>
      <c r="D10" s="1">
        <v>4</v>
      </c>
      <c r="E10" s="1">
        <v>62</v>
      </c>
      <c r="F10" s="3">
        <v>44362.448298611111</v>
      </c>
      <c r="G10" s="1">
        <v>33</v>
      </c>
      <c r="H10" s="1" t="s">
        <v>79</v>
      </c>
      <c r="I10" s="1">
        <v>0</v>
      </c>
      <c r="J10" s="1">
        <v>0</v>
      </c>
      <c r="K10" s="1">
        <v>0</v>
      </c>
      <c r="L10" s="1"/>
    </row>
    <row r="11" spans="1:12" ht="28.8" x14ac:dyDescent="0.3">
      <c r="A11" s="1" t="s">
        <v>23</v>
      </c>
      <c r="B11" s="1">
        <v>1431270</v>
      </c>
      <c r="C11" s="1">
        <v>1403205</v>
      </c>
      <c r="D11" s="1">
        <v>24839</v>
      </c>
      <c r="E11" s="1">
        <v>3226</v>
      </c>
      <c r="F11" s="3">
        <v>44361.758680555555</v>
      </c>
      <c r="G11" s="1">
        <v>0</v>
      </c>
      <c r="H11" s="1" t="s">
        <v>24</v>
      </c>
      <c r="I11" s="1">
        <v>0</v>
      </c>
      <c r="J11" s="1">
        <v>0</v>
      </c>
      <c r="K11" s="1">
        <v>0</v>
      </c>
      <c r="L11" s="2" t="s">
        <v>144</v>
      </c>
    </row>
    <row r="12" spans="1:12" x14ac:dyDescent="0.3">
      <c r="A12" s="1" t="s">
        <v>57</v>
      </c>
      <c r="B12" s="1">
        <v>162721</v>
      </c>
      <c r="C12" s="1">
        <v>155378</v>
      </c>
      <c r="D12" s="1">
        <v>2937</v>
      </c>
      <c r="E12" s="1">
        <v>4406</v>
      </c>
      <c r="F12" s="3">
        <v>44361.758692129632</v>
      </c>
      <c r="G12" s="1">
        <v>0</v>
      </c>
      <c r="H12" s="1" t="s">
        <v>58</v>
      </c>
      <c r="I12" s="1">
        <v>0</v>
      </c>
      <c r="J12" s="1">
        <v>0</v>
      </c>
      <c r="K12" s="1">
        <v>0</v>
      </c>
      <c r="L12" s="1"/>
    </row>
    <row r="13" spans="1:12" x14ac:dyDescent="0.3">
      <c r="A13" s="1" t="s">
        <v>33</v>
      </c>
      <c r="B13" s="1">
        <v>820726</v>
      </c>
      <c r="C13" s="1">
        <v>801181</v>
      </c>
      <c r="D13" s="1">
        <v>10003</v>
      </c>
      <c r="E13" s="1">
        <v>9542</v>
      </c>
      <c r="F13" s="3">
        <v>44361.896840277775</v>
      </c>
      <c r="G13" s="1">
        <v>0</v>
      </c>
      <c r="H13" s="1" t="s">
        <v>34</v>
      </c>
      <c r="I13" s="1">
        <v>0</v>
      </c>
      <c r="J13" s="1">
        <v>0</v>
      </c>
      <c r="K13" s="1">
        <v>0</v>
      </c>
      <c r="L13" s="1"/>
    </row>
    <row r="14" spans="1:12" x14ac:dyDescent="0.3">
      <c r="A14" s="1" t="s">
        <v>41</v>
      </c>
      <c r="B14" s="1">
        <v>766129</v>
      </c>
      <c r="C14" s="1">
        <v>753020</v>
      </c>
      <c r="D14" s="1">
        <v>9032</v>
      </c>
      <c r="E14" s="1">
        <v>4077</v>
      </c>
      <c r="F14" s="3">
        <v>44361.835115740738</v>
      </c>
      <c r="G14" s="1">
        <v>0</v>
      </c>
      <c r="H14" s="1" t="s">
        <v>42</v>
      </c>
      <c r="I14" s="1">
        <v>0</v>
      </c>
      <c r="J14" s="1">
        <v>0</v>
      </c>
      <c r="K14" s="1">
        <v>0</v>
      </c>
      <c r="L14" s="1"/>
    </row>
    <row r="15" spans="1:12" x14ac:dyDescent="0.3">
      <c r="A15" s="1" t="s">
        <v>65</v>
      </c>
      <c r="B15" s="1">
        <v>198876</v>
      </c>
      <c r="C15" s="1">
        <v>191041</v>
      </c>
      <c r="D15" s="1">
        <v>3382</v>
      </c>
      <c r="E15" s="1">
        <v>4432</v>
      </c>
      <c r="F15" s="3">
        <v>44361.885034722225</v>
      </c>
      <c r="G15" s="1">
        <v>21</v>
      </c>
      <c r="H15" s="1" t="s">
        <v>66</v>
      </c>
      <c r="I15" s="1">
        <v>0</v>
      </c>
      <c r="J15" s="1">
        <v>0</v>
      </c>
      <c r="K15" s="1">
        <v>0</v>
      </c>
      <c r="L15" s="2"/>
    </row>
    <row r="16" spans="1:12" x14ac:dyDescent="0.3">
      <c r="A16" s="1" t="s">
        <v>49</v>
      </c>
      <c r="B16" s="1">
        <v>308011</v>
      </c>
      <c r="C16" s="1">
        <v>290284</v>
      </c>
      <c r="D16" s="1">
        <v>4195</v>
      </c>
      <c r="E16" s="1">
        <v>13532</v>
      </c>
      <c r="F16" s="3">
        <v>44361.827476851853</v>
      </c>
      <c r="G16" s="1">
        <v>0</v>
      </c>
      <c r="H16" s="1" t="s">
        <v>50</v>
      </c>
      <c r="I16" s="1">
        <v>0</v>
      </c>
      <c r="J16" s="1">
        <v>0</v>
      </c>
      <c r="K16" s="1">
        <v>0</v>
      </c>
      <c r="L16" s="1"/>
    </row>
    <row r="17" spans="1:12" x14ac:dyDescent="0.3">
      <c r="A17" s="1" t="s">
        <v>51</v>
      </c>
      <c r="B17" s="1">
        <v>343609</v>
      </c>
      <c r="C17" s="1">
        <v>335462</v>
      </c>
      <c r="D17" s="1">
        <v>5085</v>
      </c>
      <c r="E17" s="1">
        <v>3062</v>
      </c>
      <c r="F17" s="3">
        <v>44362.137858796297</v>
      </c>
      <c r="G17" s="1">
        <v>0</v>
      </c>
      <c r="H17" s="1" t="s">
        <v>52</v>
      </c>
      <c r="I17" s="1">
        <v>0</v>
      </c>
      <c r="J17" s="1">
        <v>0</v>
      </c>
      <c r="K17" s="1">
        <v>0</v>
      </c>
      <c r="L17" s="1"/>
    </row>
    <row r="18" spans="1:12" x14ac:dyDescent="0.3">
      <c r="A18" s="1" t="s">
        <v>21</v>
      </c>
      <c r="B18" s="1">
        <v>2771969</v>
      </c>
      <c r="C18" s="1">
        <v>2566774</v>
      </c>
      <c r="D18" s="1">
        <v>33033</v>
      </c>
      <c r="E18" s="1">
        <v>172141</v>
      </c>
      <c r="F18" s="3">
        <v>44361.820486111108</v>
      </c>
      <c r="G18" s="1">
        <v>21</v>
      </c>
      <c r="H18" s="1" t="s">
        <v>22</v>
      </c>
      <c r="I18" s="1">
        <v>0</v>
      </c>
      <c r="J18" s="1">
        <v>0</v>
      </c>
      <c r="K18" s="1">
        <v>0</v>
      </c>
      <c r="L18" s="1"/>
    </row>
    <row r="19" spans="1:12" x14ac:dyDescent="0.3">
      <c r="A19" s="1" t="s">
        <v>45</v>
      </c>
      <c r="B19" s="1">
        <v>2735959</v>
      </c>
      <c r="C19" s="1">
        <v>2610368</v>
      </c>
      <c r="D19" s="1">
        <v>11343</v>
      </c>
      <c r="E19" s="1">
        <v>113821</v>
      </c>
      <c r="F19" s="3">
        <v>44361.917708333334</v>
      </c>
      <c r="G19" s="1">
        <v>427</v>
      </c>
      <c r="H19" s="1" t="s">
        <v>46</v>
      </c>
      <c r="I19" s="1">
        <v>0</v>
      </c>
      <c r="J19" s="1">
        <v>0</v>
      </c>
      <c r="K19" s="1">
        <v>0</v>
      </c>
      <c r="L19" s="1" t="s">
        <v>139</v>
      </c>
    </row>
    <row r="20" spans="1:12" x14ac:dyDescent="0.3">
      <c r="A20" s="1" t="s">
        <v>74</v>
      </c>
      <c r="B20" s="1">
        <v>19611</v>
      </c>
      <c r="C20" s="1">
        <v>18841</v>
      </c>
      <c r="D20" s="1">
        <v>198</v>
      </c>
      <c r="E20" s="1">
        <v>572</v>
      </c>
      <c r="F20" s="3">
        <v>44362.448344907411</v>
      </c>
      <c r="G20" s="1">
        <v>0</v>
      </c>
      <c r="H20" s="1" t="s">
        <v>75</v>
      </c>
      <c r="I20" s="1">
        <v>0</v>
      </c>
      <c r="J20" s="1">
        <v>0</v>
      </c>
      <c r="K20" s="1">
        <v>0</v>
      </c>
      <c r="L20" s="1"/>
    </row>
    <row r="21" spans="1:12" x14ac:dyDescent="0.3">
      <c r="A21" s="1" t="s">
        <v>89</v>
      </c>
      <c r="B21" s="1">
        <v>9236</v>
      </c>
      <c r="C21" s="1">
        <v>8637</v>
      </c>
      <c r="D21" s="1">
        <v>44</v>
      </c>
      <c r="E21" s="1">
        <v>520</v>
      </c>
      <c r="F21" s="3">
        <v>44362.137881944444</v>
      </c>
      <c r="G21" s="1">
        <v>35</v>
      </c>
      <c r="H21" s="1" t="s">
        <v>90</v>
      </c>
      <c r="I21" s="1">
        <v>0</v>
      </c>
      <c r="J21" s="1">
        <v>0</v>
      </c>
      <c r="K21" s="1">
        <v>0</v>
      </c>
      <c r="L21" s="1"/>
    </row>
    <row r="22" spans="1:12" x14ac:dyDescent="0.3">
      <c r="A22" s="1" t="s">
        <v>43</v>
      </c>
      <c r="B22" s="1">
        <v>788425</v>
      </c>
      <c r="C22" s="1">
        <v>775896</v>
      </c>
      <c r="D22" s="1">
        <v>8588</v>
      </c>
      <c r="E22" s="1">
        <v>3941</v>
      </c>
      <c r="F22" s="3">
        <v>44361.814305555556</v>
      </c>
      <c r="G22" s="1">
        <v>0</v>
      </c>
      <c r="H22" s="1" t="s">
        <v>44</v>
      </c>
      <c r="I22" s="1">
        <v>0</v>
      </c>
      <c r="J22" s="1">
        <v>0</v>
      </c>
      <c r="K22" s="1">
        <v>0</v>
      </c>
      <c r="L22" s="1" t="s">
        <v>140</v>
      </c>
    </row>
    <row r="23" spans="1:12" x14ac:dyDescent="0.3">
      <c r="A23" s="1" t="s">
        <v>14</v>
      </c>
      <c r="B23" s="1">
        <v>5917121</v>
      </c>
      <c r="C23" s="1">
        <v>5654003</v>
      </c>
      <c r="D23" s="1">
        <v>112696</v>
      </c>
      <c r="E23" s="1">
        <v>147354</v>
      </c>
      <c r="F23" s="3">
        <v>44361.885046296295</v>
      </c>
      <c r="G23" s="1">
        <v>3068</v>
      </c>
      <c r="H23" s="1" t="s">
        <v>15</v>
      </c>
      <c r="I23" s="1">
        <v>0</v>
      </c>
      <c r="J23" s="1">
        <v>0</v>
      </c>
      <c r="K23" s="1">
        <v>0</v>
      </c>
      <c r="L23" s="1" t="s">
        <v>143</v>
      </c>
    </row>
    <row r="24" spans="1:12" x14ac:dyDescent="0.3">
      <c r="A24" s="1" t="s">
        <v>63</v>
      </c>
      <c r="B24" s="1">
        <v>60311</v>
      </c>
      <c r="C24" s="1">
        <v>50878</v>
      </c>
      <c r="D24" s="1">
        <v>990</v>
      </c>
      <c r="E24" s="1">
        <v>8443</v>
      </c>
      <c r="F24" s="3">
        <v>44361.794791666667</v>
      </c>
      <c r="G24" s="1">
        <v>0</v>
      </c>
      <c r="H24" s="1" t="s">
        <v>64</v>
      </c>
      <c r="I24" s="1">
        <v>0</v>
      </c>
      <c r="J24" s="1">
        <v>0</v>
      </c>
      <c r="K24" s="1">
        <v>0</v>
      </c>
      <c r="L24" s="1" t="s">
        <v>148</v>
      </c>
    </row>
    <row r="25" spans="1:12" x14ac:dyDescent="0.3">
      <c r="A25" s="1" t="s">
        <v>80</v>
      </c>
      <c r="B25" s="1">
        <v>42759</v>
      </c>
      <c r="C25" s="1">
        <v>37579</v>
      </c>
      <c r="D25" s="1">
        <v>750</v>
      </c>
      <c r="E25" s="1">
        <v>4430</v>
      </c>
      <c r="F25" s="3">
        <v>44362.610023148147</v>
      </c>
      <c r="G25" s="1">
        <v>0</v>
      </c>
      <c r="H25" s="1" t="s">
        <v>81</v>
      </c>
      <c r="I25" s="1">
        <v>450</v>
      </c>
      <c r="J25" s="1">
        <v>542</v>
      </c>
      <c r="K25" s="1">
        <v>7</v>
      </c>
      <c r="L25" s="1"/>
    </row>
    <row r="26" spans="1:12" x14ac:dyDescent="0.3">
      <c r="A26" s="1" t="s">
        <v>84</v>
      </c>
      <c r="B26" s="1">
        <v>15631</v>
      </c>
      <c r="C26" s="1">
        <v>11879</v>
      </c>
      <c r="D26" s="1">
        <v>70</v>
      </c>
      <c r="E26" s="1">
        <v>3682</v>
      </c>
      <c r="F26" s="3">
        <v>44362.509351851855</v>
      </c>
      <c r="G26" s="1">
        <v>0</v>
      </c>
      <c r="H26" s="1" t="s">
        <v>85</v>
      </c>
      <c r="I26" s="1">
        <v>268</v>
      </c>
      <c r="J26" s="1">
        <v>0</v>
      </c>
      <c r="K26" s="1">
        <v>0</v>
      </c>
      <c r="L26" s="1"/>
    </row>
    <row r="27" spans="1:12" x14ac:dyDescent="0.3">
      <c r="A27" s="1" t="s">
        <v>67</v>
      </c>
      <c r="B27" s="1">
        <v>23753</v>
      </c>
      <c r="C27" s="1">
        <v>19431</v>
      </c>
      <c r="D27" s="1">
        <v>456</v>
      </c>
      <c r="E27" s="1">
        <v>3201</v>
      </c>
      <c r="F27" s="3">
        <v>44361.891296296293</v>
      </c>
      <c r="G27" s="1">
        <v>665</v>
      </c>
      <c r="H27" s="1" t="s">
        <v>68</v>
      </c>
      <c r="I27" s="1">
        <v>0</v>
      </c>
      <c r="J27" s="1">
        <v>0</v>
      </c>
      <c r="K27" s="1">
        <v>0</v>
      </c>
      <c r="L27" s="1"/>
    </row>
    <row r="28" spans="1:12" x14ac:dyDescent="0.3">
      <c r="A28" s="1" t="s">
        <v>39</v>
      </c>
      <c r="B28" s="1">
        <v>859526</v>
      </c>
      <c r="C28" s="1">
        <v>804981</v>
      </c>
      <c r="D28" s="1">
        <v>3441</v>
      </c>
      <c r="E28" s="1">
        <v>51104</v>
      </c>
      <c r="F28" s="3">
        <v>44362.503194444442</v>
      </c>
      <c r="G28" s="1">
        <v>0</v>
      </c>
      <c r="H28" s="1" t="s">
        <v>40</v>
      </c>
      <c r="I28" s="1">
        <v>3405</v>
      </c>
      <c r="J28" s="1">
        <v>0</v>
      </c>
      <c r="K28" s="1">
        <v>42</v>
      </c>
      <c r="L28" s="1" t="s">
        <v>141</v>
      </c>
    </row>
    <row r="29" spans="1:12" x14ac:dyDescent="0.3">
      <c r="A29" s="1" t="s">
        <v>61</v>
      </c>
      <c r="B29" s="1">
        <v>113192</v>
      </c>
      <c r="C29" s="1">
        <v>106828</v>
      </c>
      <c r="D29" s="1">
        <v>1696</v>
      </c>
      <c r="E29" s="1">
        <v>4668</v>
      </c>
      <c r="F29" s="3">
        <v>44362.509375000001</v>
      </c>
      <c r="G29" s="1">
        <v>0</v>
      </c>
      <c r="H29" s="1" t="s">
        <v>62</v>
      </c>
      <c r="I29" s="1">
        <v>355</v>
      </c>
      <c r="J29" s="1">
        <v>629</v>
      </c>
      <c r="K29" s="1">
        <v>5</v>
      </c>
      <c r="L29" s="1"/>
    </row>
    <row r="30" spans="1:12" x14ac:dyDescent="0.3">
      <c r="A30" s="1" t="s">
        <v>47</v>
      </c>
      <c r="B30" s="1">
        <v>588525</v>
      </c>
      <c r="C30" s="1">
        <v>561010</v>
      </c>
      <c r="D30" s="1">
        <v>15602</v>
      </c>
      <c r="E30" s="1">
        <v>11913</v>
      </c>
      <c r="F30" s="3">
        <v>44361.891319444447</v>
      </c>
      <c r="G30" s="1">
        <v>0</v>
      </c>
      <c r="H30" s="1" t="s">
        <v>48</v>
      </c>
      <c r="I30" s="1">
        <v>0</v>
      </c>
      <c r="J30" s="1">
        <v>0</v>
      </c>
      <c r="K30" s="1">
        <v>0</v>
      </c>
      <c r="L30" s="1"/>
    </row>
    <row r="31" spans="1:12" x14ac:dyDescent="0.3">
      <c r="A31" s="1" t="s">
        <v>37</v>
      </c>
      <c r="B31" s="1">
        <v>949961</v>
      </c>
      <c r="C31" s="1">
        <v>934652</v>
      </c>
      <c r="D31" s="1">
        <v>8842</v>
      </c>
      <c r="E31" s="1">
        <v>6467</v>
      </c>
      <c r="F31" s="3">
        <v>44361.785763888889</v>
      </c>
      <c r="G31" s="1">
        <v>0</v>
      </c>
      <c r="H31" s="1" t="s">
        <v>38</v>
      </c>
      <c r="I31" s="1">
        <v>0</v>
      </c>
      <c r="J31" s="1">
        <v>0</v>
      </c>
      <c r="K31" s="1">
        <v>0</v>
      </c>
      <c r="L31" s="1"/>
    </row>
    <row r="32" spans="1:12" x14ac:dyDescent="0.3">
      <c r="A32" s="1" t="s">
        <v>82</v>
      </c>
      <c r="B32" s="1">
        <v>18450</v>
      </c>
      <c r="C32" s="1">
        <v>14615</v>
      </c>
      <c r="D32" s="1">
        <v>281</v>
      </c>
      <c r="E32" s="1">
        <v>3306</v>
      </c>
      <c r="F32" s="3">
        <v>44361.628796296296</v>
      </c>
      <c r="G32" s="1">
        <v>248</v>
      </c>
      <c r="H32" s="1" t="s">
        <v>83</v>
      </c>
      <c r="I32" s="1">
        <v>0</v>
      </c>
      <c r="J32" s="1">
        <v>0</v>
      </c>
      <c r="K32" s="1">
        <v>0</v>
      </c>
      <c r="L32" s="1"/>
    </row>
    <row r="33" spans="1:12" x14ac:dyDescent="0.3">
      <c r="A33" s="1" t="s">
        <v>86</v>
      </c>
      <c r="B33" s="1">
        <v>0</v>
      </c>
      <c r="C33" s="1">
        <v>0</v>
      </c>
      <c r="D33" s="1">
        <v>0</v>
      </c>
      <c r="E33" s="1">
        <v>0</v>
      </c>
      <c r="F33" s="3">
        <v>44031.402789351851</v>
      </c>
      <c r="G33" s="1">
        <v>0</v>
      </c>
      <c r="H33" s="1" t="s">
        <v>87</v>
      </c>
      <c r="I33" s="1">
        <v>0</v>
      </c>
      <c r="J33" s="1">
        <v>0</v>
      </c>
      <c r="K33" s="1">
        <v>0</v>
      </c>
      <c r="L33" s="1" t="s">
        <v>88</v>
      </c>
    </row>
    <row r="34" spans="1:12" x14ac:dyDescent="0.3">
      <c r="A34" s="1" t="s">
        <v>16</v>
      </c>
      <c r="B34" s="1">
        <v>2366493</v>
      </c>
      <c r="C34" s="1">
        <v>2199808</v>
      </c>
      <c r="D34" s="1">
        <v>29801</v>
      </c>
      <c r="E34" s="1">
        <v>136884</v>
      </c>
      <c r="F34" s="3">
        <v>44361.884525462963</v>
      </c>
      <c r="G34" s="1">
        <v>0</v>
      </c>
      <c r="H34" s="1" t="s">
        <v>17</v>
      </c>
      <c r="I34" s="1">
        <v>0</v>
      </c>
      <c r="J34" s="1">
        <v>0</v>
      </c>
      <c r="K34" s="1">
        <v>0</v>
      </c>
      <c r="L34" s="1" t="s">
        <v>18</v>
      </c>
    </row>
    <row r="35" spans="1:12" x14ac:dyDescent="0.3">
      <c r="A35" s="1" t="s">
        <v>31</v>
      </c>
      <c r="B35" s="1">
        <v>604880</v>
      </c>
      <c r="C35" s="1">
        <v>580923</v>
      </c>
      <c r="D35" s="1">
        <v>3496</v>
      </c>
      <c r="E35" s="1">
        <v>20461</v>
      </c>
      <c r="F35" s="3">
        <v>44361.814351851855</v>
      </c>
      <c r="G35" s="1">
        <v>0</v>
      </c>
      <c r="H35" s="1" t="s">
        <v>32</v>
      </c>
      <c r="I35" s="1">
        <v>0</v>
      </c>
      <c r="J35" s="1">
        <v>0</v>
      </c>
      <c r="K35" s="1">
        <v>0</v>
      </c>
      <c r="L35" s="1" t="s">
        <v>146</v>
      </c>
    </row>
    <row r="36" spans="1:12" x14ac:dyDescent="0.3">
      <c r="A36" s="1" t="s">
        <v>59</v>
      </c>
      <c r="B36" s="1">
        <v>59846</v>
      </c>
      <c r="C36" s="1">
        <v>54214</v>
      </c>
      <c r="D36" s="1">
        <v>621</v>
      </c>
      <c r="E36" s="1">
        <v>4988</v>
      </c>
      <c r="F36" s="3">
        <v>44362.509386574071</v>
      </c>
      <c r="G36" s="1">
        <v>23</v>
      </c>
      <c r="H36" s="1" t="s">
        <v>60</v>
      </c>
      <c r="I36" s="1">
        <v>528</v>
      </c>
      <c r="J36" s="1">
        <v>743</v>
      </c>
      <c r="K36" s="1">
        <v>4</v>
      </c>
      <c r="L36" s="1" t="s">
        <v>138</v>
      </c>
    </row>
    <row r="37" spans="1:12" x14ac:dyDescent="0.3">
      <c r="A37" s="1" t="s">
        <v>25</v>
      </c>
      <c r="B37" s="1">
        <v>1702937</v>
      </c>
      <c r="C37" s="1">
        <v>1672968</v>
      </c>
      <c r="D37" s="1">
        <v>21858</v>
      </c>
      <c r="E37" s="1">
        <v>8111</v>
      </c>
      <c r="F37" s="3">
        <v>44361.785775462966</v>
      </c>
      <c r="G37" s="1">
        <v>0</v>
      </c>
      <c r="H37" s="1" t="s">
        <v>26</v>
      </c>
      <c r="I37" s="1">
        <v>0</v>
      </c>
      <c r="J37" s="1">
        <v>0</v>
      </c>
      <c r="K37" s="1">
        <v>0</v>
      </c>
      <c r="L37" s="1" t="s">
        <v>145</v>
      </c>
    </row>
    <row r="38" spans="1:12" x14ac:dyDescent="0.3">
      <c r="A38" s="1" t="s">
        <v>55</v>
      </c>
      <c r="B38" s="1">
        <v>337175</v>
      </c>
      <c r="C38" s="1">
        <v>320549</v>
      </c>
      <c r="D38" s="1">
        <v>6960</v>
      </c>
      <c r="E38" s="1">
        <v>3908</v>
      </c>
      <c r="F38" s="3">
        <v>44361.88453703704</v>
      </c>
      <c r="G38" s="1">
        <v>5758</v>
      </c>
      <c r="H38" s="1" t="s">
        <v>56</v>
      </c>
      <c r="I38" s="1">
        <v>0</v>
      </c>
      <c r="J38" s="1">
        <v>0</v>
      </c>
      <c r="K38" s="1">
        <v>0</v>
      </c>
      <c r="L38" s="1" t="s">
        <v>142</v>
      </c>
    </row>
    <row r="39" spans="1:12" x14ac:dyDescent="0.3">
      <c r="A39" s="1" t="s">
        <v>27</v>
      </c>
      <c r="B39" s="1">
        <v>1464776</v>
      </c>
      <c r="C39" s="1">
        <v>1428881</v>
      </c>
      <c r="D39" s="1">
        <v>16974</v>
      </c>
      <c r="E39" s="1">
        <v>18921</v>
      </c>
      <c r="F39" s="3">
        <v>44361.776747685188</v>
      </c>
      <c r="G39" s="1">
        <v>0</v>
      </c>
      <c r="H39" s="1" t="s">
        <v>28</v>
      </c>
      <c r="I39" s="1">
        <v>0</v>
      </c>
      <c r="J39" s="1">
        <v>0</v>
      </c>
      <c r="K39" s="1">
        <v>0</v>
      </c>
      <c r="L39" s="1"/>
    </row>
    <row r="120" spans="2:2" x14ac:dyDescent="0.3">
      <c r="B120" t="s">
        <v>92</v>
      </c>
    </row>
    <row r="121" spans="2:2" x14ac:dyDescent="0.3">
      <c r="B121" t="s">
        <v>93</v>
      </c>
    </row>
    <row r="122" spans="2:2" x14ac:dyDescent="0.3">
      <c r="B122" t="s">
        <v>94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opLeftCell="H10" workbookViewId="0">
      <selection activeCell="AC25" sqref="AC25"/>
    </sheetView>
  </sheetViews>
  <sheetFormatPr defaultRowHeight="14.4" x14ac:dyDescent="0.3"/>
  <cols>
    <col min="1" max="1" width="6.5546875" bestFit="1" customWidth="1"/>
    <col min="2" max="2" width="11.5546875" bestFit="1" customWidth="1"/>
    <col min="3" max="6" width="5" customWidth="1"/>
    <col min="7" max="8" width="4" customWidth="1"/>
    <col min="9" max="9" width="5" customWidth="1"/>
    <col min="10" max="10" width="4" customWidth="1"/>
    <col min="11" max="11" width="5" customWidth="1"/>
    <col min="12" max="13" width="4" customWidth="1"/>
    <col min="14" max="14" width="5" customWidth="1"/>
    <col min="15" max="15" width="4" customWidth="1"/>
    <col min="16" max="16" width="5" customWidth="1"/>
    <col min="17" max="22" width="4" customWidth="1"/>
    <col min="23" max="23" width="4.109375" customWidth="1"/>
    <col min="24" max="24" width="3.33203125" customWidth="1"/>
    <col min="25" max="25" width="3.5546875" customWidth="1"/>
    <col min="26" max="26" width="3.21875" customWidth="1"/>
    <col min="27" max="27" width="5" customWidth="1"/>
    <col min="28" max="28" width="3.5546875" customWidth="1"/>
    <col min="29" max="29" width="3.33203125" customWidth="1"/>
    <col min="30" max="30" width="4" customWidth="1"/>
    <col min="31" max="31" width="3" customWidth="1"/>
    <col min="32" max="32" width="3.44140625" customWidth="1"/>
    <col min="33" max="33" width="4" customWidth="1"/>
    <col min="34" max="34" width="3.109375" customWidth="1"/>
    <col min="35" max="35" width="3.77734375" customWidth="1"/>
    <col min="36" max="36" width="3.33203125" customWidth="1"/>
    <col min="37" max="37" width="3.109375" customWidth="1"/>
  </cols>
  <sheetData>
    <row r="1" spans="1:2" x14ac:dyDescent="0.3">
      <c r="A1" s="10" t="s">
        <v>113</v>
      </c>
      <c r="B1" t="s">
        <v>114</v>
      </c>
    </row>
    <row r="3" spans="1:2" x14ac:dyDescent="0.3">
      <c r="A3" s="10" t="s">
        <v>117</v>
      </c>
    </row>
    <row r="4" spans="1:2" x14ac:dyDescent="0.3">
      <c r="A4" s="11" t="s">
        <v>15</v>
      </c>
      <c r="B4" s="1">
        <v>2396340</v>
      </c>
    </row>
    <row r="5" spans="1:2" x14ac:dyDescent="0.3">
      <c r="A5" s="11" t="s">
        <v>17</v>
      </c>
      <c r="B5" s="1">
        <v>863363</v>
      </c>
    </row>
    <row r="6" spans="1:2" x14ac:dyDescent="0.3">
      <c r="A6" s="11" t="s">
        <v>118</v>
      </c>
      <c r="B6" s="1">
        <v>965102</v>
      </c>
    </row>
    <row r="7" spans="1:2" x14ac:dyDescent="0.3">
      <c r="A7" s="11" t="s">
        <v>119</v>
      </c>
      <c r="B7" s="1">
        <v>645632</v>
      </c>
    </row>
    <row r="8" spans="1:2" x14ac:dyDescent="0.3">
      <c r="A8" s="11" t="s">
        <v>26</v>
      </c>
      <c r="B8" s="1">
        <v>606229</v>
      </c>
    </row>
    <row r="9" spans="1:2" x14ac:dyDescent="0.3">
      <c r="A9" s="11" t="s">
        <v>28</v>
      </c>
      <c r="B9" s="1">
        <v>579479</v>
      </c>
    </row>
    <row r="10" spans="1:2" x14ac:dyDescent="0.3">
      <c r="A10" s="11" t="s">
        <v>120</v>
      </c>
      <c r="B10" s="1">
        <v>263265</v>
      </c>
    </row>
    <row r="11" spans="1:2" x14ac:dyDescent="0.3">
      <c r="A11" s="11" t="s">
        <v>121</v>
      </c>
      <c r="B11" s="1">
        <v>302047</v>
      </c>
    </row>
    <row r="12" spans="1:2" x14ac:dyDescent="0.3">
      <c r="A12" s="11" t="s">
        <v>34</v>
      </c>
      <c r="B12" s="1">
        <v>282449</v>
      </c>
    </row>
    <row r="13" spans="1:2" x14ac:dyDescent="0.3">
      <c r="A13" s="11" t="s">
        <v>36</v>
      </c>
      <c r="B13" s="1">
        <v>217905</v>
      </c>
    </row>
    <row r="14" spans="1:2" x14ac:dyDescent="0.3">
      <c r="A14" s="11" t="s">
        <v>38</v>
      </c>
      <c r="B14" s="1">
        <v>324101</v>
      </c>
    </row>
    <row r="15" spans="1:2" x14ac:dyDescent="0.3">
      <c r="A15" s="11" t="s">
        <v>122</v>
      </c>
      <c r="B15" s="1">
        <v>338489</v>
      </c>
    </row>
    <row r="16" spans="1:2" x14ac:dyDescent="0.3">
      <c r="A16" s="11" t="s">
        <v>123</v>
      </c>
      <c r="B16" s="1">
        <v>277268</v>
      </c>
    </row>
    <row r="17" spans="1:2" x14ac:dyDescent="0.3">
      <c r="A17" s="11" t="s">
        <v>44</v>
      </c>
      <c r="B17" s="1">
        <v>271957</v>
      </c>
    </row>
    <row r="18" spans="1:2" x14ac:dyDescent="0.3">
      <c r="A18" s="11" t="s">
        <v>124</v>
      </c>
      <c r="B18" s="1">
        <v>1098292</v>
      </c>
    </row>
    <row r="19" spans="1:2" x14ac:dyDescent="0.3">
      <c r="A19" s="11" t="s">
        <v>125</v>
      </c>
      <c r="B19" s="1">
        <v>205418</v>
      </c>
    </row>
    <row r="20" spans="1:2" x14ac:dyDescent="0.3">
      <c r="A20" s="11" t="s">
        <v>50</v>
      </c>
      <c r="B20" s="1">
        <v>128097</v>
      </c>
    </row>
    <row r="21" spans="1:2" x14ac:dyDescent="0.3">
      <c r="A21" s="11" t="s">
        <v>126</v>
      </c>
      <c r="B21" s="1">
        <v>120950</v>
      </c>
    </row>
    <row r="22" spans="1:2" x14ac:dyDescent="0.3">
      <c r="A22" s="11" t="s">
        <v>128</v>
      </c>
      <c r="B22" s="1">
        <v>98129</v>
      </c>
    </row>
    <row r="23" spans="1:2" x14ac:dyDescent="0.3">
      <c r="A23" s="11" t="s">
        <v>58</v>
      </c>
      <c r="B23" s="1">
        <v>56271</v>
      </c>
    </row>
    <row r="24" spans="1:2" x14ac:dyDescent="0.3">
      <c r="A24" s="11" t="s">
        <v>129</v>
      </c>
      <c r="B24" s="1">
        <v>33441</v>
      </c>
    </row>
    <row r="25" spans="1:2" x14ac:dyDescent="0.3">
      <c r="A25" s="11" t="s">
        <v>130</v>
      </c>
      <c r="B25" s="1">
        <v>40201</v>
      </c>
    </row>
    <row r="26" spans="1:2" x14ac:dyDescent="0.3">
      <c r="A26" s="11" t="s">
        <v>64</v>
      </c>
      <c r="B26" s="1">
        <v>29325</v>
      </c>
    </row>
    <row r="27" spans="1:2" x14ac:dyDescent="0.3">
      <c r="A27" s="11" t="s">
        <v>66</v>
      </c>
      <c r="B27" s="1">
        <v>60207</v>
      </c>
    </row>
    <row r="28" spans="1:2" x14ac:dyDescent="0.3">
      <c r="A28" s="11" t="s">
        <v>131</v>
      </c>
      <c r="B28" s="1">
        <v>12225</v>
      </c>
    </row>
    <row r="29" spans="1:2" x14ac:dyDescent="0.3">
      <c r="A29" s="11" t="s">
        <v>132</v>
      </c>
      <c r="B29" s="1">
        <v>16842</v>
      </c>
    </row>
    <row r="30" spans="1:2" x14ac:dyDescent="0.3">
      <c r="A30" s="11" t="s">
        <v>20</v>
      </c>
      <c r="B30" s="1">
        <v>892740</v>
      </c>
    </row>
    <row r="31" spans="1:2" x14ac:dyDescent="0.3">
      <c r="A31" s="11" t="s">
        <v>73</v>
      </c>
      <c r="B31" s="1">
        <v>5036</v>
      </c>
    </row>
    <row r="32" spans="1:2" x14ac:dyDescent="0.3">
      <c r="A32" s="11" t="s">
        <v>133</v>
      </c>
      <c r="B32" s="1">
        <v>23803</v>
      </c>
    </row>
    <row r="33" spans="1:2" x14ac:dyDescent="0.3">
      <c r="A33" s="11" t="s">
        <v>127</v>
      </c>
      <c r="B33" s="1">
        <v>320783</v>
      </c>
    </row>
    <row r="34" spans="1:2" x14ac:dyDescent="0.3">
      <c r="A34" s="11" t="s">
        <v>134</v>
      </c>
      <c r="B34" s="1">
        <v>9876</v>
      </c>
    </row>
    <row r="35" spans="1:2" x14ac:dyDescent="0.3">
      <c r="A35" s="11" t="s">
        <v>135</v>
      </c>
      <c r="B35" s="1">
        <v>3436</v>
      </c>
    </row>
    <row r="36" spans="1:2" x14ac:dyDescent="0.3">
      <c r="A36" s="11" t="s">
        <v>136</v>
      </c>
      <c r="B36" s="1">
        <v>14005</v>
      </c>
    </row>
    <row r="37" spans="1:2" x14ac:dyDescent="0.3">
      <c r="A37" s="11" t="s">
        <v>83</v>
      </c>
      <c r="B37" s="1">
        <v>6196</v>
      </c>
    </row>
    <row r="38" spans="1:2" x14ac:dyDescent="0.3">
      <c r="A38" s="11" t="s">
        <v>85</v>
      </c>
      <c r="B38" s="1">
        <v>4445</v>
      </c>
    </row>
    <row r="39" spans="1:2" x14ac:dyDescent="0.3">
      <c r="A39" s="11" t="s">
        <v>137</v>
      </c>
      <c r="B39" s="1">
        <v>0</v>
      </c>
    </row>
    <row r="40" spans="1:2" x14ac:dyDescent="0.3">
      <c r="A40" s="11" t="s">
        <v>90</v>
      </c>
      <c r="B40" s="1">
        <v>645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
  <sheetViews>
    <sheetView workbookViewId="0"/>
  </sheetViews>
  <sheetFormatPr defaultRowHeight="14.4" x14ac:dyDescent="0.3"/>
  <sheetData>
    <row r="1" spans="1:38" x14ac:dyDescent="0.3">
      <c r="A1" t="s">
        <v>113</v>
      </c>
      <c r="B1" t="str">
        <f t="array" ref="B1:AL4">TRANSPOSE(dashboard!D7:H43)</f>
        <v>Andaman and Nicobar Islands</v>
      </c>
      <c r="C1" t="str">
        <v>Andhra Pradesh</v>
      </c>
      <c r="D1" t="str">
        <v>Arunachal Pradesh</v>
      </c>
      <c r="E1" t="str">
        <v>Assam</v>
      </c>
      <c r="F1" t="str">
        <v>Bihar</v>
      </c>
      <c r="G1" t="str">
        <v>Chandigarh</v>
      </c>
      <c r="H1" t="str">
        <v>Chhattisgarh</v>
      </c>
      <c r="I1" t="str">
        <v>Dadra and Nagar Haveli and Daman and Diu</v>
      </c>
      <c r="J1" t="str">
        <v>Delhi</v>
      </c>
      <c r="K1" t="str">
        <v>Goa</v>
      </c>
      <c r="L1" t="str">
        <v>Gujarat</v>
      </c>
      <c r="M1" t="str">
        <v>Haryana</v>
      </c>
      <c r="N1" t="str">
        <v>Himachal Pradesh</v>
      </c>
      <c r="O1" t="str">
        <v>Jammu and Kashmir</v>
      </c>
      <c r="P1" t="str">
        <v>Jharkhand</v>
      </c>
      <c r="Q1" t="str">
        <v>Karnataka</v>
      </c>
      <c r="R1" t="str">
        <v>Kerala</v>
      </c>
      <c r="S1" t="str">
        <v>Ladakh</v>
      </c>
      <c r="T1" t="str">
        <v>Lakshadweep</v>
      </c>
      <c r="U1" t="str">
        <v>Madhya Pradesh</v>
      </c>
      <c r="V1" t="str">
        <v>Maharashtra</v>
      </c>
      <c r="W1" t="str">
        <v>Manipur</v>
      </c>
      <c r="X1" t="str">
        <v>Meghalaya</v>
      </c>
      <c r="Y1" t="str">
        <v>Mizoram</v>
      </c>
      <c r="Z1" t="str">
        <v>Nagaland</v>
      </c>
      <c r="AA1" t="str">
        <v>Odisha</v>
      </c>
      <c r="AB1" t="str">
        <v>Puducherry</v>
      </c>
      <c r="AC1" t="str">
        <v>Punjab</v>
      </c>
      <c r="AD1" t="str">
        <v>Rajasthan</v>
      </c>
      <c r="AE1" t="str">
        <v>Sikkim</v>
      </c>
      <c r="AF1" t="str">
        <v>State Unassigned</v>
      </c>
      <c r="AG1" t="str">
        <v>Tamil Nadu</v>
      </c>
      <c r="AH1" t="str">
        <v>Telangana</v>
      </c>
      <c r="AI1" t="str">
        <v>Tripura</v>
      </c>
      <c r="AJ1" t="str">
        <v>Uttar Pradesh</v>
      </c>
      <c r="AK1" t="str">
        <v>Uttarakhand</v>
      </c>
      <c r="AL1" t="str">
        <v>West Bengal</v>
      </c>
    </row>
    <row r="2" spans="1:38" x14ac:dyDescent="0.3">
      <c r="A2" t="s">
        <v>114</v>
      </c>
      <c r="B2">
        <v>7269</v>
      </c>
      <c r="C2">
        <v>1814393</v>
      </c>
      <c r="D2">
        <v>31648</v>
      </c>
      <c r="E2">
        <v>463175</v>
      </c>
      <c r="F2">
        <v>717539</v>
      </c>
      <c r="G2">
        <v>61160</v>
      </c>
      <c r="H2">
        <v>987563</v>
      </c>
      <c r="I2">
        <v>10466</v>
      </c>
      <c r="J2">
        <v>1431270</v>
      </c>
      <c r="K2">
        <v>162721</v>
      </c>
      <c r="L2">
        <v>820726</v>
      </c>
      <c r="M2">
        <v>766129</v>
      </c>
      <c r="N2">
        <v>198876</v>
      </c>
      <c r="O2">
        <v>308011</v>
      </c>
      <c r="P2">
        <v>343609</v>
      </c>
      <c r="Q2">
        <v>2771969</v>
      </c>
      <c r="R2">
        <v>2735959</v>
      </c>
      <c r="S2">
        <v>19611</v>
      </c>
      <c r="T2">
        <v>9236</v>
      </c>
      <c r="U2">
        <v>788425</v>
      </c>
      <c r="V2">
        <v>5917121</v>
      </c>
      <c r="W2">
        <v>60311</v>
      </c>
      <c r="X2">
        <v>42759</v>
      </c>
      <c r="Y2">
        <v>15631</v>
      </c>
      <c r="Z2">
        <v>23753</v>
      </c>
      <c r="AA2">
        <v>859526</v>
      </c>
      <c r="AB2">
        <v>113192</v>
      </c>
      <c r="AC2">
        <v>588525</v>
      </c>
      <c r="AD2">
        <v>949961</v>
      </c>
      <c r="AE2">
        <v>18450</v>
      </c>
      <c r="AF2">
        <v>0</v>
      </c>
      <c r="AG2">
        <v>2366493</v>
      </c>
      <c r="AH2">
        <v>604880</v>
      </c>
      <c r="AI2">
        <v>59846</v>
      </c>
      <c r="AJ2">
        <v>1702937</v>
      </c>
      <c r="AK2">
        <v>337175</v>
      </c>
      <c r="AL2">
        <v>1464776</v>
      </c>
    </row>
    <row r="3" spans="1:38" x14ac:dyDescent="0.3">
      <c r="A3" t="s">
        <v>115</v>
      </c>
      <c r="B3">
        <v>7034</v>
      </c>
      <c r="C3">
        <v>1722381</v>
      </c>
      <c r="D3">
        <v>28608</v>
      </c>
      <c r="E3">
        <v>418472</v>
      </c>
      <c r="F3">
        <v>703262</v>
      </c>
      <c r="G3">
        <v>59859</v>
      </c>
      <c r="H3">
        <v>961569</v>
      </c>
      <c r="I3">
        <v>10367</v>
      </c>
      <c r="J3">
        <v>1403205</v>
      </c>
      <c r="K3">
        <v>155378</v>
      </c>
      <c r="L3">
        <v>801181</v>
      </c>
      <c r="M3">
        <v>753020</v>
      </c>
      <c r="N3">
        <v>191041</v>
      </c>
      <c r="O3">
        <v>290284</v>
      </c>
      <c r="P3">
        <v>335462</v>
      </c>
      <c r="Q3">
        <v>2566774</v>
      </c>
      <c r="R3">
        <v>2610368</v>
      </c>
      <c r="S3">
        <v>18841</v>
      </c>
      <c r="T3">
        <v>8637</v>
      </c>
      <c r="U3">
        <v>775896</v>
      </c>
      <c r="V3">
        <v>5654003</v>
      </c>
      <c r="W3">
        <v>50878</v>
      </c>
      <c r="X3">
        <v>37579</v>
      </c>
      <c r="Y3">
        <v>11879</v>
      </c>
      <c r="Z3">
        <v>19431</v>
      </c>
      <c r="AA3">
        <v>804981</v>
      </c>
      <c r="AB3">
        <v>106828</v>
      </c>
      <c r="AC3">
        <v>561010</v>
      </c>
      <c r="AD3">
        <v>934652</v>
      </c>
      <c r="AE3">
        <v>14615</v>
      </c>
      <c r="AF3">
        <v>0</v>
      </c>
      <c r="AG3">
        <v>2199808</v>
      </c>
      <c r="AH3">
        <v>580923</v>
      </c>
      <c r="AI3">
        <v>54214</v>
      </c>
      <c r="AJ3">
        <v>1672968</v>
      </c>
      <c r="AK3">
        <v>320549</v>
      </c>
      <c r="AL3">
        <v>1428881</v>
      </c>
    </row>
    <row r="4" spans="1:38" x14ac:dyDescent="0.3">
      <c r="A4" t="s">
        <v>116</v>
      </c>
      <c r="B4">
        <v>126</v>
      </c>
      <c r="C4">
        <v>11999</v>
      </c>
      <c r="D4">
        <v>151</v>
      </c>
      <c r="E4">
        <v>3994</v>
      </c>
      <c r="F4">
        <v>9505</v>
      </c>
      <c r="G4">
        <v>794</v>
      </c>
      <c r="H4">
        <v>13334</v>
      </c>
      <c r="I4">
        <v>4</v>
      </c>
      <c r="J4">
        <v>24839</v>
      </c>
      <c r="K4">
        <v>2937</v>
      </c>
      <c r="L4">
        <v>10003</v>
      </c>
      <c r="M4">
        <v>9032</v>
      </c>
      <c r="N4">
        <v>3382</v>
      </c>
      <c r="O4">
        <v>4195</v>
      </c>
      <c r="P4">
        <v>5085</v>
      </c>
      <c r="Q4">
        <v>33033</v>
      </c>
      <c r="R4">
        <v>11343</v>
      </c>
      <c r="S4">
        <v>198</v>
      </c>
      <c r="T4">
        <v>44</v>
      </c>
      <c r="U4">
        <v>8588</v>
      </c>
      <c r="V4">
        <v>112696</v>
      </c>
      <c r="W4">
        <v>990</v>
      </c>
      <c r="X4">
        <v>750</v>
      </c>
      <c r="Y4">
        <v>70</v>
      </c>
      <c r="Z4">
        <v>456</v>
      </c>
      <c r="AA4">
        <v>3441</v>
      </c>
      <c r="AB4">
        <v>1696</v>
      </c>
      <c r="AC4">
        <v>15602</v>
      </c>
      <c r="AD4">
        <v>8842</v>
      </c>
      <c r="AE4">
        <v>281</v>
      </c>
      <c r="AF4">
        <v>0</v>
      </c>
      <c r="AG4">
        <v>29801</v>
      </c>
      <c r="AH4">
        <v>3496</v>
      </c>
      <c r="AI4">
        <v>621</v>
      </c>
      <c r="AJ4">
        <v>21858</v>
      </c>
      <c r="AK4">
        <v>6960</v>
      </c>
      <c r="AL4">
        <v>16974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D746C2E-64A4-4161-BE17-28E3D2DF8E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confirmed case graph</vt:lpstr>
      <vt:lpstr>calculation1</vt:lpstr>
      <vt:lpstr>dashboard</vt:lpstr>
      <vt:lpstr>source data</vt:lpstr>
      <vt:lpstr>Sheet9</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Mishra</dc:creator>
  <cp:lastModifiedBy>Rajat Mishra</cp:lastModifiedBy>
  <dcterms:created xsi:type="dcterms:W3CDTF">2020-08-23T06:14:33Z</dcterms:created>
  <dcterms:modified xsi:type="dcterms:W3CDTF">2021-10-21T05:59:29Z</dcterms:modified>
</cp:coreProperties>
</file>