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STUDY MATERIAL\data science\"/>
    </mc:Choice>
  </mc:AlternateContent>
  <xr:revisionPtr revIDLastSave="0" documentId="13_ncr:1_{8F8E0E06-68BE-4B81-AF50-18E34F395120}" xr6:coauthVersionLast="47" xr6:coauthVersionMax="47" xr10:uidLastSave="{00000000-0000-0000-0000-000000000000}"/>
  <bookViews>
    <workbookView xWindow="-108" yWindow="-108" windowWidth="23256" windowHeight="12456" activeTab="1" xr2:uid="{AFC8FCE9-A0DE-454A-99A0-1EA902B181A0}"/>
  </bookViews>
  <sheets>
    <sheet name="TASK1" sheetId="2" r:id="rId1"/>
    <sheet name="TASK 2" sheetId="3" r:id="rId2"/>
    <sheet name="TASK 3" sheetId="4" r:id="rId3"/>
    <sheet name="TASK 4" sheetId="5" r:id="rId4"/>
    <sheet name="TASK4-2 " sheetId="6"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6" l="1"/>
  <c r="C33" i="6"/>
  <c r="E32" i="6"/>
  <c r="C32" i="6"/>
  <c r="E31" i="6"/>
  <c r="C31" i="6"/>
  <c r="E30" i="6"/>
  <c r="C30" i="6"/>
  <c r="E29" i="6"/>
  <c r="C29" i="6"/>
  <c r="E28" i="6"/>
  <c r="C28" i="6"/>
  <c r="E27" i="6"/>
  <c r="C27" i="6"/>
  <c r="E26" i="6"/>
  <c r="C26" i="6"/>
  <c r="E25" i="6"/>
  <c r="C25" i="6"/>
  <c r="E24" i="6"/>
  <c r="C24" i="6"/>
  <c r="E23" i="6"/>
  <c r="C23" i="6"/>
  <c r="E22" i="6"/>
  <c r="C22" i="6"/>
  <c r="E21" i="6"/>
  <c r="C21" i="6"/>
  <c r="E20" i="6"/>
  <c r="C20" i="6"/>
  <c r="E19" i="6"/>
  <c r="C19" i="6"/>
  <c r="E18" i="6"/>
  <c r="C18" i="6"/>
  <c r="E17" i="6"/>
  <c r="C17" i="6"/>
  <c r="E16" i="6"/>
  <c r="C16" i="6"/>
  <c r="E15" i="6"/>
  <c r="C15" i="6"/>
  <c r="E14" i="6"/>
  <c r="C14" i="6"/>
  <c r="E13" i="6"/>
  <c r="C13" i="6"/>
  <c r="E12" i="6"/>
  <c r="C12" i="6"/>
  <c r="E11" i="6"/>
  <c r="C11" i="6"/>
  <c r="E10" i="6"/>
  <c r="C10" i="6"/>
  <c r="E9" i="6"/>
  <c r="C9" i="6"/>
  <c r="E8" i="6"/>
  <c r="C8" i="6"/>
  <c r="E7" i="6"/>
  <c r="C7" i="6"/>
  <c r="E6" i="6"/>
  <c r="C6" i="6"/>
  <c r="E5" i="6"/>
  <c r="C5" i="6"/>
  <c r="E4" i="6"/>
  <c r="C4" i="6"/>
  <c r="E3" i="6"/>
  <c r="G34" i="5"/>
  <c r="C34" i="5"/>
  <c r="G33" i="5"/>
  <c r="C33" i="5"/>
  <c r="G32" i="5"/>
  <c r="C32" i="5"/>
  <c r="G31" i="5"/>
  <c r="C31" i="5"/>
  <c r="G30" i="5"/>
  <c r="G29" i="5"/>
  <c r="C29" i="5"/>
  <c r="G28" i="5"/>
  <c r="C28" i="5"/>
  <c r="G27" i="5"/>
  <c r="C27" i="5"/>
  <c r="G26" i="5"/>
  <c r="C26" i="5"/>
  <c r="G25" i="5"/>
  <c r="C25" i="5"/>
  <c r="G24" i="5"/>
  <c r="C24" i="5"/>
  <c r="G23" i="5"/>
  <c r="C23" i="5"/>
  <c r="G22" i="5"/>
  <c r="C22" i="5"/>
  <c r="G21" i="5"/>
  <c r="C21" i="5"/>
  <c r="G20" i="5"/>
  <c r="C20" i="5"/>
  <c r="G19" i="5"/>
  <c r="C19" i="5"/>
  <c r="G18" i="5"/>
  <c r="C18" i="5"/>
  <c r="G17" i="5"/>
  <c r="C17" i="5"/>
  <c r="G16" i="5"/>
  <c r="C16" i="5"/>
  <c r="G15" i="5"/>
  <c r="G14" i="5"/>
  <c r="C14" i="5"/>
  <c r="G13" i="5"/>
  <c r="C13" i="5"/>
  <c r="G12" i="5"/>
  <c r="G11" i="5"/>
  <c r="C11" i="5"/>
  <c r="G10" i="5"/>
  <c r="G9" i="5"/>
  <c r="C9" i="5"/>
  <c r="G8" i="5"/>
  <c r="C8" i="5"/>
  <c r="G7" i="5"/>
  <c r="C7" i="5"/>
  <c r="G6" i="5"/>
  <c r="C6" i="5"/>
  <c r="G5" i="5"/>
  <c r="C5" i="5"/>
  <c r="G4" i="5"/>
  <c r="C4" i="5"/>
  <c r="G3" i="5"/>
  <c r="C3" i="5"/>
  <c r="C2" i="5"/>
  <c r="L10" i="4"/>
  <c r="L11" i="4"/>
  <c r="L12" i="4"/>
  <c r="L13" i="4"/>
  <c r="L14" i="4"/>
  <c r="L15" i="4"/>
  <c r="L16" i="4"/>
  <c r="L17" i="4"/>
  <c r="L18" i="4"/>
  <c r="C10" i="4"/>
  <c r="C11" i="4"/>
  <c r="C12" i="4"/>
  <c r="C13" i="4"/>
  <c r="C14" i="4"/>
  <c r="C15" i="4"/>
  <c r="C16" i="4"/>
  <c r="C17" i="4"/>
  <c r="C18" i="4"/>
  <c r="C19" i="4"/>
  <c r="C20" i="4"/>
  <c r="C21" i="4"/>
  <c r="C22" i="4"/>
  <c r="C23" i="4"/>
  <c r="C24" i="4"/>
  <c r="C25" i="4"/>
  <c r="C26" i="4"/>
  <c r="C27" i="4"/>
  <c r="C5" i="4"/>
  <c r="C6" i="4"/>
  <c r="C7" i="4"/>
  <c r="C8" i="4"/>
  <c r="C9" i="4"/>
  <c r="C4" i="4"/>
  <c r="J34" i="3"/>
  <c r="H34" i="3"/>
  <c r="F34" i="3"/>
  <c r="E34" i="3"/>
  <c r="J33" i="3"/>
  <c r="H33" i="3"/>
  <c r="F33" i="3"/>
  <c r="E33" i="3"/>
  <c r="J32" i="3"/>
  <c r="H32" i="3"/>
  <c r="F32" i="3"/>
  <c r="E32" i="3"/>
  <c r="J31" i="3"/>
  <c r="H31" i="3"/>
  <c r="F31" i="3"/>
  <c r="E31" i="3"/>
  <c r="J30" i="3"/>
  <c r="H30" i="3"/>
  <c r="F30" i="3"/>
  <c r="E30" i="3"/>
  <c r="J29" i="3"/>
  <c r="H29" i="3"/>
  <c r="F29" i="3"/>
  <c r="E29" i="3"/>
  <c r="J28" i="3"/>
  <c r="H28" i="3"/>
  <c r="F28" i="3"/>
  <c r="E28" i="3"/>
  <c r="J27" i="3"/>
  <c r="H27" i="3"/>
  <c r="F27" i="3"/>
  <c r="E27" i="3"/>
  <c r="J26" i="3"/>
  <c r="H26" i="3"/>
  <c r="F26" i="3"/>
  <c r="E26" i="3"/>
  <c r="J25" i="3"/>
  <c r="H25" i="3"/>
  <c r="F25" i="3"/>
  <c r="E25" i="3"/>
  <c r="J24" i="3"/>
  <c r="H24" i="3"/>
  <c r="F24" i="3"/>
  <c r="E24" i="3"/>
  <c r="J23" i="3"/>
  <c r="H23" i="3"/>
  <c r="F23" i="3"/>
  <c r="E23" i="3"/>
  <c r="J22" i="3"/>
  <c r="H22" i="3"/>
  <c r="F22" i="3"/>
  <c r="E22" i="3"/>
  <c r="J21" i="3"/>
  <c r="H21" i="3"/>
  <c r="F21" i="3"/>
  <c r="E21" i="3"/>
  <c r="J20" i="3"/>
  <c r="H20" i="3"/>
  <c r="F20" i="3"/>
  <c r="E20" i="3"/>
  <c r="J19" i="3"/>
  <c r="H19" i="3"/>
  <c r="F19" i="3"/>
  <c r="E19" i="3"/>
  <c r="J18" i="3"/>
  <c r="H18" i="3"/>
  <c r="F18" i="3"/>
  <c r="E18" i="3"/>
  <c r="J17" i="3"/>
  <c r="H17" i="3"/>
  <c r="F17" i="3"/>
  <c r="E17" i="3"/>
  <c r="J16" i="3"/>
  <c r="H16" i="3"/>
  <c r="F16" i="3"/>
  <c r="E16" i="3"/>
  <c r="J15" i="3"/>
  <c r="H15" i="3"/>
  <c r="F15" i="3"/>
  <c r="E15" i="3"/>
  <c r="J14" i="3"/>
  <c r="H14" i="3"/>
  <c r="F14" i="3"/>
  <c r="E14" i="3"/>
  <c r="J13" i="3"/>
  <c r="H13" i="3"/>
  <c r="F13" i="3"/>
  <c r="E13" i="3"/>
  <c r="J12" i="3"/>
  <c r="H12" i="3"/>
  <c r="F12" i="3"/>
  <c r="E12" i="3"/>
  <c r="J11" i="3"/>
  <c r="H11" i="3"/>
  <c r="F11" i="3"/>
  <c r="E11" i="3"/>
  <c r="J10" i="3"/>
  <c r="H10" i="3"/>
  <c r="F10" i="3"/>
  <c r="E10" i="3"/>
  <c r="J9" i="3"/>
  <c r="H9" i="3"/>
  <c r="F9" i="3"/>
  <c r="E9" i="3"/>
  <c r="J8" i="3"/>
  <c r="H8" i="3"/>
  <c r="F8" i="3"/>
  <c r="E8" i="3"/>
  <c r="J7" i="3"/>
  <c r="H7" i="3"/>
  <c r="F7" i="3"/>
  <c r="E7" i="3"/>
  <c r="J6" i="3"/>
  <c r="H6" i="3"/>
  <c r="F6" i="3"/>
  <c r="E6" i="3"/>
  <c r="J5" i="3"/>
  <c r="H5" i="3"/>
  <c r="F5" i="3"/>
  <c r="E5" i="3"/>
  <c r="J4" i="3"/>
  <c r="H4" i="3"/>
  <c r="F4" i="3"/>
  <c r="E4" i="3"/>
  <c r="J3" i="3"/>
  <c r="H3" i="3"/>
  <c r="F3" i="3"/>
  <c r="E3" i="3"/>
  <c r="J2" i="3"/>
  <c r="H2" i="3"/>
  <c r="F2" i="3"/>
  <c r="E2" i="3"/>
  <c r="D2" i="2"/>
  <c r="E2" i="2"/>
  <c r="D3" i="2"/>
  <c r="E3" i="2"/>
  <c r="D4" i="2"/>
  <c r="E4" i="2"/>
  <c r="D5" i="2"/>
  <c r="E5" i="2"/>
  <c r="D6" i="2"/>
  <c r="E6" i="2"/>
  <c r="D7" i="2"/>
  <c r="E7" i="2"/>
  <c r="D8" i="2"/>
  <c r="E8" i="2"/>
  <c r="D9" i="2"/>
  <c r="E9" i="2"/>
</calcChain>
</file>

<file path=xl/sharedStrings.xml><?xml version="1.0" encoding="utf-8"?>
<sst xmlns="http://schemas.openxmlformats.org/spreadsheetml/2006/main" count="88" uniqueCount="66">
  <si>
    <t>BMI</t>
  </si>
  <si>
    <t>WEIGHT CATEGORY</t>
  </si>
  <si>
    <t>CUSTOMER CATEGORY</t>
  </si>
  <si>
    <t>ID</t>
  </si>
  <si>
    <t>HEART RATE</t>
  </si>
  <si>
    <t>HR&gt;185</t>
  </si>
  <si>
    <t xml:space="preserve"> POTENTIAL CUSTOMER ID</t>
  </si>
  <si>
    <t>Count of ActivityDay</t>
  </si>
  <si>
    <t>Average of FairlyActiveMinutes</t>
  </si>
  <si>
    <t>Average of VeryActiveMinutes</t>
  </si>
  <si>
    <t>PC FOR FAIRLY ACTIVE MINUTES</t>
  </si>
  <si>
    <t>PC FOR VERY ACTIVE MINUTES</t>
  </si>
  <si>
    <t>AVG STEPS</t>
  </si>
  <si>
    <t>PC FOR AVG STEPS</t>
  </si>
  <si>
    <t>AVG CALORIES</t>
  </si>
  <si>
    <t>PC FOR CALORIES</t>
  </si>
  <si>
    <t>USER ID</t>
  </si>
  <si>
    <t>YES</t>
  </si>
  <si>
    <t xml:space="preserve"> YES</t>
  </si>
  <si>
    <t xml:space="preserve">POTENTIAL CUSTOMER </t>
  </si>
  <si>
    <t>AVERAGE SLEEP TIME</t>
  </si>
  <si>
    <t>POTENTIAL CUSTOMER</t>
  </si>
  <si>
    <t>POTENTIAL CUSTOMER SLEEP TIME</t>
  </si>
  <si>
    <r>
      <rPr>
        <b/>
        <i/>
        <sz val="11"/>
        <color theme="1"/>
        <rFont val="Calibri"/>
        <family val="2"/>
        <scheme val="minor"/>
      </rPr>
      <t>CRITERIA=person having less than 420 min or 7 hours of sleep per day are the potential customer for sleepy nights</t>
    </r>
    <r>
      <rPr>
        <sz val="11"/>
        <color theme="1"/>
        <rFont val="Calibri"/>
        <family val="2"/>
        <scheme val="minor"/>
      </rPr>
      <t xml:space="preserve"> </t>
    </r>
  </si>
  <si>
    <t>This active and committed group is our target market for high-quality fitness apparel</t>
  </si>
  <si>
    <t xml:space="preserve">Potential customers for LeanFit are individuals with a BMI greater than 25 and a heart rate exceeding 185. </t>
  </si>
  <si>
    <t>This specific criterion identifies those who can benefit from our LeanFit products designed for effective fitness and wellness</t>
  </si>
  <si>
    <t>Count of ActivityDate</t>
  </si>
  <si>
    <t>Very Active</t>
  </si>
  <si>
    <t>FAIRLY ACTIVE</t>
  </si>
  <si>
    <t>Lightly Active</t>
  </si>
  <si>
    <t>MEAN DISTANCE</t>
  </si>
  <si>
    <t>USER STATUS</t>
  </si>
  <si>
    <t>Sum of TotalSteps</t>
  </si>
  <si>
    <t>Sum of VeryActiveMinutes</t>
  </si>
  <si>
    <t>Sum of FairlyActiveMinutes</t>
  </si>
  <si>
    <t>Sum of LightlyActiveMinutes</t>
  </si>
  <si>
    <t>Sum of Calories</t>
  </si>
  <si>
    <t>Fairly Active</t>
  </si>
  <si>
    <t>DATE</t>
  </si>
  <si>
    <t>ACTIVITY STATUS</t>
  </si>
  <si>
    <t>Average of TrackerDistance</t>
  </si>
  <si>
    <t>ACTIVITY GROUP</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</si>
  <si>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</si>
  <si>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</si>
  <si>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</si>
  <si>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</si>
  <si>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</si>
  <si>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</si>
  <si>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</si>
  <si>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</si>
  <si>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</si>
  <si>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</si>
  <si>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</si>
  <si>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</si>
  <si>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</si>
  <si>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</si>
  <si>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</si>
  <si>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</si>
  <si>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</si>
  <si>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</si>
  <si>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very Active</t>
  </si>
  <si>
    <t>The activity level is Very Active" if the value  is greater than 20, if less than 20 greater than 10 then its fairly active and less than 10 its lighty active</t>
  </si>
  <si>
    <t>The mean distance indicates a Pro level if it is greater than 10. If the mean distance is greater than 5 but less than or equal to 10, it is considered Intermediate. For mean distances less than or equal to 5, the level is be categorized as Beginner.</t>
  </si>
  <si>
    <t>CRITERIA-</t>
  </si>
  <si>
    <t xml:space="preserve">CRITERIA-Our ideal Fitwear customers are those who consistently log over 30 minutes of daily activity, surpass 10,000 steps, and burn more than 3,000 calories.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</si>
</sst>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tint="4.9989318521683403E-2"/>
      <name val="Calibri"/>
      <family val="2"/>
      <scheme val="minor"/>
    </font>
    <font>
      <b/>
      <i/>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00B0F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1">
    <xf numFmtId="0" fontId="0" fillId="0" borderId="0" xfId="0"/>
    <xf numFmtId="2" fontId="0" fillId="0" borderId="0" xfId="0" applyNumberFormat="1"/>
    <xf numFmtId="0" fontId="1" fillId="2" borderId="0" xfId="0" applyFont="1" applyFill="1"/>
    <xf numFmtId="0" fontId="0" fillId="3" borderId="0" xfId="0" applyFill="1"/>
    <xf numFmtId="0" fontId="2" fillId="0" borderId="0" xfId="0" applyFont="1"/>
    <xf numFmtId="2" fontId="2" fillId="0" borderId="0" xfId="0" applyNumberFormat="1" applyFont="1"/>
    <xf numFmtId="0" fontId="0" fillId="0" borderId="0" xfId="0" applyAlignment="1">
      <alignment horizontal="left"/>
    </xf>
    <xf numFmtId="2" fontId="0" fillId="5" borderId="0" xfId="0" applyNumberFormat="1" applyFill="1"/>
    <xf numFmtId="0" fontId="0" fillId="4" borderId="0" xfId="0" applyFill="1"/>
    <xf numFmtId="0" fontId="0" fillId="6" borderId="0" xfId="0" applyFill="1" applyAlignment="1">
      <alignment horizontal="left"/>
    </xf>
    <xf numFmtId="0" fontId="0" fillId="6" borderId="0" xfId="0" applyFill="1"/>
    <xf numFmtId="0" fontId="3" fillId="4" borderId="0" xfId="0" applyFont="1" applyFill="1"/>
    <xf numFmtId="0" fontId="3" fillId="5" borderId="0" xfId="0" applyFont="1" applyFill="1"/>
    <xf numFmtId="0" fontId="2" fillId="7" borderId="1" xfId="0" applyFont="1" applyFill="1" applyBorder="1"/>
    <xf numFmtId="0" fontId="2" fillId="7" borderId="0" xfId="0" applyFont="1" applyFill="1"/>
    <xf numFmtId="0" fontId="0" fillId="8" borderId="0" xfId="0" applyFill="1"/>
    <xf numFmtId="0" fontId="0" fillId="0" borderId="0" xfId="0" applyAlignment="1">
      <alignment horizontal="right"/>
    </xf>
    <xf numFmtId="0" fontId="4" fillId="0" borderId="0" xfId="0" applyFont="1"/>
    <xf numFmtId="0" fontId="0" fillId="9" borderId="0" xfId="0" applyFill="1"/>
    <xf numFmtId="14" fontId="0" fillId="0" borderId="0" xfId="0" applyNumberFormat="1" applyAlignment="1">
      <alignment horizontal="left"/>
    </xf>
    <xf numFmtId="0" fontId="2" fillId="0" borderId="0" xfId="0" applyFont="1" applyAlignment="1">
      <alignment horizontal="right"/>
    </xf>
  </cellXfs>
  <cellStyles count="1">
    <cellStyle name="Normal" xfId="0" builtinId="0"/>
  </cellStyles>
  <dxfs count="5">
    <dxf>
      <numFmt numFmtId="2" formatCode="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WEIGHT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3"/>
              <c:pt idx="0">
                <c:v>Healthy Weight</c:v>
              </c:pt>
              <c:pt idx="1">
                <c:v>Obesity</c:v>
              </c:pt>
              <c:pt idx="2">
                <c:v>Overweight</c:v>
              </c:pt>
            </c:strLit>
          </c:cat>
          <c:val>
            <c:numLit>
              <c:formatCode>General</c:formatCode>
              <c:ptCount val="3"/>
              <c:pt idx="0">
                <c:v>3</c:v>
              </c:pt>
              <c:pt idx="1">
                <c:v>1</c:v>
              </c:pt>
              <c:pt idx="2">
                <c:v>4</c:v>
              </c:pt>
            </c:numLit>
          </c:val>
          <c:extLst>
            <c:ext xmlns:c16="http://schemas.microsoft.com/office/drawing/2014/chart" uri="{C3380CC4-5D6E-409C-BE32-E72D297353CC}">
              <c16:uniqueId val="{00000001-1AF4-4608-83D9-E381CC6734C7}"/>
            </c:ext>
          </c:extLst>
        </c:ser>
        <c:dLbls>
          <c:showLegendKey val="0"/>
          <c:showVal val="0"/>
          <c:showCatName val="0"/>
          <c:showSerName val="0"/>
          <c:showPercent val="0"/>
          <c:showBubbleSize val="0"/>
        </c:dLbls>
        <c:gapWidth val="219"/>
        <c:overlap val="-27"/>
        <c:axId val="1033513551"/>
        <c:axId val="1143551535"/>
      </c:barChart>
      <c:catAx>
        <c:axId val="103351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WEIGHT</a:t>
                </a:r>
                <a:r>
                  <a:rPr lang="en-IN" baseline="0"/>
                  <a:t> CATEGORY</a:t>
                </a:r>
                <a:endParaRPr lang="en-IN"/>
              </a:p>
            </c:rich>
          </c:tx>
          <c:layout>
            <c:manualLayout>
              <c:xMode val="edge"/>
              <c:yMode val="edge"/>
              <c:x val="0.47117235345581804"/>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551535"/>
        <c:crosses val="autoZero"/>
        <c:auto val="1"/>
        <c:lblAlgn val="ctr"/>
        <c:lblOffset val="100"/>
        <c:noMultiLvlLbl val="0"/>
      </c:catAx>
      <c:valAx>
        <c:axId val="114355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WEIGHT</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13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'TASK 3'!$K$10:$K$18</c:f>
              <c:numCache>
                <c:formatCode>General</c:formatCode>
                <c:ptCount val="9"/>
                <c:pt idx="0">
                  <c:v>1503960366</c:v>
                </c:pt>
                <c:pt idx="1">
                  <c:v>1644430081</c:v>
                </c:pt>
                <c:pt idx="2">
                  <c:v>2320127002</c:v>
                </c:pt>
                <c:pt idx="3">
                  <c:v>4020332650</c:v>
                </c:pt>
                <c:pt idx="4">
                  <c:v>4445114986</c:v>
                </c:pt>
                <c:pt idx="5">
                  <c:v>4558609924</c:v>
                </c:pt>
                <c:pt idx="6">
                  <c:v>6775888955</c:v>
                </c:pt>
                <c:pt idx="7">
                  <c:v>7007744171</c:v>
                </c:pt>
                <c:pt idx="8">
                  <c:v>8053475328</c:v>
                </c:pt>
              </c:numCache>
            </c:numRef>
          </c:cat>
          <c:val>
            <c:numRef>
              <c:f>'TASK 3'!$L$10:$L$18</c:f>
              <c:numCache>
                <c:formatCode>0.00</c:formatCode>
                <c:ptCount val="9"/>
                <c:pt idx="0">
                  <c:v>383.2</c:v>
                </c:pt>
                <c:pt idx="1">
                  <c:v>346</c:v>
                </c:pt>
                <c:pt idx="2">
                  <c:v>69</c:v>
                </c:pt>
                <c:pt idx="3">
                  <c:v>379.75</c:v>
                </c:pt>
                <c:pt idx="4">
                  <c:v>416.82142857142856</c:v>
                </c:pt>
                <c:pt idx="5">
                  <c:v>140</c:v>
                </c:pt>
                <c:pt idx="6">
                  <c:v>369</c:v>
                </c:pt>
                <c:pt idx="7">
                  <c:v>71.5</c:v>
                </c:pt>
                <c:pt idx="8">
                  <c:v>301.66666666666669</c:v>
                </c:pt>
              </c:numCache>
            </c:numRef>
          </c:val>
          <c:extLst>
            <c:ext xmlns:c16="http://schemas.microsoft.com/office/drawing/2014/chart" uri="{C3380CC4-5D6E-409C-BE32-E72D297353CC}">
              <c16:uniqueId val="{00000000-CA49-460B-8930-399E8C60737E}"/>
            </c:ext>
          </c:extLst>
        </c:ser>
        <c:dLbls>
          <c:dLblPos val="outEnd"/>
          <c:showLegendKey val="0"/>
          <c:showVal val="1"/>
          <c:showCatName val="0"/>
          <c:showSerName val="0"/>
          <c:showPercent val="0"/>
          <c:showBubbleSize val="0"/>
        </c:dLbls>
        <c:gapWidth val="100"/>
        <c:overlap val="-24"/>
        <c:axId val="1227846655"/>
        <c:axId val="1077195183"/>
      </c:barChart>
      <c:catAx>
        <c:axId val="12278466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ID</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195183"/>
        <c:crosses val="autoZero"/>
        <c:auto val="1"/>
        <c:lblAlgn val="ctr"/>
        <c:lblOffset val="100"/>
        <c:noMultiLvlLbl val="0"/>
      </c:catAx>
      <c:valAx>
        <c:axId val="1077195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SLEEP TIME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8466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MEAN DISTANCE</a:t>
            </a:r>
            <a:r>
              <a:rPr lang="en-US" sz="1050" baseline="0"/>
              <a:t> VS USERID</a:t>
            </a:r>
            <a:endParaRPr lang="en-US" sz="1050"/>
          </a:p>
        </c:rich>
      </c:tx>
      <c:layout>
        <c:manualLayout>
          <c:xMode val="edge"/>
          <c:yMode val="edge"/>
          <c:x val="0.38889801139241992"/>
          <c:y val="7.01365795934019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Lit>
          </c:val>
          <c:extLst>
            <c:ext xmlns:c16="http://schemas.microsoft.com/office/drawing/2014/chart" uri="{C3380CC4-5D6E-409C-BE32-E72D297353CC}">
              <c16:uniqueId val="{00000000-E2C9-443A-BDE3-B49CC550FA16}"/>
            </c:ext>
          </c:extLst>
        </c:ser>
        <c:dLbls>
          <c:showLegendKey val="0"/>
          <c:showVal val="0"/>
          <c:showCatName val="0"/>
          <c:showSerName val="0"/>
          <c:showPercent val="0"/>
          <c:showBubbleSize val="0"/>
        </c:dLbls>
        <c:gapWidth val="100"/>
        <c:overlap val="-24"/>
        <c:axId val="2116251023"/>
        <c:axId val="2116180223"/>
      </c:barChart>
      <c:catAx>
        <c:axId val="2116251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USER</a:t>
                </a:r>
                <a:r>
                  <a:rPr lang="en-IN" baseline="0"/>
                  <a:t> ID</a:t>
                </a:r>
              </a:p>
              <a:p>
                <a:pPr>
                  <a:defRPr/>
                </a:pPr>
                <a:endParaRPr lang="en-IN"/>
              </a:p>
            </c:rich>
          </c:tx>
          <c:layout>
            <c:manualLayout>
              <c:xMode val="edge"/>
              <c:yMode val="edge"/>
              <c:x val="0.42198950131233598"/>
              <c:y val="0.848312190142898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180223"/>
        <c:crosses val="autoZero"/>
        <c:auto val="1"/>
        <c:lblAlgn val="ctr"/>
        <c:lblOffset val="100"/>
        <c:noMultiLvlLbl val="0"/>
      </c:catAx>
      <c:valAx>
        <c:axId val="21161802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MEAN</a:t>
                </a:r>
                <a:r>
                  <a:rPr lang="en-IN" baseline="0"/>
                  <a:t> DISTANCE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25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TOTAL</a:t>
            </a:r>
            <a:r>
              <a:rPr lang="en-IN" sz="1200" baseline="0"/>
              <a:t> STEPS VS USERID</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Lit>
          </c:val>
          <c:smooth val="0"/>
          <c:extLst>
            <c:ext xmlns:c16="http://schemas.microsoft.com/office/drawing/2014/chart" uri="{C3380CC4-5D6E-409C-BE32-E72D297353CC}">
              <c16:uniqueId val="{00000000-6E4D-44F5-AF61-544F9CE1D3D7}"/>
            </c:ext>
          </c:extLst>
        </c:ser>
        <c:dLbls>
          <c:showLegendKey val="0"/>
          <c:showVal val="0"/>
          <c:showCatName val="0"/>
          <c:showSerName val="0"/>
          <c:showPercent val="0"/>
          <c:showBubbleSize val="0"/>
        </c:dLbls>
        <c:smooth val="0"/>
        <c:axId val="540704143"/>
        <c:axId val="372548255"/>
      </c:lineChart>
      <c:catAx>
        <c:axId val="54070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48255"/>
        <c:crosses val="autoZero"/>
        <c:auto val="1"/>
        <c:lblAlgn val="ctr"/>
        <c:lblOffset val="100"/>
        <c:noMultiLvlLbl val="0"/>
      </c:catAx>
      <c:valAx>
        <c:axId val="37254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0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CALORIES</a:t>
            </a:r>
            <a:r>
              <a:rPr lang="en-US" baseline="0"/>
              <a:t> VS USERID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34"/>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pt idx="33">
                <c:v>(blank)</c:v>
              </c:pt>
            </c:strLit>
          </c:cat>
          <c:val>
            <c:numLit>
              <c:formatCode>General</c:formatCode>
              <c:ptCount val="34"/>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pt idx="33">
                <c:v>0</c:v>
              </c:pt>
            </c:numLit>
          </c:val>
          <c:extLst>
            <c:ext xmlns:c16="http://schemas.microsoft.com/office/drawing/2014/chart" uri="{C3380CC4-5D6E-409C-BE32-E72D297353CC}">
              <c16:uniqueId val="{00000000-B866-4105-ABAB-037F3A785152}"/>
            </c:ext>
          </c:extLst>
        </c:ser>
        <c:dLbls>
          <c:showLegendKey val="0"/>
          <c:showVal val="0"/>
          <c:showCatName val="0"/>
          <c:showSerName val="0"/>
          <c:showPercent val="0"/>
          <c:showBubbleSize val="0"/>
        </c:dLbls>
        <c:gapWidth val="150"/>
        <c:shape val="box"/>
        <c:axId val="186409231"/>
        <c:axId val="374266367"/>
        <c:axId val="0"/>
      </c:bar3DChart>
      <c:catAx>
        <c:axId val="18640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66367"/>
        <c:crosses val="autoZero"/>
        <c:auto val="1"/>
        <c:lblAlgn val="ctr"/>
        <c:lblOffset val="100"/>
        <c:noMultiLvlLbl val="0"/>
      </c:catAx>
      <c:valAx>
        <c:axId val="37426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CALORIES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0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453873611664638E-2"/>
          <c:y val="0.11532017154941399"/>
          <c:w val="0.93008078807160066"/>
          <c:h val="0.746621133638247"/>
        </c:manualLayout>
      </c:layout>
      <c:scatterChart>
        <c:scatterStyle val="lineMarker"/>
        <c:varyColors val="0"/>
        <c:ser>
          <c:idx val="0"/>
          <c:order val="0"/>
          <c:tx>
            <c:strRef>
              <c:f>[1]Sheet6!$B$1</c:f>
              <c:strCache>
                <c:ptCount val="1"/>
                <c:pt idx="0">
                  <c:v>Count of ActivityDate</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[1]Sheet6!$A$2:$A$34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xVal>
          <c:yVal>
            <c:numRef>
              <c:f>[1]Sheet6!$B$2:$B$34</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yVal>
          <c:smooth val="0"/>
          <c:extLst>
            <c:ext xmlns:c16="http://schemas.microsoft.com/office/drawing/2014/chart" uri="{C3380CC4-5D6E-409C-BE32-E72D297353CC}">
              <c16:uniqueId val="{00000000-9FF2-4E95-A32C-B4058E6B9E62}"/>
            </c:ext>
          </c:extLst>
        </c:ser>
        <c:dLbls>
          <c:dLblPos val="t"/>
          <c:showLegendKey val="0"/>
          <c:showVal val="1"/>
          <c:showCatName val="0"/>
          <c:showSerName val="0"/>
          <c:showPercent val="0"/>
          <c:showBubbleSize val="0"/>
        </c:dLbls>
        <c:axId val="544203519"/>
        <c:axId val="547207615"/>
      </c:scatterChart>
      <c:valAx>
        <c:axId val="5442035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07615"/>
        <c:crosses val="autoZero"/>
        <c:crossBetween val="midCat"/>
      </c:valAx>
      <c:valAx>
        <c:axId val="54720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03519"/>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236220</xdr:colOff>
      <xdr:row>0</xdr:row>
      <xdr:rowOff>137160</xdr:rowOff>
    </xdr:from>
    <xdr:to>
      <xdr:col>13</xdr:col>
      <xdr:colOff>541020</xdr:colOff>
      <xdr:row>15</xdr:row>
      <xdr:rowOff>137160</xdr:rowOff>
    </xdr:to>
    <xdr:graphicFrame macro="">
      <xdr:nvGraphicFramePr>
        <xdr:cNvPr id="2" name="Chart 1">
          <a:extLst>
            <a:ext uri="{FF2B5EF4-FFF2-40B4-BE49-F238E27FC236}">
              <a16:creationId xmlns:a16="http://schemas.microsoft.com/office/drawing/2014/main" id="{90236E1B-3F0A-4374-8775-FB58DB708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347870</xdr:colOff>
      <xdr:row>19</xdr:row>
      <xdr:rowOff>5798</xdr:rowOff>
    </xdr:from>
    <xdr:to>
      <xdr:col>14</xdr:col>
      <xdr:colOff>212366</xdr:colOff>
      <xdr:row>34</xdr:row>
      <xdr:rowOff>5798</xdr:rowOff>
    </xdr:to>
    <xdr:graphicFrame macro="">
      <xdr:nvGraphicFramePr>
        <xdr:cNvPr id="2" name="Chart 1">
          <a:extLst>
            <a:ext uri="{FF2B5EF4-FFF2-40B4-BE49-F238E27FC236}">
              <a16:creationId xmlns:a16="http://schemas.microsoft.com/office/drawing/2014/main" id="{BBEAFB9A-D99F-8B07-7ADC-A51516B51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655983</xdr:colOff>
      <xdr:row>36</xdr:row>
      <xdr:rowOff>132522</xdr:rowOff>
    </xdr:from>
    <xdr:to>
      <xdr:col>6</xdr:col>
      <xdr:colOff>578789</xdr:colOff>
      <xdr:row>55</xdr:row>
      <xdr:rowOff>7952</xdr:rowOff>
    </xdr:to>
    <xdr:graphicFrame macro="">
      <xdr:nvGraphicFramePr>
        <xdr:cNvPr id="2" name="Chart 1">
          <a:extLst>
            <a:ext uri="{FF2B5EF4-FFF2-40B4-BE49-F238E27FC236}">
              <a16:creationId xmlns:a16="http://schemas.microsoft.com/office/drawing/2014/main" id="{7A84DEC1-C556-4F7E-920A-32121D2D7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36</xdr:row>
      <xdr:rowOff>0</xdr:rowOff>
    </xdr:from>
    <xdr:to>
      <xdr:col>10</xdr:col>
      <xdr:colOff>331304</xdr:colOff>
      <xdr:row>50</xdr:row>
      <xdr:rowOff>145774</xdr:rowOff>
    </xdr:to>
    <xdr:graphicFrame macro="">
      <xdr:nvGraphicFramePr>
        <xdr:cNvPr id="3" name="Chart 2">
          <a:extLst>
            <a:ext uri="{FF2B5EF4-FFF2-40B4-BE49-F238E27FC236}">
              <a16:creationId xmlns:a16="http://schemas.microsoft.com/office/drawing/2014/main" id="{418B5382-C4EC-4185-9C20-B2FECB5A7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37</xdr:row>
      <xdr:rowOff>0</xdr:rowOff>
    </xdr:from>
    <xdr:to>
      <xdr:col>18</xdr:col>
      <xdr:colOff>561229</xdr:colOff>
      <xdr:row>54</xdr:row>
      <xdr:rowOff>80673</xdr:rowOff>
    </xdr:to>
    <xdr:graphicFrame macro="">
      <xdr:nvGraphicFramePr>
        <xdr:cNvPr id="4" name="Chart 3">
          <a:extLst>
            <a:ext uri="{FF2B5EF4-FFF2-40B4-BE49-F238E27FC236}">
              <a16:creationId xmlns:a16="http://schemas.microsoft.com/office/drawing/2014/main" id="{70DC692C-A723-4978-AC77-EEAACEABA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43543</xdr:colOff>
      <xdr:row>60</xdr:row>
      <xdr:rowOff>0</xdr:rowOff>
    </xdr:from>
    <xdr:to>
      <xdr:col>17</xdr:col>
      <xdr:colOff>377159</xdr:colOff>
      <xdr:row>82</xdr:row>
      <xdr:rowOff>87085</xdr:rowOff>
    </xdr:to>
    <xdr:graphicFrame macro="">
      <xdr:nvGraphicFramePr>
        <xdr:cNvPr id="5" name="Chart 4">
          <a:extLst>
            <a:ext uri="{FF2B5EF4-FFF2-40B4-BE49-F238E27FC236}">
              <a16:creationId xmlns:a16="http://schemas.microsoft.com/office/drawing/2014/main" id="{36477022-6611-4758-A57A-062F20C52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J\AppData\Local\Temp\37e98716-5a2e-432e-8d2b-13acea702021_FitBit%20Dataset.zip.021\FitBit%20Dataset\dailyActivity_merged.csv" TargetMode="External"/><Relationship Id="rId1" Type="http://schemas.openxmlformats.org/officeDocument/2006/relationships/externalLinkPath" Target="file:///C:\Users\RAJ\AppData\Local\Temp\37e98716-5a2e-432e-8d2b-13acea702021_FitBit%20Dataset.zip.021\FitBit%20Dataset\dailyActivity_merged.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9"/>
      <sheetName val="Sheet1"/>
      <sheetName val="Sheet6"/>
      <sheetName val="Sheet8"/>
      <sheetName val="Sheet13"/>
      <sheetName val="Sheet7"/>
      <sheetName val="Sheet2"/>
      <sheetName val="Sheet11"/>
      <sheetName val="Sheet12"/>
      <sheetName val="Sheet14"/>
      <sheetName val="dailyActivity_merged"/>
    </sheetNames>
    <sheetDataSet>
      <sheetData sheetId="0"/>
      <sheetData sheetId="1"/>
      <sheetData sheetId="2">
        <row r="1">
          <cell r="B1" t="str">
            <v>Count of ActivityDate</v>
          </cell>
        </row>
        <row r="2">
          <cell r="A2">
            <v>1503960366</v>
          </cell>
          <cell r="B2">
            <v>31</v>
          </cell>
        </row>
        <row r="3">
          <cell r="A3">
            <v>1624580081</v>
          </cell>
          <cell r="B3">
            <v>31</v>
          </cell>
        </row>
        <row r="4">
          <cell r="A4">
            <v>1644430081</v>
          </cell>
          <cell r="B4">
            <v>30</v>
          </cell>
        </row>
        <row r="5">
          <cell r="A5">
            <v>1844505072</v>
          </cell>
          <cell r="B5">
            <v>31</v>
          </cell>
        </row>
        <row r="6">
          <cell r="A6">
            <v>1927972279</v>
          </cell>
          <cell r="B6">
            <v>31</v>
          </cell>
        </row>
        <row r="7">
          <cell r="A7">
            <v>2022484408</v>
          </cell>
          <cell r="B7">
            <v>31</v>
          </cell>
        </row>
        <row r="8">
          <cell r="A8">
            <v>2026352035</v>
          </cell>
          <cell r="B8">
            <v>31</v>
          </cell>
        </row>
        <row r="9">
          <cell r="A9">
            <v>2320127002</v>
          </cell>
          <cell r="B9">
            <v>31</v>
          </cell>
        </row>
        <row r="10">
          <cell r="A10">
            <v>2347167796</v>
          </cell>
          <cell r="B10">
            <v>18</v>
          </cell>
        </row>
        <row r="11">
          <cell r="A11">
            <v>2873212765</v>
          </cell>
          <cell r="B11">
            <v>31</v>
          </cell>
        </row>
        <row r="12">
          <cell r="A12">
            <v>3372868164</v>
          </cell>
          <cell r="B12">
            <v>20</v>
          </cell>
        </row>
        <row r="13">
          <cell r="A13">
            <v>3977333714</v>
          </cell>
          <cell r="B13">
            <v>30</v>
          </cell>
        </row>
        <row r="14">
          <cell r="A14">
            <v>4020332650</v>
          </cell>
          <cell r="B14">
            <v>31</v>
          </cell>
        </row>
        <row r="15">
          <cell r="A15">
            <v>4057192912</v>
          </cell>
          <cell r="B15">
            <v>4</v>
          </cell>
        </row>
        <row r="16">
          <cell r="A16">
            <v>4319703577</v>
          </cell>
          <cell r="B16">
            <v>31</v>
          </cell>
        </row>
        <row r="17">
          <cell r="A17">
            <v>4388161847</v>
          </cell>
          <cell r="B17">
            <v>31</v>
          </cell>
        </row>
        <row r="18">
          <cell r="A18">
            <v>4445114986</v>
          </cell>
          <cell r="B18">
            <v>31</v>
          </cell>
        </row>
        <row r="19">
          <cell r="A19">
            <v>4558609924</v>
          </cell>
          <cell r="B19">
            <v>31</v>
          </cell>
        </row>
        <row r="20">
          <cell r="A20">
            <v>4702921684</v>
          </cell>
          <cell r="B20">
            <v>31</v>
          </cell>
        </row>
        <row r="21">
          <cell r="A21">
            <v>5553957443</v>
          </cell>
          <cell r="B21">
            <v>31</v>
          </cell>
        </row>
        <row r="22">
          <cell r="A22">
            <v>5577150313</v>
          </cell>
          <cell r="B22">
            <v>30</v>
          </cell>
        </row>
        <row r="23">
          <cell r="A23">
            <v>6117666160</v>
          </cell>
          <cell r="B23">
            <v>28</v>
          </cell>
        </row>
        <row r="24">
          <cell r="A24">
            <v>6290855005</v>
          </cell>
          <cell r="B24">
            <v>29</v>
          </cell>
        </row>
        <row r="25">
          <cell r="A25">
            <v>6775888955</v>
          </cell>
          <cell r="B25">
            <v>26</v>
          </cell>
        </row>
        <row r="26">
          <cell r="A26">
            <v>6962181067</v>
          </cell>
          <cell r="B26">
            <v>31</v>
          </cell>
        </row>
        <row r="27">
          <cell r="A27">
            <v>7007744171</v>
          </cell>
          <cell r="B27">
            <v>26</v>
          </cell>
        </row>
        <row r="28">
          <cell r="A28">
            <v>7086361926</v>
          </cell>
          <cell r="B28">
            <v>31</v>
          </cell>
        </row>
        <row r="29">
          <cell r="A29">
            <v>8053475328</v>
          </cell>
          <cell r="B29">
            <v>31</v>
          </cell>
        </row>
        <row r="30">
          <cell r="A30">
            <v>8253242879</v>
          </cell>
          <cell r="B30">
            <v>19</v>
          </cell>
        </row>
        <row r="31">
          <cell r="A31">
            <v>8378563200</v>
          </cell>
          <cell r="B31">
            <v>31</v>
          </cell>
        </row>
        <row r="32">
          <cell r="A32">
            <v>8583815059</v>
          </cell>
          <cell r="B32">
            <v>31</v>
          </cell>
        </row>
        <row r="33">
          <cell r="A33">
            <v>8792009665</v>
          </cell>
          <cell r="B33">
            <v>29</v>
          </cell>
        </row>
        <row r="34">
          <cell r="A34">
            <v>8877689391</v>
          </cell>
          <cell r="B34">
            <v>31</v>
          </cell>
        </row>
      </sheetData>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FFBDE-9D95-41E0-BB30-A04438EC7CBD}" name="Table1" displayName="Table1" ref="C38:D47">
  <autoFilter ref="C38:D47" xr:uid="{BC8FFBDE-9D95-41E0-BB30-A04438EC7CBD}"/>
  <tableColumns count="2">
    <tableColumn id="1" xr3:uid="{91AAFD7F-0FF8-4FBF-8720-FB87A1D206D6}" name="USER ID" totalsRowLabel="Total" dataDxfId="4" totalsRowDxfId="3"/>
    <tableColumn id="2" xr3:uid="{CB5939B4-2D5F-4870-9916-92842CF2D410}" name="POTENTIAL CUSTOMER " totalsRowFunction="count" dataDxfId="2" totalsRowDxfId="1"/>
  </tableColumns>
  <tableStyleInfo name="TableStyleMedium1"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F833D4-4564-4D08-A581-35A1005D8292}" name="Table2" displayName="Table2" ref="K9:L18" totalsRowShown="0">
  <autoFilter ref="K9:L18" xr:uid="{DFF833D4-4564-4D08-A581-35A1005D8292}"/>
  <tableColumns count="2">
    <tableColumn id="1" xr3:uid="{E5664460-B34D-4F12-8418-B2F139CBFA60}" name="USER ID"/>
    <tableColumn id="2" xr3:uid="{C62DE859-0FA3-42D8-A801-0E28312CDAFD}" name="POTENTIAL CUSTOMER SLEEP TIME" dataDxfId="0">
      <calculatedColumnFormula>_xlfn.XLOOKUP(Table2[[#This Row],[USER ID]],A4:A27,B4:B27)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0ECC-F09E-40CB-953A-2115B33AFB60}">
  <dimension ref="A1:H30"/>
  <sheetViews>
    <sheetView topLeftCell="B1" workbookViewId="0">
      <selection activeCell="H25" sqref="H25"/>
    </sheetView>
  </sheetViews>
  <sheetFormatPr defaultRowHeight="14.4" x14ac:dyDescent="0.3"/>
  <cols>
    <col min="1" max="1" width="11" bestFit="1" customWidth="1"/>
    <col min="2" max="2" width="13.77734375" customWidth="1"/>
    <col min="4" max="4" width="28.88671875" customWidth="1"/>
    <col min="5" max="5" width="23.6640625" customWidth="1"/>
  </cols>
  <sheetData>
    <row r="1" spans="1:5" x14ac:dyDescent="0.3">
      <c r="A1" s="4" t="s">
        <v>3</v>
      </c>
      <c r="B1" s="5" t="s">
        <v>0</v>
      </c>
      <c r="D1" s="4" t="s">
        <v>2</v>
      </c>
      <c r="E1" s="4" t="s">
        <v>1</v>
      </c>
    </row>
    <row r="2" spans="1:5" x14ac:dyDescent="0.3">
      <c r="A2" s="3">
        <v>1503960366</v>
      </c>
      <c r="B2" s="1">
        <v>22.649999618530298</v>
      </c>
      <c r="D2" t="str">
        <f t="shared" ref="D2:D9" si="0">IF(OR(B2&gt;=25, B2&gt;=30), "Potential Customer", "Not a Potential Customer")</f>
        <v>Not a Potential Customer</v>
      </c>
      <c r="E2" t="str">
        <f t="shared" ref="E2:E9" si="1">IF(B2&lt;18.5, "Underweight", IF(B2&lt;25, "Healthy Weight", IF(B2&lt;30, "Overweight", "Obesity")))</f>
        <v>Healthy Weight</v>
      </c>
    </row>
    <row r="3" spans="1:5" x14ac:dyDescent="0.3">
      <c r="A3" s="2">
        <v>1927972279</v>
      </c>
      <c r="B3" s="1">
        <v>47.540000915527301</v>
      </c>
      <c r="D3" t="str">
        <f t="shared" si="0"/>
        <v>Potential Customer</v>
      </c>
      <c r="E3" t="str">
        <f t="shared" si="1"/>
        <v>Obesity</v>
      </c>
    </row>
    <row r="4" spans="1:5" x14ac:dyDescent="0.3">
      <c r="A4" s="3">
        <v>2873212765</v>
      </c>
      <c r="B4" s="1">
        <v>21.450000762939499</v>
      </c>
      <c r="D4" t="str">
        <f t="shared" si="0"/>
        <v>Not a Potential Customer</v>
      </c>
      <c r="E4" t="str">
        <f t="shared" si="1"/>
        <v>Healthy Weight</v>
      </c>
    </row>
    <row r="5" spans="1:5" x14ac:dyDescent="0.3">
      <c r="A5" s="2">
        <v>4319703577</v>
      </c>
      <c r="B5" s="1">
        <v>27.450000762939499</v>
      </c>
      <c r="D5" t="str">
        <f t="shared" si="0"/>
        <v>Potential Customer</v>
      </c>
      <c r="E5" t="str">
        <f t="shared" si="1"/>
        <v>Overweight</v>
      </c>
    </row>
    <row r="6" spans="1:5" x14ac:dyDescent="0.3">
      <c r="A6" s="2">
        <v>4558609924</v>
      </c>
      <c r="B6" s="1">
        <v>27.25</v>
      </c>
      <c r="D6" t="str">
        <f t="shared" si="0"/>
        <v>Potential Customer</v>
      </c>
      <c r="E6" t="str">
        <f t="shared" si="1"/>
        <v>Overweight</v>
      </c>
    </row>
    <row r="7" spans="1:5" x14ac:dyDescent="0.3">
      <c r="A7" s="2">
        <v>5577150313</v>
      </c>
      <c r="B7" s="1">
        <v>28</v>
      </c>
      <c r="D7" t="str">
        <f t="shared" si="0"/>
        <v>Potential Customer</v>
      </c>
      <c r="E7" t="str">
        <f t="shared" si="1"/>
        <v>Overweight</v>
      </c>
    </row>
    <row r="8" spans="1:5" x14ac:dyDescent="0.3">
      <c r="A8" s="3">
        <v>6962181067</v>
      </c>
      <c r="B8" s="1">
        <v>24.389999389648398</v>
      </c>
      <c r="D8" t="str">
        <f t="shared" si="0"/>
        <v>Not a Potential Customer</v>
      </c>
      <c r="E8" t="str">
        <f t="shared" si="1"/>
        <v>Healthy Weight</v>
      </c>
    </row>
    <row r="9" spans="1:5" x14ac:dyDescent="0.3">
      <c r="A9" s="2">
        <v>8877689391</v>
      </c>
      <c r="B9" s="1">
        <v>25.680000305175799</v>
      </c>
      <c r="D9" t="str">
        <f t="shared" si="0"/>
        <v>Potential Customer</v>
      </c>
      <c r="E9" t="str">
        <f t="shared" si="1"/>
        <v>Overweight</v>
      </c>
    </row>
    <row r="17" spans="1:8" x14ac:dyDescent="0.3">
      <c r="A17" t="s">
        <v>3</v>
      </c>
      <c r="B17" t="s">
        <v>4</v>
      </c>
      <c r="C17" t="s">
        <v>5</v>
      </c>
    </row>
    <row r="18" spans="1:8" x14ac:dyDescent="0.3">
      <c r="A18" s="9">
        <v>2022484408</v>
      </c>
      <c r="B18" s="1">
        <v>203</v>
      </c>
      <c r="C18" t="b">
        <v>1</v>
      </c>
      <c r="E18" s="4" t="s">
        <v>6</v>
      </c>
    </row>
    <row r="19" spans="1:8" x14ac:dyDescent="0.3">
      <c r="A19" s="9">
        <v>2026352035</v>
      </c>
      <c r="B19" s="1">
        <v>125</v>
      </c>
      <c r="C19" t="b">
        <v>0</v>
      </c>
      <c r="E19" s="11">
        <v>1503960366</v>
      </c>
      <c r="H19" s="4" t="s">
        <v>25</v>
      </c>
    </row>
    <row r="20" spans="1:8" x14ac:dyDescent="0.3">
      <c r="A20" s="9">
        <v>2347167796</v>
      </c>
      <c r="B20" s="7">
        <v>195</v>
      </c>
      <c r="C20" t="b">
        <v>1</v>
      </c>
      <c r="E20" s="11">
        <v>1927972279</v>
      </c>
      <c r="H20" s="17" t="s">
        <v>26</v>
      </c>
    </row>
    <row r="21" spans="1:8" x14ac:dyDescent="0.3">
      <c r="A21" s="9">
        <v>4020332650</v>
      </c>
      <c r="B21" s="1">
        <v>191</v>
      </c>
      <c r="C21" t="b">
        <v>1</v>
      </c>
      <c r="E21" s="11">
        <v>2873212765</v>
      </c>
    </row>
    <row r="22" spans="1:8" x14ac:dyDescent="0.3">
      <c r="A22" s="9">
        <v>4388161847</v>
      </c>
      <c r="B22" s="1">
        <v>180</v>
      </c>
      <c r="C22" t="b">
        <v>0</v>
      </c>
      <c r="E22" s="11">
        <v>4319703577</v>
      </c>
    </row>
    <row r="23" spans="1:8" x14ac:dyDescent="0.3">
      <c r="A23" s="9">
        <v>4558609924</v>
      </c>
      <c r="B23" s="1">
        <v>199</v>
      </c>
      <c r="C23" t="b">
        <v>1</v>
      </c>
      <c r="E23" s="11">
        <v>4558609924</v>
      </c>
    </row>
    <row r="24" spans="1:8" x14ac:dyDescent="0.3">
      <c r="A24" s="9">
        <v>5553957443</v>
      </c>
      <c r="B24" s="1">
        <v>106</v>
      </c>
      <c r="C24" t="b">
        <v>0</v>
      </c>
      <c r="E24" s="11">
        <v>5577150313</v>
      </c>
    </row>
    <row r="25" spans="1:8" x14ac:dyDescent="0.3">
      <c r="A25" s="10"/>
      <c r="E25" s="11">
        <v>6962181067</v>
      </c>
    </row>
    <row r="26" spans="1:8" x14ac:dyDescent="0.3">
      <c r="A26" s="10"/>
      <c r="E26" s="11">
        <v>8877689391</v>
      </c>
    </row>
    <row r="27" spans="1:8" x14ac:dyDescent="0.3">
      <c r="E27" s="11">
        <v>2022484408</v>
      </c>
    </row>
    <row r="28" spans="1:8" x14ac:dyDescent="0.3">
      <c r="E28" s="11">
        <v>2347167796</v>
      </c>
    </row>
    <row r="29" spans="1:8" x14ac:dyDescent="0.3">
      <c r="E29" s="11">
        <v>4020332650</v>
      </c>
    </row>
    <row r="30" spans="1:8" x14ac:dyDescent="0.3">
      <c r="E30" s="1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39F21-B485-4163-B257-8028FD10D5A3}">
  <dimension ref="A1:J50"/>
  <sheetViews>
    <sheetView tabSelected="1" topLeftCell="A10" zoomScale="70" zoomScaleNormal="70" workbookViewId="0">
      <selection activeCell="F41" sqref="F41"/>
    </sheetView>
  </sheetViews>
  <sheetFormatPr defaultRowHeight="14.4" x14ac:dyDescent="0.3"/>
  <cols>
    <col min="1" max="1" width="18.109375" customWidth="1"/>
    <col min="2" max="2" width="25.77734375" customWidth="1"/>
    <col min="3" max="3" width="25.44140625" customWidth="1"/>
    <col min="4" max="4" width="27" bestFit="1" customWidth="1"/>
    <col min="5" max="5" width="28.5546875" bestFit="1" customWidth="1"/>
    <col min="6" max="6" width="27.21875" bestFit="1" customWidth="1"/>
    <col min="7" max="7" width="10.21875" bestFit="1" customWidth="1"/>
    <col min="8" max="8" width="16.77734375" bestFit="1" customWidth="1"/>
    <col min="9" max="9" width="13.44140625" bestFit="1" customWidth="1"/>
    <col min="10" max="10" width="15.77734375" bestFit="1" customWidth="1"/>
  </cols>
  <sheetData>
    <row r="1" spans="1:10" x14ac:dyDescent="0.3">
      <c r="A1" s="13" t="s">
        <v>16</v>
      </c>
      <c r="B1" s="13" t="s">
        <v>7</v>
      </c>
      <c r="C1" s="13" t="s">
        <v>8</v>
      </c>
      <c r="D1" s="13" t="s">
        <v>9</v>
      </c>
      <c r="E1" s="14" t="s">
        <v>10</v>
      </c>
      <c r="F1" s="14" t="s">
        <v>11</v>
      </c>
      <c r="G1" s="14" t="s">
        <v>12</v>
      </c>
      <c r="H1" s="14" t="s">
        <v>13</v>
      </c>
      <c r="I1" s="14" t="s">
        <v>14</v>
      </c>
      <c r="J1" s="14" t="s">
        <v>15</v>
      </c>
    </row>
    <row r="2" spans="1:10" x14ac:dyDescent="0.3">
      <c r="A2" s="6">
        <v>1503960366</v>
      </c>
      <c r="B2">
        <v>31</v>
      </c>
      <c r="C2" s="1">
        <v>19.161290322580644</v>
      </c>
      <c r="D2" s="1">
        <v>38.70967741935484</v>
      </c>
      <c r="E2" t="str">
        <f>IF(C2&gt;30, "Yes", "No")</f>
        <v>No</v>
      </c>
      <c r="F2" s="8" t="str">
        <f>IF(D2&gt;30, "Yes", "No")</f>
        <v>Yes</v>
      </c>
      <c r="G2" s="1">
        <v>12116.741935483871</v>
      </c>
      <c r="H2" s="15" t="str">
        <f>IF(G2&gt;10000, "YES", "NO")</f>
        <v>YES</v>
      </c>
      <c r="I2" s="1">
        <v>1816.4193548387098</v>
      </c>
      <c r="J2" t="str">
        <f>IF(I2&gt;3000, "YES ", "NO")</f>
        <v>NO</v>
      </c>
    </row>
    <row r="3" spans="1:10" x14ac:dyDescent="0.3">
      <c r="A3" s="6">
        <v>1624580081</v>
      </c>
      <c r="B3">
        <v>31</v>
      </c>
      <c r="C3" s="1">
        <v>5.806451612903226</v>
      </c>
      <c r="D3" s="1">
        <v>8.67741935483871</v>
      </c>
      <c r="E3" t="str">
        <f>IF(C3&gt;30, "Yes", "No")</f>
        <v>No</v>
      </c>
      <c r="F3" t="str">
        <f t="shared" ref="F3:F34" si="0">IF(D3&gt;30, "Yes", "No")</f>
        <v>No</v>
      </c>
      <c r="G3" s="1">
        <v>5743.9032258064517</v>
      </c>
      <c r="H3" t="str">
        <f t="shared" ref="H3:H34" si="1">IF(G3&gt;10000, "YES", "NO")</f>
        <v>NO</v>
      </c>
      <c r="I3" s="1">
        <v>1483.3548387096773</v>
      </c>
      <c r="J3" t="str">
        <f t="shared" ref="J3:J34" si="2">IF(I3&gt;3000, "YES ", "NO")</f>
        <v>NO</v>
      </c>
    </row>
    <row r="4" spans="1:10" x14ac:dyDescent="0.3">
      <c r="A4" s="6">
        <v>1644430081</v>
      </c>
      <c r="B4">
        <v>30</v>
      </c>
      <c r="C4" s="1">
        <v>21.366666666666667</v>
      </c>
      <c r="D4" s="1">
        <v>9.5666666666666664</v>
      </c>
      <c r="E4" t="str">
        <f t="shared" ref="E4:E16" si="3">IF(C4&gt;30, "Yes", "No")</f>
        <v>No</v>
      </c>
      <c r="F4" t="str">
        <f t="shared" si="0"/>
        <v>No</v>
      </c>
      <c r="G4" s="1">
        <v>7282.9666666666662</v>
      </c>
      <c r="H4" t="str">
        <f t="shared" si="1"/>
        <v>NO</v>
      </c>
      <c r="I4" s="1">
        <v>2811.3</v>
      </c>
      <c r="J4" t="str">
        <f t="shared" si="2"/>
        <v>NO</v>
      </c>
    </row>
    <row r="5" spans="1:10" x14ac:dyDescent="0.3">
      <c r="A5" s="6">
        <v>1844505072</v>
      </c>
      <c r="B5">
        <v>31</v>
      </c>
      <c r="C5" s="1">
        <v>1.2903225806451613</v>
      </c>
      <c r="D5" s="1">
        <v>0.12903225806451613</v>
      </c>
      <c r="E5" t="str">
        <f t="shared" si="3"/>
        <v>No</v>
      </c>
      <c r="F5" t="str">
        <f t="shared" si="0"/>
        <v>No</v>
      </c>
      <c r="G5" s="1">
        <v>2580.0645161290322</v>
      </c>
      <c r="H5" t="str">
        <f t="shared" si="1"/>
        <v>NO</v>
      </c>
      <c r="I5" s="1">
        <v>1573.483870967742</v>
      </c>
      <c r="J5" t="str">
        <f t="shared" si="2"/>
        <v>NO</v>
      </c>
    </row>
    <row r="6" spans="1:10" x14ac:dyDescent="0.3">
      <c r="A6" s="6">
        <v>1927972279</v>
      </c>
      <c r="B6">
        <v>31</v>
      </c>
      <c r="C6" s="1">
        <v>0.77419354838709675</v>
      </c>
      <c r="D6" s="1">
        <v>1.3225806451612903</v>
      </c>
      <c r="E6" t="str">
        <f t="shared" si="3"/>
        <v>No</v>
      </c>
      <c r="F6" t="str">
        <f t="shared" si="0"/>
        <v>No</v>
      </c>
      <c r="G6" s="1">
        <v>916.12903225806451</v>
      </c>
      <c r="H6" t="str">
        <f t="shared" si="1"/>
        <v>NO</v>
      </c>
      <c r="I6" s="1">
        <v>2172.8064516129034</v>
      </c>
      <c r="J6" t="str">
        <f t="shared" si="2"/>
        <v>NO</v>
      </c>
    </row>
    <row r="7" spans="1:10" x14ac:dyDescent="0.3">
      <c r="A7" s="6">
        <v>2022484408</v>
      </c>
      <c r="B7">
        <v>31</v>
      </c>
      <c r="C7" s="1">
        <v>19.35483870967742</v>
      </c>
      <c r="D7" s="1">
        <v>36.29032258064516</v>
      </c>
      <c r="E7" t="str">
        <f t="shared" si="3"/>
        <v>No</v>
      </c>
      <c r="F7" s="8" t="str">
        <f t="shared" si="0"/>
        <v>Yes</v>
      </c>
      <c r="G7" s="1">
        <v>11370.645161290322</v>
      </c>
      <c r="H7" s="15" t="str">
        <f t="shared" si="1"/>
        <v>YES</v>
      </c>
      <c r="I7" s="1">
        <v>2509.9677419354839</v>
      </c>
      <c r="J7" t="str">
        <f t="shared" si="2"/>
        <v>NO</v>
      </c>
    </row>
    <row r="8" spans="1:10" x14ac:dyDescent="0.3">
      <c r="A8" s="6">
        <v>2026352035</v>
      </c>
      <c r="B8">
        <v>31</v>
      </c>
      <c r="C8" s="1">
        <v>0.25806451612903225</v>
      </c>
      <c r="D8" s="1">
        <v>9.6774193548387094E-2</v>
      </c>
      <c r="E8" t="str">
        <f t="shared" si="3"/>
        <v>No</v>
      </c>
      <c r="F8" t="str">
        <f t="shared" si="0"/>
        <v>No</v>
      </c>
      <c r="G8" s="1">
        <v>5566.8709677419356</v>
      </c>
      <c r="H8" t="str">
        <f t="shared" si="1"/>
        <v>NO</v>
      </c>
      <c r="I8" s="1">
        <v>1540.6451612903227</v>
      </c>
      <c r="J8" t="str">
        <f t="shared" si="2"/>
        <v>NO</v>
      </c>
    </row>
    <row r="9" spans="1:10" x14ac:dyDescent="0.3">
      <c r="A9" s="6">
        <v>2320127002</v>
      </c>
      <c r="B9">
        <v>31</v>
      </c>
      <c r="C9" s="1">
        <v>2.5806451612903225</v>
      </c>
      <c r="D9" s="1">
        <v>1.3548387096774193</v>
      </c>
      <c r="E9" t="str">
        <f t="shared" si="3"/>
        <v>No</v>
      </c>
      <c r="F9" t="str">
        <f t="shared" si="0"/>
        <v>No</v>
      </c>
      <c r="G9" s="1">
        <v>4716.8709677419356</v>
      </c>
      <c r="H9" t="str">
        <f t="shared" si="1"/>
        <v>NO</v>
      </c>
      <c r="I9" s="1">
        <v>1724.1612903225807</v>
      </c>
      <c r="J9" t="str">
        <f t="shared" si="2"/>
        <v>NO</v>
      </c>
    </row>
    <row r="10" spans="1:10" x14ac:dyDescent="0.3">
      <c r="A10" s="6">
        <v>2347167796</v>
      </c>
      <c r="B10">
        <v>18</v>
      </c>
      <c r="C10" s="1">
        <v>20.555555555555557</v>
      </c>
      <c r="D10" s="1">
        <v>13.5</v>
      </c>
      <c r="E10" t="str">
        <f t="shared" si="3"/>
        <v>No</v>
      </c>
      <c r="F10" t="str">
        <f t="shared" si="0"/>
        <v>No</v>
      </c>
      <c r="G10" s="1">
        <v>9519.6666666666661</v>
      </c>
      <c r="H10" t="str">
        <f t="shared" si="1"/>
        <v>NO</v>
      </c>
      <c r="I10" s="1">
        <v>2043.4444444444443</v>
      </c>
      <c r="J10" t="str">
        <f t="shared" si="2"/>
        <v>NO</v>
      </c>
    </row>
    <row r="11" spans="1:10" x14ac:dyDescent="0.3">
      <c r="A11" s="6">
        <v>2873212765</v>
      </c>
      <c r="B11">
        <v>31</v>
      </c>
      <c r="C11" s="1">
        <v>6.129032258064516</v>
      </c>
      <c r="D11" s="1">
        <v>14.096774193548388</v>
      </c>
      <c r="E11" t="str">
        <f t="shared" si="3"/>
        <v>No</v>
      </c>
      <c r="F11" t="str">
        <f t="shared" si="0"/>
        <v>No</v>
      </c>
      <c r="G11" s="1">
        <v>7555.7741935483873</v>
      </c>
      <c r="H11" t="str">
        <f t="shared" si="1"/>
        <v>NO</v>
      </c>
      <c r="I11" s="1">
        <v>1916.9677419354839</v>
      </c>
      <c r="J11" t="str">
        <f>IF(I11&gt;3000, "YES ", "NO")</f>
        <v>NO</v>
      </c>
    </row>
    <row r="12" spans="1:10" x14ac:dyDescent="0.3">
      <c r="A12" s="6">
        <v>3372868164</v>
      </c>
      <c r="B12">
        <v>20</v>
      </c>
      <c r="C12" s="1">
        <v>4.0999999999999996</v>
      </c>
      <c r="D12" s="1">
        <v>9.15</v>
      </c>
      <c r="E12" t="str">
        <f t="shared" si="3"/>
        <v>No</v>
      </c>
      <c r="F12" t="str">
        <f t="shared" si="0"/>
        <v>No</v>
      </c>
      <c r="G12" s="1">
        <v>6861.65</v>
      </c>
      <c r="H12" t="str">
        <f t="shared" si="1"/>
        <v>NO</v>
      </c>
      <c r="I12" s="1">
        <v>1933.1</v>
      </c>
      <c r="J12" t="str">
        <f t="shared" si="2"/>
        <v>NO</v>
      </c>
    </row>
    <row r="13" spans="1:10" x14ac:dyDescent="0.3">
      <c r="A13" s="6">
        <v>3977333714</v>
      </c>
      <c r="B13">
        <v>30</v>
      </c>
      <c r="C13" s="1">
        <v>61.266666666666666</v>
      </c>
      <c r="D13" s="1">
        <v>18.899999999999999</v>
      </c>
      <c r="E13" s="8" t="str">
        <f t="shared" si="3"/>
        <v>Yes</v>
      </c>
      <c r="F13" t="str">
        <f t="shared" si="0"/>
        <v>No</v>
      </c>
      <c r="G13" s="1">
        <v>10984.566666666668</v>
      </c>
      <c r="H13" s="15" t="str">
        <f t="shared" si="1"/>
        <v>YES</v>
      </c>
      <c r="I13" s="1">
        <v>1513.6666666666667</v>
      </c>
      <c r="J13" t="str">
        <f t="shared" si="2"/>
        <v>NO</v>
      </c>
    </row>
    <row r="14" spans="1:10" x14ac:dyDescent="0.3">
      <c r="A14" s="6">
        <v>4020332650</v>
      </c>
      <c r="B14">
        <v>31</v>
      </c>
      <c r="C14" s="1">
        <v>5.354838709677419</v>
      </c>
      <c r="D14" s="1">
        <v>5.193548387096774</v>
      </c>
      <c r="E14" t="str">
        <f t="shared" si="3"/>
        <v>No</v>
      </c>
      <c r="F14" t="str">
        <f t="shared" si="0"/>
        <v>No</v>
      </c>
      <c r="G14" s="1">
        <v>2267.2258064516127</v>
      </c>
      <c r="H14" t="str">
        <f t="shared" si="1"/>
        <v>NO</v>
      </c>
      <c r="I14" s="1">
        <v>2385.8064516129034</v>
      </c>
      <c r="J14" t="str">
        <f t="shared" si="2"/>
        <v>NO</v>
      </c>
    </row>
    <row r="15" spans="1:10" x14ac:dyDescent="0.3">
      <c r="A15" s="6">
        <v>4057192912</v>
      </c>
      <c r="B15">
        <v>4</v>
      </c>
      <c r="C15" s="1">
        <v>1.5</v>
      </c>
      <c r="D15" s="1">
        <v>0.75</v>
      </c>
      <c r="E15" t="str">
        <f t="shared" si="3"/>
        <v>No</v>
      </c>
      <c r="F15" t="str">
        <f t="shared" si="0"/>
        <v>No</v>
      </c>
      <c r="G15" s="1">
        <v>3838</v>
      </c>
      <c r="H15" t="str">
        <f t="shared" si="1"/>
        <v>NO</v>
      </c>
      <c r="I15" s="1">
        <v>1973.75</v>
      </c>
      <c r="J15" t="str">
        <f t="shared" si="2"/>
        <v>NO</v>
      </c>
    </row>
    <row r="16" spans="1:10" x14ac:dyDescent="0.3">
      <c r="A16" s="6">
        <v>4319703577</v>
      </c>
      <c r="B16">
        <v>31</v>
      </c>
      <c r="C16" s="1">
        <v>12.32258064516129</v>
      </c>
      <c r="D16" s="1">
        <v>3.5806451612903225</v>
      </c>
      <c r="E16" t="str">
        <f t="shared" si="3"/>
        <v>No</v>
      </c>
      <c r="F16" t="str">
        <f t="shared" si="0"/>
        <v>No</v>
      </c>
      <c r="G16" s="1">
        <v>7268.8387096774195</v>
      </c>
      <c r="H16" t="str">
        <f t="shared" si="1"/>
        <v>NO</v>
      </c>
      <c r="I16" s="1">
        <v>2037.6774193548388</v>
      </c>
      <c r="J16" t="str">
        <f t="shared" si="2"/>
        <v>NO</v>
      </c>
    </row>
    <row r="17" spans="1:10" x14ac:dyDescent="0.3">
      <c r="A17" s="6">
        <v>4388161847</v>
      </c>
      <c r="B17">
        <v>31</v>
      </c>
      <c r="C17" s="1">
        <v>20.35483870967742</v>
      </c>
      <c r="D17" s="1">
        <v>23.161290322580644</v>
      </c>
      <c r="E17" t="str">
        <f>IF(C17&gt;30, "Yes", "No")</f>
        <v>No</v>
      </c>
      <c r="F17" t="str">
        <f t="shared" si="0"/>
        <v>No</v>
      </c>
      <c r="G17" s="1">
        <v>10813.935483870968</v>
      </c>
      <c r="H17" s="15" t="str">
        <f t="shared" si="1"/>
        <v>YES</v>
      </c>
      <c r="I17" s="1">
        <v>3093.8709677419356</v>
      </c>
      <c r="J17" s="3" t="str">
        <f t="shared" si="2"/>
        <v xml:space="preserve">YES </v>
      </c>
    </row>
    <row r="18" spans="1:10" x14ac:dyDescent="0.3">
      <c r="A18" s="6">
        <v>4445114986</v>
      </c>
      <c r="B18">
        <v>31</v>
      </c>
      <c r="C18" s="1">
        <v>1.7419354838709677</v>
      </c>
      <c r="D18" s="1">
        <v>6.612903225806452</v>
      </c>
      <c r="E18" t="str">
        <f>IF(C18&gt;30, "Yes", "No")</f>
        <v>No</v>
      </c>
      <c r="F18" t="str">
        <f t="shared" si="0"/>
        <v>No</v>
      </c>
      <c r="G18" s="1">
        <v>4796.5483870967746</v>
      </c>
      <c r="H18" t="str">
        <f t="shared" si="1"/>
        <v>NO</v>
      </c>
      <c r="I18" s="1">
        <v>2186.1935483870966</v>
      </c>
      <c r="J18" t="str">
        <f>IF(I18&gt;3000, "YES ", "NO")</f>
        <v>NO</v>
      </c>
    </row>
    <row r="19" spans="1:10" x14ac:dyDescent="0.3">
      <c r="A19" s="6">
        <v>4558609924</v>
      </c>
      <c r="B19">
        <v>31</v>
      </c>
      <c r="C19" s="1">
        <v>13.709677419354838</v>
      </c>
      <c r="D19" s="1">
        <v>10.387096774193548</v>
      </c>
      <c r="E19" t="str">
        <f t="shared" ref="E19:E26" si="4">IF(C19&gt;30, "Yes", "No")</f>
        <v>No</v>
      </c>
      <c r="F19" t="str">
        <f t="shared" si="0"/>
        <v>No</v>
      </c>
      <c r="G19" s="1">
        <v>7685.1290322580644</v>
      </c>
      <c r="H19" t="str">
        <f t="shared" si="1"/>
        <v>NO</v>
      </c>
      <c r="I19" s="1">
        <v>2033.258064516129</v>
      </c>
      <c r="J19" t="str">
        <f t="shared" si="2"/>
        <v>NO</v>
      </c>
    </row>
    <row r="20" spans="1:10" x14ac:dyDescent="0.3">
      <c r="A20" s="6">
        <v>4702921684</v>
      </c>
      <c r="B20">
        <v>31</v>
      </c>
      <c r="C20" s="1">
        <v>26.032258064516128</v>
      </c>
      <c r="D20" s="1">
        <v>5.129032258064516</v>
      </c>
      <c r="E20" t="str">
        <f t="shared" si="4"/>
        <v>No</v>
      </c>
      <c r="F20" t="str">
        <f t="shared" si="0"/>
        <v>No</v>
      </c>
      <c r="G20" s="1">
        <v>8572.0645161290322</v>
      </c>
      <c r="H20" t="str">
        <f t="shared" si="1"/>
        <v>NO</v>
      </c>
      <c r="I20" s="1">
        <v>2965.5483870967741</v>
      </c>
      <c r="J20" t="str">
        <f t="shared" si="2"/>
        <v>NO</v>
      </c>
    </row>
    <row r="21" spans="1:10" x14ac:dyDescent="0.3">
      <c r="A21" s="6">
        <v>5553957443</v>
      </c>
      <c r="B21">
        <v>31</v>
      </c>
      <c r="C21" s="1">
        <v>13</v>
      </c>
      <c r="D21" s="1">
        <v>23.419354838709676</v>
      </c>
      <c r="E21" t="str">
        <f t="shared" si="4"/>
        <v>No</v>
      </c>
      <c r="F21" t="str">
        <f t="shared" si="0"/>
        <v>No</v>
      </c>
      <c r="G21" s="1">
        <v>8612.5806451612898</v>
      </c>
      <c r="H21" t="str">
        <f t="shared" si="1"/>
        <v>NO</v>
      </c>
      <c r="I21" s="1">
        <v>1875.6774193548388</v>
      </c>
      <c r="J21" t="str">
        <f t="shared" si="2"/>
        <v>NO</v>
      </c>
    </row>
    <row r="22" spans="1:10" x14ac:dyDescent="0.3">
      <c r="A22" s="6">
        <v>5577150313</v>
      </c>
      <c r="B22">
        <v>30</v>
      </c>
      <c r="C22" s="1">
        <v>29.833333333333332</v>
      </c>
      <c r="D22" s="1">
        <v>87.333333333333329</v>
      </c>
      <c r="E22" t="str">
        <f t="shared" si="4"/>
        <v>No</v>
      </c>
      <c r="F22" t="str">
        <f t="shared" si="0"/>
        <v>Yes</v>
      </c>
      <c r="G22" s="1">
        <v>8304.4333333333325</v>
      </c>
      <c r="H22" t="str">
        <f t="shared" si="1"/>
        <v>NO</v>
      </c>
      <c r="I22" s="1">
        <v>3359.6333333333332</v>
      </c>
      <c r="J22" s="3" t="str">
        <f t="shared" si="2"/>
        <v xml:space="preserve">YES </v>
      </c>
    </row>
    <row r="23" spans="1:10" x14ac:dyDescent="0.3">
      <c r="A23" s="6">
        <v>6117666160</v>
      </c>
      <c r="B23">
        <v>28</v>
      </c>
      <c r="C23" s="1">
        <v>2.0357142857142856</v>
      </c>
      <c r="D23" s="1">
        <v>1.5714285714285714</v>
      </c>
      <c r="E23" t="str">
        <f t="shared" si="4"/>
        <v>No</v>
      </c>
      <c r="F23" t="str">
        <f t="shared" si="0"/>
        <v>No</v>
      </c>
      <c r="G23" s="1">
        <v>7046.7142857142853</v>
      </c>
      <c r="H23" t="str">
        <f t="shared" si="1"/>
        <v>NO</v>
      </c>
      <c r="I23" s="1">
        <v>2261.1428571428573</v>
      </c>
      <c r="J23" t="str">
        <f t="shared" si="2"/>
        <v>NO</v>
      </c>
    </row>
    <row r="24" spans="1:10" x14ac:dyDescent="0.3">
      <c r="A24" s="6">
        <v>6290855005</v>
      </c>
      <c r="B24">
        <v>29</v>
      </c>
      <c r="C24" s="1">
        <v>3.7931034482758621</v>
      </c>
      <c r="D24" s="1">
        <v>2.7586206896551726</v>
      </c>
      <c r="E24" t="str">
        <f t="shared" si="4"/>
        <v>No</v>
      </c>
      <c r="F24" t="str">
        <f t="shared" si="0"/>
        <v>No</v>
      </c>
      <c r="G24" s="1">
        <v>5649.5517241379312</v>
      </c>
      <c r="H24" t="str">
        <f t="shared" si="1"/>
        <v>NO</v>
      </c>
      <c r="I24" s="1">
        <v>2599.6206896551726</v>
      </c>
      <c r="J24" t="str">
        <f t="shared" si="2"/>
        <v>NO</v>
      </c>
    </row>
    <row r="25" spans="1:10" x14ac:dyDescent="0.3">
      <c r="A25" s="6">
        <v>6775888955</v>
      </c>
      <c r="B25">
        <v>26</v>
      </c>
      <c r="C25" s="1">
        <v>14.807692307692308</v>
      </c>
      <c r="D25" s="1">
        <v>11</v>
      </c>
      <c r="E25" t="str">
        <f t="shared" si="4"/>
        <v>No</v>
      </c>
      <c r="F25" t="str">
        <f t="shared" si="0"/>
        <v>No</v>
      </c>
      <c r="G25" s="1">
        <v>2519.6923076923076</v>
      </c>
      <c r="H25" t="str">
        <f t="shared" si="1"/>
        <v>NO</v>
      </c>
      <c r="I25" s="1">
        <v>2131.7692307692309</v>
      </c>
      <c r="J25" t="str">
        <f t="shared" si="2"/>
        <v>NO</v>
      </c>
    </row>
    <row r="26" spans="1:10" x14ac:dyDescent="0.3">
      <c r="A26" s="6">
        <v>6962181067</v>
      </c>
      <c r="B26">
        <v>31</v>
      </c>
      <c r="C26" s="1">
        <v>18.516129032258064</v>
      </c>
      <c r="D26" s="1">
        <v>22.806451612903224</v>
      </c>
      <c r="E26" t="str">
        <f t="shared" si="4"/>
        <v>No</v>
      </c>
      <c r="F26" t="str">
        <f t="shared" si="0"/>
        <v>No</v>
      </c>
      <c r="G26" s="1">
        <v>9794.8064516129034</v>
      </c>
      <c r="H26" t="str">
        <f t="shared" si="1"/>
        <v>NO</v>
      </c>
      <c r="I26" s="1">
        <v>1982.0322580645161</v>
      </c>
      <c r="J26" t="str">
        <f t="shared" si="2"/>
        <v>NO</v>
      </c>
    </row>
    <row r="27" spans="1:10" x14ac:dyDescent="0.3">
      <c r="A27" s="6">
        <v>7007744171</v>
      </c>
      <c r="B27">
        <v>26</v>
      </c>
      <c r="C27" s="1">
        <v>16.26923076923077</v>
      </c>
      <c r="D27" s="1">
        <v>31.03846153846154</v>
      </c>
      <c r="E27" t="str">
        <f>IF(C27&gt;30, "Yes", "No")</f>
        <v>No</v>
      </c>
      <c r="F27" s="8" t="str">
        <f t="shared" si="0"/>
        <v>Yes</v>
      </c>
      <c r="G27" s="1">
        <v>11323.423076923076</v>
      </c>
      <c r="H27" s="15" t="str">
        <f t="shared" si="1"/>
        <v>YES</v>
      </c>
      <c r="I27" s="1">
        <v>2544</v>
      </c>
      <c r="J27" t="str">
        <f t="shared" si="2"/>
        <v>NO</v>
      </c>
    </row>
    <row r="28" spans="1:10" x14ac:dyDescent="0.3">
      <c r="A28" s="6">
        <v>7086361926</v>
      </c>
      <c r="B28">
        <v>31</v>
      </c>
      <c r="C28" s="1">
        <v>25.35483870967742</v>
      </c>
      <c r="D28" s="1">
        <v>42.58064516129032</v>
      </c>
      <c r="E28" t="str">
        <f>IF(C28&gt;30, "Yes", "No")</f>
        <v>No</v>
      </c>
      <c r="F28" s="8" t="str">
        <f t="shared" si="0"/>
        <v>Yes</v>
      </c>
      <c r="G28" s="1">
        <v>9371.7741935483864</v>
      </c>
      <c r="H28" t="str">
        <f t="shared" si="1"/>
        <v>NO</v>
      </c>
      <c r="I28" s="1">
        <v>2566.3548387096776</v>
      </c>
      <c r="J28" t="str">
        <f t="shared" si="2"/>
        <v>NO</v>
      </c>
    </row>
    <row r="29" spans="1:10" x14ac:dyDescent="0.3">
      <c r="A29" s="6">
        <v>8053475328</v>
      </c>
      <c r="B29">
        <v>31</v>
      </c>
      <c r="C29" s="1">
        <v>9.5806451612903221</v>
      </c>
      <c r="D29" s="1">
        <v>85.161290322580641</v>
      </c>
      <c r="E29" t="str">
        <f t="shared" ref="E29:E32" si="5">IF(C29&gt;30, "Yes", "No")</f>
        <v>No</v>
      </c>
      <c r="F29" s="8" t="str">
        <f t="shared" si="0"/>
        <v>Yes</v>
      </c>
      <c r="G29" s="1">
        <v>14763.290322580646</v>
      </c>
      <c r="H29" s="15" t="str">
        <f t="shared" si="1"/>
        <v>YES</v>
      </c>
      <c r="I29" s="1">
        <v>2945.8064516129034</v>
      </c>
      <c r="J29" t="str">
        <f t="shared" si="2"/>
        <v>NO</v>
      </c>
    </row>
    <row r="30" spans="1:10" x14ac:dyDescent="0.3">
      <c r="A30" s="6">
        <v>8253242879</v>
      </c>
      <c r="B30">
        <v>19</v>
      </c>
      <c r="C30" s="1">
        <v>14.315789473684211</v>
      </c>
      <c r="D30" s="1">
        <v>20.526315789473685</v>
      </c>
      <c r="E30" t="str">
        <f t="shared" si="5"/>
        <v>No</v>
      </c>
      <c r="F30" t="str">
        <f t="shared" si="0"/>
        <v>No</v>
      </c>
      <c r="G30" s="1">
        <v>6482.1578947368425</v>
      </c>
      <c r="H30" t="str">
        <f t="shared" si="1"/>
        <v>NO</v>
      </c>
      <c r="I30" s="1">
        <v>1788</v>
      </c>
      <c r="J30" t="str">
        <f t="shared" si="2"/>
        <v>NO</v>
      </c>
    </row>
    <row r="31" spans="1:10" x14ac:dyDescent="0.3">
      <c r="A31" s="6">
        <v>8378563200</v>
      </c>
      <c r="B31">
        <v>31</v>
      </c>
      <c r="C31" s="1">
        <v>10.258064516129032</v>
      </c>
      <c r="D31" s="1">
        <v>58.677419354838712</v>
      </c>
      <c r="E31" t="str">
        <f t="shared" si="5"/>
        <v>No</v>
      </c>
      <c r="F31" s="8" t="str">
        <f t="shared" si="0"/>
        <v>Yes</v>
      </c>
      <c r="G31" s="1">
        <v>8717.7096774193542</v>
      </c>
      <c r="H31" t="str">
        <f t="shared" si="1"/>
        <v>NO</v>
      </c>
      <c r="I31" s="1">
        <v>3436.5806451612902</v>
      </c>
      <c r="J31" s="3" t="str">
        <f t="shared" si="2"/>
        <v xml:space="preserve">YES </v>
      </c>
    </row>
    <row r="32" spans="1:10" x14ac:dyDescent="0.3">
      <c r="A32" s="6">
        <v>8583815059</v>
      </c>
      <c r="B32">
        <v>31</v>
      </c>
      <c r="C32" s="1">
        <v>22.193548387096776</v>
      </c>
      <c r="D32" s="1">
        <v>9.67741935483871</v>
      </c>
      <c r="E32" t="str">
        <f t="shared" si="5"/>
        <v>No</v>
      </c>
      <c r="F32" t="str">
        <f t="shared" si="0"/>
        <v>No</v>
      </c>
      <c r="G32" s="1">
        <v>7198.5161290322585</v>
      </c>
      <c r="H32" t="str">
        <f t="shared" si="1"/>
        <v>NO</v>
      </c>
      <c r="I32" s="1">
        <v>2732.0322580645161</v>
      </c>
      <c r="J32" t="str">
        <f t="shared" si="2"/>
        <v>NO</v>
      </c>
    </row>
    <row r="33" spans="1:10" x14ac:dyDescent="0.3">
      <c r="A33" s="6">
        <v>8792009665</v>
      </c>
      <c r="B33">
        <v>29</v>
      </c>
      <c r="C33" s="1">
        <v>4.0344827586206895</v>
      </c>
      <c r="D33" s="1">
        <v>0.96551724137931039</v>
      </c>
      <c r="E33" t="str">
        <f>IF(C33&gt;30, "Yes", "No")</f>
        <v>No</v>
      </c>
      <c r="F33" t="str">
        <f t="shared" si="0"/>
        <v>No</v>
      </c>
      <c r="G33" s="1">
        <v>1853.7241379310344</v>
      </c>
      <c r="H33" t="str">
        <f t="shared" si="1"/>
        <v>NO</v>
      </c>
      <c r="I33" s="1">
        <v>1962.3103448275863</v>
      </c>
      <c r="J33" t="str">
        <f t="shared" si="2"/>
        <v>NO</v>
      </c>
    </row>
    <row r="34" spans="1:10" x14ac:dyDescent="0.3">
      <c r="A34" s="6">
        <v>8877689391</v>
      </c>
      <c r="B34">
        <v>31</v>
      </c>
      <c r="C34" s="1">
        <v>9.935483870967742</v>
      </c>
      <c r="D34" s="1">
        <v>66.064516129032256</v>
      </c>
      <c r="E34" t="str">
        <f>IF(C34&gt;30, "Yes", "No")</f>
        <v>No</v>
      </c>
      <c r="F34" s="8" t="str">
        <f t="shared" si="0"/>
        <v>Yes</v>
      </c>
      <c r="G34" s="1">
        <v>16040.032258064517</v>
      </c>
      <c r="H34" s="15" t="str">
        <f t="shared" si="1"/>
        <v>YES</v>
      </c>
      <c r="I34" s="1">
        <v>3420.2580645161293</v>
      </c>
      <c r="J34" s="3" t="str">
        <f t="shared" si="2"/>
        <v xml:space="preserve">YES </v>
      </c>
    </row>
    <row r="38" spans="1:10" x14ac:dyDescent="0.3">
      <c r="C38" t="s">
        <v>16</v>
      </c>
      <c r="D38" t="s">
        <v>19</v>
      </c>
    </row>
    <row r="39" spans="1:10" x14ac:dyDescent="0.3">
      <c r="C39" s="6">
        <v>1503960366</v>
      </c>
      <c r="D39" s="16" t="s">
        <v>18</v>
      </c>
    </row>
    <row r="40" spans="1:10" x14ac:dyDescent="0.3">
      <c r="C40" s="6">
        <v>2022484408</v>
      </c>
      <c r="D40" s="16" t="s">
        <v>17</v>
      </c>
      <c r="F40" s="17" t="s">
        <v>65</v>
      </c>
    </row>
    <row r="41" spans="1:10" x14ac:dyDescent="0.3">
      <c r="C41" s="6">
        <v>3977333714</v>
      </c>
      <c r="D41" s="16" t="s">
        <v>17</v>
      </c>
      <c r="F41" s="17" t="s">
        <v>24</v>
      </c>
    </row>
    <row r="42" spans="1:10" x14ac:dyDescent="0.3">
      <c r="C42" s="6">
        <v>4388161847</v>
      </c>
      <c r="D42" s="16" t="s">
        <v>17</v>
      </c>
    </row>
    <row r="43" spans="1:10" x14ac:dyDescent="0.3">
      <c r="C43" s="6">
        <v>7007744171</v>
      </c>
      <c r="D43" s="16" t="s">
        <v>17</v>
      </c>
    </row>
    <row r="44" spans="1:10" x14ac:dyDescent="0.3">
      <c r="C44" s="6">
        <v>7086361926</v>
      </c>
      <c r="D44" s="16" t="s">
        <v>17</v>
      </c>
    </row>
    <row r="45" spans="1:10" x14ac:dyDescent="0.3">
      <c r="C45" s="6">
        <v>8053475328</v>
      </c>
      <c r="D45" s="16" t="s">
        <v>17</v>
      </c>
    </row>
    <row r="46" spans="1:10" x14ac:dyDescent="0.3">
      <c r="C46" s="6">
        <v>8378563200</v>
      </c>
      <c r="D46" s="16" t="s">
        <v>17</v>
      </c>
    </row>
    <row r="47" spans="1:10" x14ac:dyDescent="0.3">
      <c r="C47" s="6">
        <v>8877689391</v>
      </c>
      <c r="D47" s="16" t="s">
        <v>17</v>
      </c>
    </row>
    <row r="48" spans="1:10" x14ac:dyDescent="0.3">
      <c r="C48" s="6"/>
      <c r="D48" s="16"/>
    </row>
    <row r="49" spans="3:4" x14ac:dyDescent="0.3">
      <c r="C49" s="6"/>
      <c r="D49" s="16"/>
    </row>
    <row r="50" spans="3:4" x14ac:dyDescent="0.3">
      <c r="D50" s="1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D73F6-5799-42A4-82B9-0D41F7905D41}">
  <dimension ref="A3:L29"/>
  <sheetViews>
    <sheetView zoomScale="70" zoomScaleNormal="70" workbookViewId="0">
      <selection activeCell="F11" sqref="F11"/>
    </sheetView>
  </sheetViews>
  <sheetFormatPr defaultRowHeight="14.4" x14ac:dyDescent="0.3"/>
  <cols>
    <col min="1" max="1" width="14.44140625" customWidth="1"/>
    <col min="2" max="2" width="20.6640625" customWidth="1"/>
    <col min="3" max="3" width="20.77734375" bestFit="1" customWidth="1"/>
    <col min="10" max="10" width="0.5546875" customWidth="1"/>
    <col min="11" max="11" width="18.33203125" customWidth="1"/>
    <col min="12" max="12" width="32.5546875" customWidth="1"/>
  </cols>
  <sheetData>
    <row r="3" spans="1:12" x14ac:dyDescent="0.3">
      <c r="A3" s="4" t="s">
        <v>16</v>
      </c>
      <c r="B3" s="4" t="s">
        <v>20</v>
      </c>
      <c r="C3" s="4" t="s">
        <v>21</v>
      </c>
    </row>
    <row r="4" spans="1:12" x14ac:dyDescent="0.3">
      <c r="A4" s="6">
        <v>1503960366</v>
      </c>
      <c r="B4">
        <v>383.2</v>
      </c>
      <c r="C4" s="18" t="str">
        <f>IF(B4&lt;420, "YES", "NO")</f>
        <v>YES</v>
      </c>
    </row>
    <row r="5" spans="1:12" x14ac:dyDescent="0.3">
      <c r="A5" s="6">
        <v>1644430081</v>
      </c>
      <c r="B5">
        <v>346</v>
      </c>
      <c r="C5" s="18" t="str">
        <f t="shared" ref="C5:C27" si="0">IF(B5&lt;420, "YES", "NO")</f>
        <v>YES</v>
      </c>
    </row>
    <row r="6" spans="1:12" x14ac:dyDescent="0.3">
      <c r="A6" s="6">
        <v>1844505072</v>
      </c>
      <c r="B6">
        <v>961</v>
      </c>
      <c r="C6" t="str">
        <f t="shared" si="0"/>
        <v>NO</v>
      </c>
    </row>
    <row r="7" spans="1:12" x14ac:dyDescent="0.3">
      <c r="A7" s="6">
        <v>1927972279</v>
      </c>
      <c r="B7">
        <v>437.8</v>
      </c>
      <c r="C7" t="str">
        <f t="shared" si="0"/>
        <v>NO</v>
      </c>
    </row>
    <row r="8" spans="1:12" x14ac:dyDescent="0.3">
      <c r="A8" s="6">
        <v>2026352035</v>
      </c>
      <c r="B8">
        <v>537.64285714285711</v>
      </c>
      <c r="C8" t="str">
        <f t="shared" si="0"/>
        <v>NO</v>
      </c>
    </row>
    <row r="9" spans="1:12" x14ac:dyDescent="0.3">
      <c r="A9" s="6">
        <v>2320127002</v>
      </c>
      <c r="B9">
        <v>69</v>
      </c>
      <c r="C9" s="18" t="str">
        <f t="shared" si="0"/>
        <v>YES</v>
      </c>
      <c r="K9" t="s">
        <v>16</v>
      </c>
      <c r="L9" t="s">
        <v>22</v>
      </c>
    </row>
    <row r="10" spans="1:12" x14ac:dyDescent="0.3">
      <c r="A10" s="6">
        <v>2347167796</v>
      </c>
      <c r="B10">
        <v>491.33333333333331</v>
      </c>
      <c r="C10" t="str">
        <f t="shared" si="0"/>
        <v>NO</v>
      </c>
      <c r="K10">
        <v>1503960366</v>
      </c>
      <c r="L10" s="1">
        <f>_xlfn.XLOOKUP(Table2[[#This Row],[USER ID]],A4:A27,B4:B27)</f>
        <v>383.2</v>
      </c>
    </row>
    <row r="11" spans="1:12" x14ac:dyDescent="0.3">
      <c r="A11" s="6">
        <v>3977333714</v>
      </c>
      <c r="B11">
        <v>461.14285714285717</v>
      </c>
      <c r="C11" t="str">
        <f t="shared" si="0"/>
        <v>NO</v>
      </c>
      <c r="K11">
        <v>1644430081</v>
      </c>
      <c r="L11" s="1">
        <f>_xlfn.XLOOKUP(Table2[[#This Row],[USER ID]],A5:A28,B5:B28)</f>
        <v>346</v>
      </c>
    </row>
    <row r="12" spans="1:12" x14ac:dyDescent="0.3">
      <c r="A12" s="6">
        <v>4020332650</v>
      </c>
      <c r="B12">
        <v>379.75</v>
      </c>
      <c r="C12" s="18" t="str">
        <f t="shared" si="0"/>
        <v>YES</v>
      </c>
      <c r="K12">
        <v>2320127002</v>
      </c>
      <c r="L12" s="1">
        <f>_xlfn.XLOOKUP(Table2[[#This Row],[USER ID]],A6:A29,B6:B29)</f>
        <v>69</v>
      </c>
    </row>
    <row r="13" spans="1:12" x14ac:dyDescent="0.3">
      <c r="A13" s="6">
        <v>4319703577</v>
      </c>
      <c r="B13">
        <v>501.96153846153845</v>
      </c>
      <c r="C13" t="str">
        <f t="shared" si="0"/>
        <v>NO</v>
      </c>
      <c r="K13">
        <v>4020332650</v>
      </c>
      <c r="L13" s="1">
        <f>_xlfn.XLOOKUP(Table2[[#This Row],[USER ID]],A7:A30,B7:B30)</f>
        <v>379.75</v>
      </c>
    </row>
    <row r="14" spans="1:12" x14ac:dyDescent="0.3">
      <c r="A14" s="6">
        <v>4388161847</v>
      </c>
      <c r="B14">
        <v>426.20833333333331</v>
      </c>
      <c r="C14" t="str">
        <f t="shared" si="0"/>
        <v>NO</v>
      </c>
      <c r="K14">
        <v>4445114986</v>
      </c>
      <c r="L14" s="1">
        <f>_xlfn.XLOOKUP(Table2[[#This Row],[USER ID]],A8:A31,B8:B31)</f>
        <v>416.82142857142856</v>
      </c>
    </row>
    <row r="15" spans="1:12" x14ac:dyDescent="0.3">
      <c r="A15" s="6">
        <v>4445114986</v>
      </c>
      <c r="B15">
        <v>416.82142857142856</v>
      </c>
      <c r="C15" s="18" t="str">
        <f t="shared" si="0"/>
        <v>YES</v>
      </c>
      <c r="K15">
        <v>4558609924</v>
      </c>
      <c r="L15" s="1">
        <f>_xlfn.XLOOKUP(Table2[[#This Row],[USER ID]],A9:A32,B9:B32)</f>
        <v>140</v>
      </c>
    </row>
    <row r="16" spans="1:12" x14ac:dyDescent="0.3">
      <c r="A16" s="6">
        <v>4558609924</v>
      </c>
      <c r="B16">
        <v>140</v>
      </c>
      <c r="C16" s="18" t="str">
        <f t="shared" si="0"/>
        <v>YES</v>
      </c>
      <c r="K16">
        <v>6775888955</v>
      </c>
      <c r="L16" s="1">
        <f>_xlfn.XLOOKUP(Table2[[#This Row],[USER ID]],A10:A33,B10:B33)</f>
        <v>369</v>
      </c>
    </row>
    <row r="17" spans="1:12" x14ac:dyDescent="0.3">
      <c r="A17" s="6">
        <v>4702921684</v>
      </c>
      <c r="B17">
        <v>441.96428571428572</v>
      </c>
      <c r="C17" t="str">
        <f t="shared" si="0"/>
        <v>NO</v>
      </c>
      <c r="K17">
        <v>7007744171</v>
      </c>
      <c r="L17" s="1">
        <f>_xlfn.XLOOKUP(Table2[[#This Row],[USER ID]],A11:A34,B11:B34)</f>
        <v>71.5</v>
      </c>
    </row>
    <row r="18" spans="1:12" x14ac:dyDescent="0.3">
      <c r="A18" s="6">
        <v>5553957443</v>
      </c>
      <c r="B18">
        <v>505.87096774193549</v>
      </c>
      <c r="C18" t="str">
        <f t="shared" si="0"/>
        <v>NO</v>
      </c>
      <c r="K18">
        <v>8053475328</v>
      </c>
      <c r="L18" s="1">
        <f>_xlfn.XLOOKUP(Table2[[#This Row],[USER ID]],A12:A35,B12:B35)</f>
        <v>301.66666666666669</v>
      </c>
    </row>
    <row r="19" spans="1:12" x14ac:dyDescent="0.3">
      <c r="A19" s="6">
        <v>5577150313</v>
      </c>
      <c r="B19">
        <v>460.61538461538464</v>
      </c>
      <c r="C19" t="str">
        <f t="shared" si="0"/>
        <v>NO</v>
      </c>
    </row>
    <row r="20" spans="1:12" x14ac:dyDescent="0.3">
      <c r="A20" s="6">
        <v>6117666160</v>
      </c>
      <c r="B20">
        <v>510.16666666666669</v>
      </c>
      <c r="C20" t="str">
        <f t="shared" si="0"/>
        <v>NO</v>
      </c>
    </row>
    <row r="21" spans="1:12" x14ac:dyDescent="0.3">
      <c r="A21" s="6">
        <v>6775888955</v>
      </c>
      <c r="B21">
        <v>369</v>
      </c>
      <c r="C21" s="18" t="str">
        <f t="shared" si="0"/>
        <v>YES</v>
      </c>
    </row>
    <row r="22" spans="1:12" x14ac:dyDescent="0.3">
      <c r="A22" s="6">
        <v>6962181067</v>
      </c>
      <c r="B22">
        <v>466.12903225806451</v>
      </c>
      <c r="C22" t="str">
        <f t="shared" si="0"/>
        <v>NO</v>
      </c>
    </row>
    <row r="23" spans="1:12" x14ac:dyDescent="0.3">
      <c r="A23" s="6">
        <v>7007744171</v>
      </c>
      <c r="B23">
        <v>71.5</v>
      </c>
      <c r="C23" s="18" t="str">
        <f t="shared" si="0"/>
        <v>YES</v>
      </c>
    </row>
    <row r="24" spans="1:12" x14ac:dyDescent="0.3">
      <c r="A24" s="6">
        <v>7086361926</v>
      </c>
      <c r="B24">
        <v>466.41666666666669</v>
      </c>
      <c r="C24" t="str">
        <f t="shared" si="0"/>
        <v>NO</v>
      </c>
    </row>
    <row r="25" spans="1:12" x14ac:dyDescent="0.3">
      <c r="A25" s="6">
        <v>8053475328</v>
      </c>
      <c r="B25">
        <v>301.66666666666669</v>
      </c>
      <c r="C25" s="18" t="str">
        <f t="shared" si="0"/>
        <v>YES</v>
      </c>
    </row>
    <row r="26" spans="1:12" x14ac:dyDescent="0.3">
      <c r="A26" s="6">
        <v>8378563200</v>
      </c>
      <c r="B26">
        <v>483.3125</v>
      </c>
      <c r="C26" t="str">
        <f t="shared" si="0"/>
        <v>NO</v>
      </c>
    </row>
    <row r="27" spans="1:12" x14ac:dyDescent="0.3">
      <c r="A27" s="6">
        <v>8792009665</v>
      </c>
      <c r="B27">
        <v>453.8</v>
      </c>
      <c r="C27" t="str">
        <f t="shared" si="0"/>
        <v>NO</v>
      </c>
    </row>
    <row r="29" spans="1:12" x14ac:dyDescent="0.3">
      <c r="B29"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09102-05E3-4B0D-B125-489472794C25}">
  <dimension ref="A1:L34"/>
  <sheetViews>
    <sheetView topLeftCell="C10" workbookViewId="0">
      <selection activeCell="G2" sqref="G2"/>
    </sheetView>
  </sheetViews>
  <sheetFormatPr defaultRowHeight="14.4" x14ac:dyDescent="0.3"/>
  <cols>
    <col min="1" max="1" width="11" bestFit="1" customWidth="1"/>
    <col min="2" max="2" width="18.6640625" bestFit="1" customWidth="1"/>
    <col min="3" max="5" width="18.6640625" customWidth="1"/>
    <col min="6" max="7" width="23.77734375" style="1" customWidth="1"/>
    <col min="8" max="8" width="15.77734375" bestFit="1" customWidth="1"/>
    <col min="9" max="9" width="22.6640625" bestFit="1" customWidth="1"/>
    <col min="10" max="10" width="23.33203125" bestFit="1" customWidth="1"/>
    <col min="11" max="11" width="24.21875" bestFit="1" customWidth="1"/>
    <col min="12" max="12" width="13.77734375" bestFit="1" customWidth="1"/>
  </cols>
  <sheetData>
    <row r="1" spans="1:12" x14ac:dyDescent="0.3">
      <c r="A1" s="4" t="s">
        <v>16</v>
      </c>
      <c r="B1" s="4" t="s">
        <v>27</v>
      </c>
      <c r="C1" s="4" t="s">
        <v>28</v>
      </c>
      <c r="D1" s="4" t="s">
        <v>29</v>
      </c>
      <c r="E1" s="4" t="s">
        <v>30</v>
      </c>
      <c r="F1" s="5" t="s">
        <v>31</v>
      </c>
      <c r="G1" s="5" t="s">
        <v>32</v>
      </c>
      <c r="H1" s="4" t="s">
        <v>33</v>
      </c>
      <c r="I1" s="4" t="s">
        <v>34</v>
      </c>
      <c r="J1" s="4" t="s">
        <v>35</v>
      </c>
      <c r="K1" s="4" t="s">
        <v>36</v>
      </c>
      <c r="L1" s="4" t="s">
        <v>37</v>
      </c>
    </row>
    <row r="2" spans="1:12" x14ac:dyDescent="0.3">
      <c r="A2">
        <v>1503960366</v>
      </c>
      <c r="B2">
        <v>31</v>
      </c>
      <c r="C2" t="str">
        <f t="shared" ref="C2:C9" si="0">IF(B2&gt; 20, "Very Active", IF(B2 &gt; 10, "Fairly Active", "Lightly Active"))</f>
        <v>Very Active</v>
      </c>
      <c r="F2" s="1">
        <v>7.8096773855147834</v>
      </c>
      <c r="H2">
        <v>375619</v>
      </c>
      <c r="I2">
        <v>1200</v>
      </c>
      <c r="J2">
        <v>594</v>
      </c>
      <c r="K2">
        <v>6818</v>
      </c>
      <c r="L2">
        <v>56309</v>
      </c>
    </row>
    <row r="3" spans="1:12" x14ac:dyDescent="0.3">
      <c r="A3">
        <v>1624580081</v>
      </c>
      <c r="B3">
        <v>31</v>
      </c>
      <c r="C3" t="str">
        <f t="shared" si="0"/>
        <v>Very Active</v>
      </c>
      <c r="F3" s="1">
        <v>3.9148387293661795</v>
      </c>
      <c r="G3" s="1" t="str">
        <f t="shared" ref="G3:G34" si="1">IF(F3 &gt; 10, "Pro", IF(F3 &gt; 5, "Intermediate", "Beginner"))</f>
        <v>Beginner</v>
      </c>
      <c r="H3">
        <v>178061</v>
      </c>
      <c r="I3">
        <v>269</v>
      </c>
      <c r="J3">
        <v>180</v>
      </c>
      <c r="K3">
        <v>4758</v>
      </c>
      <c r="L3">
        <v>45984</v>
      </c>
    </row>
    <row r="4" spans="1:12" x14ac:dyDescent="0.3">
      <c r="A4">
        <v>1644430081</v>
      </c>
      <c r="B4">
        <v>30</v>
      </c>
      <c r="C4" t="str">
        <f t="shared" si="0"/>
        <v>Very Active</v>
      </c>
      <c r="F4" s="1">
        <v>5.2953333536783873</v>
      </c>
      <c r="G4" s="1" t="str">
        <f t="shared" si="1"/>
        <v>Intermediate</v>
      </c>
      <c r="H4">
        <v>218489</v>
      </c>
      <c r="I4">
        <v>287</v>
      </c>
      <c r="J4">
        <v>641</v>
      </c>
      <c r="K4">
        <v>5354</v>
      </c>
      <c r="L4">
        <v>84339</v>
      </c>
    </row>
    <row r="5" spans="1:12" x14ac:dyDescent="0.3">
      <c r="A5">
        <v>1844505072</v>
      </c>
      <c r="B5">
        <v>31</v>
      </c>
      <c r="C5" t="str">
        <f t="shared" si="0"/>
        <v>Very Active</v>
      </c>
      <c r="F5" s="1">
        <v>1.7061290368437778</v>
      </c>
      <c r="G5" s="1" t="str">
        <f t="shared" si="1"/>
        <v>Beginner</v>
      </c>
      <c r="H5">
        <v>79982</v>
      </c>
      <c r="I5">
        <v>4</v>
      </c>
      <c r="J5">
        <v>40</v>
      </c>
      <c r="K5">
        <v>3579</v>
      </c>
      <c r="L5">
        <v>48778</v>
      </c>
    </row>
    <row r="6" spans="1:12" x14ac:dyDescent="0.3">
      <c r="A6">
        <v>1927972279</v>
      </c>
      <c r="B6">
        <v>31</v>
      </c>
      <c r="C6" t="str">
        <f t="shared" si="0"/>
        <v>Very Active</v>
      </c>
      <c r="F6" s="1">
        <v>0.63451612308140759</v>
      </c>
      <c r="G6" s="1" t="str">
        <f t="shared" si="1"/>
        <v>Beginner</v>
      </c>
      <c r="H6">
        <v>28400</v>
      </c>
      <c r="I6">
        <v>41</v>
      </c>
      <c r="J6">
        <v>24</v>
      </c>
      <c r="K6">
        <v>1196</v>
      </c>
      <c r="L6">
        <v>67357</v>
      </c>
    </row>
    <row r="7" spans="1:12" x14ac:dyDescent="0.3">
      <c r="A7">
        <v>2022484408</v>
      </c>
      <c r="B7">
        <v>31</v>
      </c>
      <c r="C7" t="str">
        <f t="shared" si="0"/>
        <v>Very Active</v>
      </c>
      <c r="F7" s="1">
        <v>8.0841934911666371</v>
      </c>
      <c r="G7" s="1" t="str">
        <f t="shared" si="1"/>
        <v>Intermediate</v>
      </c>
      <c r="H7">
        <v>352490</v>
      </c>
      <c r="I7">
        <v>1125</v>
      </c>
      <c r="J7">
        <v>600</v>
      </c>
      <c r="K7">
        <v>7981</v>
      </c>
      <c r="L7">
        <v>77809</v>
      </c>
    </row>
    <row r="8" spans="1:12" x14ac:dyDescent="0.3">
      <c r="A8">
        <v>2026352035</v>
      </c>
      <c r="B8">
        <v>31</v>
      </c>
      <c r="C8" t="str">
        <f t="shared" si="0"/>
        <v>Very Active</v>
      </c>
      <c r="F8" s="1">
        <v>3.4548387152533384</v>
      </c>
      <c r="G8" s="1" t="str">
        <f t="shared" si="1"/>
        <v>Beginner</v>
      </c>
      <c r="H8">
        <v>172573</v>
      </c>
      <c r="I8">
        <v>3</v>
      </c>
      <c r="J8">
        <v>8</v>
      </c>
      <c r="K8">
        <v>7956</v>
      </c>
      <c r="L8">
        <v>47760</v>
      </c>
    </row>
    <row r="9" spans="1:12" x14ac:dyDescent="0.3">
      <c r="A9">
        <v>2320127002</v>
      </c>
      <c r="B9">
        <v>31</v>
      </c>
      <c r="C9" t="str">
        <f t="shared" si="0"/>
        <v>Very Active</v>
      </c>
      <c r="F9" s="1">
        <v>3.1877419044894557</v>
      </c>
      <c r="G9" s="1" t="str">
        <f t="shared" si="1"/>
        <v>Beginner</v>
      </c>
      <c r="H9">
        <v>146223</v>
      </c>
      <c r="I9">
        <v>42</v>
      </c>
      <c r="J9">
        <v>80</v>
      </c>
      <c r="K9">
        <v>6144</v>
      </c>
      <c r="L9">
        <v>53449</v>
      </c>
    </row>
    <row r="10" spans="1:12" x14ac:dyDescent="0.3">
      <c r="A10">
        <v>2347167796</v>
      </c>
      <c r="B10">
        <v>18</v>
      </c>
      <c r="D10" t="s">
        <v>38</v>
      </c>
      <c r="F10" s="1">
        <v>6.3555555359150011</v>
      </c>
      <c r="G10" s="1" t="str">
        <f t="shared" si="1"/>
        <v>Intermediate</v>
      </c>
      <c r="H10">
        <v>171354</v>
      </c>
      <c r="I10">
        <v>243</v>
      </c>
      <c r="J10">
        <v>370</v>
      </c>
      <c r="K10">
        <v>4545</v>
      </c>
      <c r="L10">
        <v>36782</v>
      </c>
    </row>
    <row r="11" spans="1:12" x14ac:dyDescent="0.3">
      <c r="A11">
        <v>2873212765</v>
      </c>
      <c r="B11">
        <v>31</v>
      </c>
      <c r="C11" t="str">
        <f>IF(B11&gt; 20, "Very Active", IF(B11 &gt; 10, "Fairly Active", "Lightly Active"))</f>
        <v>Very Active</v>
      </c>
      <c r="F11" s="1">
        <v>5.1016128601566439</v>
      </c>
      <c r="G11" s="1" t="str">
        <f t="shared" si="1"/>
        <v>Intermediate</v>
      </c>
      <c r="H11">
        <v>234229</v>
      </c>
      <c r="I11">
        <v>437</v>
      </c>
      <c r="J11">
        <v>190</v>
      </c>
      <c r="K11">
        <v>9548</v>
      </c>
      <c r="L11">
        <v>59426</v>
      </c>
    </row>
    <row r="12" spans="1:12" x14ac:dyDescent="0.3">
      <c r="A12">
        <v>3372868164</v>
      </c>
      <c r="B12">
        <v>20</v>
      </c>
      <c r="D12" t="s">
        <v>38</v>
      </c>
      <c r="F12" s="1">
        <v>4.707000041007996</v>
      </c>
      <c r="G12" s="1" t="str">
        <f t="shared" si="1"/>
        <v>Beginner</v>
      </c>
      <c r="H12">
        <v>137233</v>
      </c>
      <c r="I12">
        <v>183</v>
      </c>
      <c r="J12">
        <v>82</v>
      </c>
      <c r="K12">
        <v>6558</v>
      </c>
      <c r="L12">
        <v>38662</v>
      </c>
    </row>
    <row r="13" spans="1:12" x14ac:dyDescent="0.3">
      <c r="A13">
        <v>3977333714</v>
      </c>
      <c r="B13">
        <v>30</v>
      </c>
      <c r="C13" t="str">
        <f>IF(B13&gt; 20, "Very Active", IF(B13 &gt; 10, "Fairly Active", "Lightly Active"))</f>
        <v>Very Active</v>
      </c>
      <c r="F13" s="1">
        <v>7.5169999440511095</v>
      </c>
      <c r="G13" s="1" t="str">
        <f t="shared" si="1"/>
        <v>Intermediate</v>
      </c>
      <c r="H13">
        <v>329537</v>
      </c>
      <c r="I13">
        <v>567</v>
      </c>
      <c r="J13">
        <v>1838</v>
      </c>
      <c r="K13">
        <v>5243</v>
      </c>
      <c r="L13">
        <v>45410</v>
      </c>
    </row>
    <row r="14" spans="1:12" x14ac:dyDescent="0.3">
      <c r="A14">
        <v>4020332650</v>
      </c>
      <c r="B14">
        <v>31</v>
      </c>
      <c r="C14" t="str">
        <f>IF(B14&gt; 20, "Very Active", IF(B14 &gt; 10, "Fairly Active", "Lightly Active"))</f>
        <v>Very Active</v>
      </c>
      <c r="F14" s="1">
        <v>1.6261290389323431</v>
      </c>
      <c r="G14" s="1" t="str">
        <f t="shared" si="1"/>
        <v>Beginner</v>
      </c>
      <c r="H14">
        <v>70284</v>
      </c>
      <c r="I14">
        <v>161</v>
      </c>
      <c r="J14">
        <v>166</v>
      </c>
      <c r="K14">
        <v>2385</v>
      </c>
      <c r="L14">
        <v>73960</v>
      </c>
    </row>
    <row r="15" spans="1:12" x14ac:dyDescent="0.3">
      <c r="A15">
        <v>4057192912</v>
      </c>
      <c r="B15">
        <v>4</v>
      </c>
      <c r="E15" t="s">
        <v>30</v>
      </c>
      <c r="F15" s="1">
        <v>2.8625000119209298</v>
      </c>
      <c r="G15" s="1" t="str">
        <f t="shared" si="1"/>
        <v>Beginner</v>
      </c>
      <c r="H15">
        <v>15352</v>
      </c>
      <c r="I15">
        <v>3</v>
      </c>
      <c r="J15">
        <v>6</v>
      </c>
      <c r="K15">
        <v>412</v>
      </c>
      <c r="L15">
        <v>7895</v>
      </c>
    </row>
    <row r="16" spans="1:12" x14ac:dyDescent="0.3">
      <c r="A16">
        <v>4319703577</v>
      </c>
      <c r="B16">
        <v>31</v>
      </c>
      <c r="C16" t="str">
        <f t="shared" ref="C16:C29" si="2">IF(B16&gt; 20, "Very Active", IF(B16 &gt; 10, "Fairly Active", "Lightly Active"))</f>
        <v>Very Active</v>
      </c>
      <c r="F16" s="1">
        <v>4.8922580470361057</v>
      </c>
      <c r="G16" s="1" t="str">
        <f t="shared" si="1"/>
        <v>Beginner</v>
      </c>
      <c r="H16">
        <v>225334</v>
      </c>
      <c r="I16">
        <v>111</v>
      </c>
      <c r="J16">
        <v>382</v>
      </c>
      <c r="K16">
        <v>7092</v>
      </c>
      <c r="L16">
        <v>63168</v>
      </c>
    </row>
    <row r="17" spans="1:12" x14ac:dyDescent="0.3">
      <c r="A17">
        <v>4388161847</v>
      </c>
      <c r="B17">
        <v>31</v>
      </c>
      <c r="C17" t="str">
        <f t="shared" si="2"/>
        <v>Very Active</v>
      </c>
      <c r="F17" s="1">
        <v>8.393225892897572</v>
      </c>
      <c r="G17" s="1" t="str">
        <f t="shared" si="1"/>
        <v>Intermediate</v>
      </c>
      <c r="H17">
        <v>335232</v>
      </c>
      <c r="I17">
        <v>718</v>
      </c>
      <c r="J17">
        <v>631</v>
      </c>
      <c r="K17">
        <v>7110</v>
      </c>
      <c r="L17">
        <v>95910</v>
      </c>
    </row>
    <row r="18" spans="1:12" x14ac:dyDescent="0.3">
      <c r="A18">
        <v>4445114986</v>
      </c>
      <c r="B18">
        <v>31</v>
      </c>
      <c r="C18" t="str">
        <f t="shared" si="2"/>
        <v>Very Active</v>
      </c>
      <c r="F18" s="1">
        <v>3.2458064402303388</v>
      </c>
      <c r="G18" s="1" t="str">
        <f t="shared" si="1"/>
        <v>Beginner</v>
      </c>
      <c r="H18">
        <v>148693</v>
      </c>
      <c r="I18">
        <v>205</v>
      </c>
      <c r="J18">
        <v>54</v>
      </c>
      <c r="K18">
        <v>6482</v>
      </c>
      <c r="L18">
        <v>67772</v>
      </c>
    </row>
    <row r="19" spans="1:12" x14ac:dyDescent="0.3">
      <c r="A19">
        <v>4558609924</v>
      </c>
      <c r="B19">
        <v>31</v>
      </c>
      <c r="C19" t="str">
        <f t="shared" si="2"/>
        <v>Very Active</v>
      </c>
      <c r="F19" s="1">
        <v>5.0806451766721663</v>
      </c>
      <c r="G19" s="1" t="str">
        <f t="shared" si="1"/>
        <v>Intermediate</v>
      </c>
      <c r="H19">
        <v>238239</v>
      </c>
      <c r="I19">
        <v>322</v>
      </c>
      <c r="J19">
        <v>425</v>
      </c>
      <c r="K19">
        <v>8834</v>
      </c>
      <c r="L19">
        <v>63031</v>
      </c>
    </row>
    <row r="20" spans="1:12" x14ac:dyDescent="0.3">
      <c r="A20">
        <v>4702921684</v>
      </c>
      <c r="B20">
        <v>31</v>
      </c>
      <c r="C20" t="str">
        <f t="shared" si="2"/>
        <v>Very Active</v>
      </c>
      <c r="F20" s="1">
        <v>6.9551612830931147</v>
      </c>
      <c r="G20" s="1" t="str">
        <f t="shared" si="1"/>
        <v>Intermediate</v>
      </c>
      <c r="H20">
        <v>265734</v>
      </c>
      <c r="I20">
        <v>159</v>
      </c>
      <c r="J20">
        <v>807</v>
      </c>
      <c r="K20">
        <v>7362</v>
      </c>
      <c r="L20">
        <v>91932</v>
      </c>
    </row>
    <row r="21" spans="1:12" x14ac:dyDescent="0.3">
      <c r="A21">
        <v>5553957443</v>
      </c>
      <c r="B21">
        <v>31</v>
      </c>
      <c r="C21" t="str">
        <f t="shared" si="2"/>
        <v>Very Active</v>
      </c>
      <c r="F21" s="1">
        <v>5.6396774495801596</v>
      </c>
      <c r="G21" s="1" t="str">
        <f t="shared" si="1"/>
        <v>Intermediate</v>
      </c>
      <c r="H21">
        <v>266990</v>
      </c>
      <c r="I21">
        <v>726</v>
      </c>
      <c r="J21">
        <v>403</v>
      </c>
      <c r="K21">
        <v>6392</v>
      </c>
      <c r="L21">
        <v>58146</v>
      </c>
    </row>
    <row r="22" spans="1:12" x14ac:dyDescent="0.3">
      <c r="A22">
        <v>5577150313</v>
      </c>
      <c r="B22">
        <v>30</v>
      </c>
      <c r="C22" t="str">
        <f t="shared" si="2"/>
        <v>Very Active</v>
      </c>
      <c r="F22" s="1">
        <v>6.2133333047231041</v>
      </c>
      <c r="G22" s="1" t="str">
        <f t="shared" si="1"/>
        <v>Intermediate</v>
      </c>
      <c r="H22">
        <v>249133</v>
      </c>
      <c r="I22">
        <v>2620</v>
      </c>
      <c r="J22">
        <v>895</v>
      </c>
      <c r="K22">
        <v>4438</v>
      </c>
      <c r="L22">
        <v>100789</v>
      </c>
    </row>
    <row r="23" spans="1:12" x14ac:dyDescent="0.3">
      <c r="A23">
        <v>6117666160</v>
      </c>
      <c r="B23">
        <v>28</v>
      </c>
      <c r="C23" t="str">
        <f t="shared" si="2"/>
        <v>Very Active</v>
      </c>
      <c r="F23" s="1">
        <v>5.342142914022717</v>
      </c>
      <c r="G23" s="1" t="str">
        <f t="shared" si="1"/>
        <v>Intermediate</v>
      </c>
      <c r="H23">
        <v>197308</v>
      </c>
      <c r="I23">
        <v>44</v>
      </c>
      <c r="J23">
        <v>57</v>
      </c>
      <c r="K23">
        <v>8074</v>
      </c>
      <c r="L23">
        <v>63312</v>
      </c>
    </row>
    <row r="24" spans="1:12" x14ac:dyDescent="0.3">
      <c r="A24">
        <v>6290855005</v>
      </c>
      <c r="B24">
        <v>29</v>
      </c>
      <c r="C24" t="str">
        <f t="shared" si="2"/>
        <v>Very Active</v>
      </c>
      <c r="F24" s="1">
        <v>4.2724138046133104</v>
      </c>
      <c r="G24" s="1" t="str">
        <f t="shared" si="1"/>
        <v>Beginner</v>
      </c>
      <c r="H24">
        <v>163837</v>
      </c>
      <c r="I24">
        <v>80</v>
      </c>
      <c r="J24">
        <v>110</v>
      </c>
      <c r="K24">
        <v>6596</v>
      </c>
      <c r="L24">
        <v>75389</v>
      </c>
    </row>
    <row r="25" spans="1:12" x14ac:dyDescent="0.3">
      <c r="A25">
        <v>6775888955</v>
      </c>
      <c r="B25">
        <v>26</v>
      </c>
      <c r="C25" t="str">
        <f t="shared" si="2"/>
        <v>Very Active</v>
      </c>
      <c r="F25" s="1">
        <v>1.8134615161241252</v>
      </c>
      <c r="G25" s="1" t="str">
        <f t="shared" si="1"/>
        <v>Beginner</v>
      </c>
      <c r="H25">
        <v>65512</v>
      </c>
      <c r="I25">
        <v>286</v>
      </c>
      <c r="J25">
        <v>385</v>
      </c>
      <c r="K25">
        <v>1044</v>
      </c>
      <c r="L25">
        <v>55426</v>
      </c>
    </row>
    <row r="26" spans="1:12" x14ac:dyDescent="0.3">
      <c r="A26">
        <v>6962181067</v>
      </c>
      <c r="B26">
        <v>31</v>
      </c>
      <c r="C26" t="str">
        <f t="shared" si="2"/>
        <v>Very Active</v>
      </c>
      <c r="F26" s="1">
        <v>6.5193548510151542</v>
      </c>
      <c r="G26" s="1" t="str">
        <f t="shared" si="1"/>
        <v>Intermediate</v>
      </c>
      <c r="H26">
        <v>303639</v>
      </c>
      <c r="I26">
        <v>707</v>
      </c>
      <c r="J26">
        <v>574</v>
      </c>
      <c r="K26">
        <v>7620</v>
      </c>
      <c r="L26">
        <v>61443</v>
      </c>
    </row>
    <row r="27" spans="1:12" x14ac:dyDescent="0.3">
      <c r="A27">
        <v>7007744171</v>
      </c>
      <c r="B27">
        <v>26</v>
      </c>
      <c r="C27" t="str">
        <f t="shared" si="2"/>
        <v>Very Active</v>
      </c>
      <c r="F27" s="1">
        <v>7.575769213529731</v>
      </c>
      <c r="G27" s="1" t="str">
        <f t="shared" si="1"/>
        <v>Intermediate</v>
      </c>
      <c r="H27">
        <v>294409</v>
      </c>
      <c r="I27">
        <v>807</v>
      </c>
      <c r="J27">
        <v>423</v>
      </c>
      <c r="K27">
        <v>7299</v>
      </c>
      <c r="L27">
        <v>66144</v>
      </c>
    </row>
    <row r="28" spans="1:12" x14ac:dyDescent="0.3">
      <c r="A28">
        <v>7086361926</v>
      </c>
      <c r="B28">
        <v>31</v>
      </c>
      <c r="C28" t="str">
        <f t="shared" si="2"/>
        <v>Very Active</v>
      </c>
      <c r="F28" s="1">
        <v>6.3880645078156268</v>
      </c>
      <c r="G28" s="1" t="str">
        <f t="shared" si="1"/>
        <v>Intermediate</v>
      </c>
      <c r="H28">
        <v>290525</v>
      </c>
      <c r="I28">
        <v>1320</v>
      </c>
      <c r="J28">
        <v>786</v>
      </c>
      <c r="K28">
        <v>4459</v>
      </c>
      <c r="L28">
        <v>79557</v>
      </c>
    </row>
    <row r="29" spans="1:12" x14ac:dyDescent="0.3">
      <c r="A29">
        <v>8053475328</v>
      </c>
      <c r="B29">
        <v>31</v>
      </c>
      <c r="C29" t="str">
        <f t="shared" si="2"/>
        <v>Very Active</v>
      </c>
      <c r="F29" s="1">
        <v>11.475161198646786</v>
      </c>
      <c r="G29" s="1" t="str">
        <f t="shared" si="1"/>
        <v>Pro</v>
      </c>
      <c r="H29">
        <v>457662</v>
      </c>
      <c r="I29">
        <v>2640</v>
      </c>
      <c r="J29">
        <v>297</v>
      </c>
      <c r="K29">
        <v>4680</v>
      </c>
      <c r="L29">
        <v>91320</v>
      </c>
    </row>
    <row r="30" spans="1:12" x14ac:dyDescent="0.3">
      <c r="A30">
        <v>8253242879</v>
      </c>
      <c r="B30">
        <v>19</v>
      </c>
      <c r="D30" t="s">
        <v>38</v>
      </c>
      <c r="F30" s="1">
        <v>4.6673684684853809</v>
      </c>
      <c r="G30" s="1" t="str">
        <f t="shared" si="1"/>
        <v>Beginner</v>
      </c>
      <c r="H30">
        <v>123161</v>
      </c>
      <c r="I30">
        <v>390</v>
      </c>
      <c r="J30">
        <v>272</v>
      </c>
      <c r="K30">
        <v>2221</v>
      </c>
      <c r="L30">
        <v>33972</v>
      </c>
    </row>
    <row r="31" spans="1:12" x14ac:dyDescent="0.3">
      <c r="A31">
        <v>8378563200</v>
      </c>
      <c r="B31">
        <v>31</v>
      </c>
      <c r="C31" t="str">
        <f>IF(B31&gt; 20, "Very Active", IF(B31 &gt; 10, "Fairly Active", "Lightly Active"))</f>
        <v>Very Active</v>
      </c>
      <c r="F31" s="1">
        <v>6.9135484618525318</v>
      </c>
      <c r="G31" s="1" t="str">
        <f t="shared" si="1"/>
        <v>Intermediate</v>
      </c>
      <c r="H31">
        <v>270249</v>
      </c>
      <c r="I31">
        <v>1819</v>
      </c>
      <c r="J31">
        <v>318</v>
      </c>
      <c r="K31">
        <v>4839</v>
      </c>
      <c r="L31">
        <v>106534</v>
      </c>
    </row>
    <row r="32" spans="1:12" x14ac:dyDescent="0.3">
      <c r="A32">
        <v>8583815059</v>
      </c>
      <c r="B32">
        <v>31</v>
      </c>
      <c r="C32" t="str">
        <f>IF(B32&gt; 20, "Very Active", IF(B32 &gt; 10, "Fairly Active", "Lightly Active"))</f>
        <v>Very Active</v>
      </c>
      <c r="F32" s="1">
        <v>5.6154838223611172</v>
      </c>
      <c r="G32" s="1" t="str">
        <f t="shared" si="1"/>
        <v>Intermediate</v>
      </c>
      <c r="H32">
        <v>223154</v>
      </c>
      <c r="I32">
        <v>300</v>
      </c>
      <c r="J32">
        <v>688</v>
      </c>
      <c r="K32">
        <v>4287</v>
      </c>
      <c r="L32">
        <v>84693</v>
      </c>
    </row>
    <row r="33" spans="1:12" x14ac:dyDescent="0.3">
      <c r="A33">
        <v>8792009665</v>
      </c>
      <c r="B33">
        <v>29</v>
      </c>
      <c r="C33" t="str">
        <f>IF(B33&gt; 20, "Very Active", IF(B33 &gt; 10, "Fairly Active", "Lightly Active"))</f>
        <v>Very Active</v>
      </c>
      <c r="F33" s="1">
        <v>1.1865517168209478</v>
      </c>
      <c r="G33" s="1" t="str">
        <f t="shared" si="1"/>
        <v>Beginner</v>
      </c>
      <c r="H33">
        <v>53758</v>
      </c>
      <c r="I33">
        <v>28</v>
      </c>
      <c r="J33">
        <v>117</v>
      </c>
      <c r="K33">
        <v>2662</v>
      </c>
      <c r="L33">
        <v>56907</v>
      </c>
    </row>
    <row r="34" spans="1:12" x14ac:dyDescent="0.3">
      <c r="A34">
        <v>8877689391</v>
      </c>
      <c r="B34">
        <v>31</v>
      </c>
      <c r="C34" t="str">
        <f>IF(B34&gt; 20, "Very Active", IF(B34 &gt; 10, "Fairly Active", "Lightly Active"))</f>
        <v>Very Active</v>
      </c>
      <c r="F34" s="1">
        <v>13.212903138129944</v>
      </c>
      <c r="G34" s="1" t="str">
        <f t="shared" si="1"/>
        <v>Pro</v>
      </c>
      <c r="H34">
        <v>497241</v>
      </c>
      <c r="I34">
        <v>2048</v>
      </c>
      <c r="J34">
        <v>308</v>
      </c>
      <c r="K34">
        <v>7276</v>
      </c>
      <c r="L34">
        <v>106028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F40D6-F211-47AB-803B-9E953896B18A}">
  <dimension ref="A1:P38"/>
  <sheetViews>
    <sheetView topLeftCell="B5" zoomScale="85" zoomScaleNormal="85" workbookViewId="0">
      <selection activeCell="F41" sqref="F41"/>
    </sheetView>
  </sheetViews>
  <sheetFormatPr defaultRowHeight="14.4" x14ac:dyDescent="0.3"/>
  <cols>
    <col min="1" max="1" width="10.33203125" bestFit="1" customWidth="1"/>
    <col min="2" max="2" width="19.21875" bestFit="1" customWidth="1"/>
    <col min="3" max="3" width="15.77734375" bestFit="1" customWidth="1"/>
    <col min="4" max="4" width="24.21875" bestFit="1" customWidth="1"/>
    <col min="5" max="5" width="15.33203125" bestFit="1" customWidth="1"/>
    <col min="6" max="6" width="16.33203125" bestFit="1" customWidth="1"/>
    <col min="7" max="7" width="23.77734375" bestFit="1" customWidth="1"/>
    <col min="8" max="8" width="24.33203125" bestFit="1" customWidth="1"/>
    <col min="9" max="9" width="25.5546875" bestFit="1" customWidth="1"/>
    <col min="10" max="10" width="14.109375" bestFit="1" customWidth="1"/>
  </cols>
  <sheetData>
    <row r="1" spans="1:10" x14ac:dyDescent="0.3">
      <c r="D1" s="1"/>
      <c r="E1" s="1"/>
    </row>
    <row r="2" spans="1:10" x14ac:dyDescent="0.3">
      <c r="A2" s="4" t="s">
        <v>39</v>
      </c>
      <c r="B2" s="4" t="s">
        <v>27</v>
      </c>
      <c r="C2" s="4" t="s">
        <v>40</v>
      </c>
      <c r="D2" s="5" t="s">
        <v>41</v>
      </c>
      <c r="E2" s="5" t="s">
        <v>42</v>
      </c>
      <c r="F2" s="4" t="s">
        <v>33</v>
      </c>
      <c r="G2" s="4" t="s">
        <v>34</v>
      </c>
      <c r="H2" s="4" t="s">
        <v>35</v>
      </c>
      <c r="I2" s="4" t="s">
        <v>36</v>
      </c>
      <c r="J2" s="4" t="s">
        <v>37</v>
      </c>
    </row>
    <row r="3" spans="1:10" x14ac:dyDescent="0.3">
      <c r="A3" s="6" t="s">
        <v>43</v>
      </c>
      <c r="B3">
        <v>33</v>
      </c>
      <c r="C3" t="s">
        <v>61</v>
      </c>
      <c r="D3" s="1">
        <v>5.0715151573672399</v>
      </c>
      <c r="E3" s="1" t="str">
        <f>IF(D3&gt; 10, "Pro", IF(D3 &gt; 5, "Intermediate", "Beginner"))</f>
        <v>Intermediate</v>
      </c>
      <c r="F3">
        <v>237558</v>
      </c>
      <c r="G3">
        <v>671</v>
      </c>
      <c r="H3">
        <v>349</v>
      </c>
      <c r="I3">
        <v>5998</v>
      </c>
      <c r="J3">
        <v>75459</v>
      </c>
    </row>
    <row r="4" spans="1:10" x14ac:dyDescent="0.3">
      <c r="A4" s="6" t="s">
        <v>44</v>
      </c>
      <c r="B4">
        <v>33</v>
      </c>
      <c r="C4" t="str">
        <f t="shared" ref="C4:C33" si="0">IF(B4&gt; 20, "Very Active", IF(B4 &gt; 10, "Fairly Active", "Lightly Active"))</f>
        <v>Very Active</v>
      </c>
      <c r="D4" s="1">
        <v>5.5763636669426244</v>
      </c>
      <c r="E4" s="1" t="str">
        <f t="shared" ref="E4:E33" si="1">IF(D4&gt; 10, "Pro", IF(D4 &gt; 5, "Intermediate", "Beginner"))</f>
        <v>Intermediate</v>
      </c>
      <c r="F4">
        <v>255538</v>
      </c>
      <c r="G4">
        <v>691</v>
      </c>
      <c r="H4">
        <v>409</v>
      </c>
      <c r="I4">
        <v>6633</v>
      </c>
      <c r="J4">
        <v>77761</v>
      </c>
    </row>
    <row r="5" spans="1:10" x14ac:dyDescent="0.3">
      <c r="A5" s="6" t="s">
        <v>45</v>
      </c>
      <c r="B5">
        <v>33</v>
      </c>
      <c r="C5" t="str">
        <f t="shared" si="0"/>
        <v>Very Active</v>
      </c>
      <c r="D5" s="1">
        <v>5.2878787770415796</v>
      </c>
      <c r="E5" s="1" t="str">
        <f t="shared" si="1"/>
        <v>Intermediate</v>
      </c>
      <c r="F5">
        <v>248617</v>
      </c>
      <c r="G5">
        <v>633</v>
      </c>
      <c r="H5">
        <v>326</v>
      </c>
      <c r="I5">
        <v>7057</v>
      </c>
      <c r="J5">
        <v>77721</v>
      </c>
    </row>
    <row r="6" spans="1:10" x14ac:dyDescent="0.3">
      <c r="A6" s="6" t="s">
        <v>46</v>
      </c>
      <c r="B6">
        <v>32</v>
      </c>
      <c r="C6" t="str">
        <f t="shared" si="0"/>
        <v>Very Active</v>
      </c>
      <c r="D6" s="1">
        <v>6.2915625174646248</v>
      </c>
      <c r="E6" s="1" t="str">
        <f t="shared" si="1"/>
        <v>Intermediate</v>
      </c>
      <c r="F6">
        <v>277733</v>
      </c>
      <c r="G6">
        <v>891</v>
      </c>
      <c r="H6">
        <v>484</v>
      </c>
      <c r="I6">
        <v>6202</v>
      </c>
      <c r="J6">
        <v>76574</v>
      </c>
    </row>
    <row r="7" spans="1:10" x14ac:dyDescent="0.3">
      <c r="A7" s="6" t="s">
        <v>47</v>
      </c>
      <c r="B7">
        <v>32</v>
      </c>
      <c r="C7" t="str">
        <f t="shared" si="0"/>
        <v>Very Active</v>
      </c>
      <c r="D7" s="1">
        <v>4.5406249602674507</v>
      </c>
      <c r="E7" s="1" t="str">
        <f t="shared" si="1"/>
        <v>Beginner</v>
      </c>
      <c r="F7">
        <v>205096</v>
      </c>
      <c r="G7">
        <v>605</v>
      </c>
      <c r="H7">
        <v>379</v>
      </c>
      <c r="I7">
        <v>5291</v>
      </c>
      <c r="J7">
        <v>71391</v>
      </c>
    </row>
    <row r="8" spans="1:10" x14ac:dyDescent="0.3">
      <c r="A8" s="6" t="s">
        <v>48</v>
      </c>
      <c r="B8">
        <v>32</v>
      </c>
      <c r="C8" t="str">
        <f t="shared" si="0"/>
        <v>Very Active</v>
      </c>
      <c r="D8" s="1">
        <v>5.624374984530732</v>
      </c>
      <c r="E8" s="1" t="str">
        <f t="shared" si="1"/>
        <v>Intermediate</v>
      </c>
      <c r="F8">
        <v>252703</v>
      </c>
      <c r="G8">
        <v>781</v>
      </c>
      <c r="H8">
        <v>516</v>
      </c>
      <c r="I8">
        <v>6025</v>
      </c>
      <c r="J8">
        <v>74668</v>
      </c>
    </row>
    <row r="9" spans="1:10" x14ac:dyDescent="0.3">
      <c r="A9" s="6" t="s">
        <v>49</v>
      </c>
      <c r="B9">
        <v>32</v>
      </c>
      <c r="C9" t="str">
        <f t="shared" si="0"/>
        <v>Very Active</v>
      </c>
      <c r="D9" s="1">
        <v>5.8412499390542472</v>
      </c>
      <c r="E9" s="1" t="str">
        <f t="shared" si="1"/>
        <v>Intermediate</v>
      </c>
      <c r="F9">
        <v>257557</v>
      </c>
      <c r="G9">
        <v>767</v>
      </c>
      <c r="H9">
        <v>441</v>
      </c>
      <c r="I9">
        <v>6461</v>
      </c>
      <c r="J9">
        <v>75491</v>
      </c>
    </row>
    <row r="10" spans="1:10" x14ac:dyDescent="0.3">
      <c r="A10" s="6" t="s">
        <v>50</v>
      </c>
      <c r="B10">
        <v>32</v>
      </c>
      <c r="C10" t="str">
        <f t="shared" si="0"/>
        <v>Very Active</v>
      </c>
      <c r="D10" s="1">
        <v>5.9221875260700481</v>
      </c>
      <c r="E10" s="1" t="str">
        <f t="shared" si="1"/>
        <v>Intermediate</v>
      </c>
      <c r="F10">
        <v>261215</v>
      </c>
      <c r="G10">
        <v>774</v>
      </c>
      <c r="H10">
        <v>600</v>
      </c>
      <c r="I10">
        <v>6515</v>
      </c>
      <c r="J10">
        <v>76647</v>
      </c>
    </row>
    <row r="11" spans="1:10" x14ac:dyDescent="0.3">
      <c r="A11" s="6" t="s">
        <v>51</v>
      </c>
      <c r="B11">
        <v>32</v>
      </c>
      <c r="C11" t="str">
        <f t="shared" si="0"/>
        <v>Very Active</v>
      </c>
      <c r="D11" s="1">
        <v>5.9728125697001788</v>
      </c>
      <c r="E11" s="1" t="str">
        <f t="shared" si="1"/>
        <v>Intermediate</v>
      </c>
      <c r="F11">
        <v>263795</v>
      </c>
      <c r="G11">
        <v>859</v>
      </c>
      <c r="H11">
        <v>478</v>
      </c>
      <c r="I11">
        <v>5845</v>
      </c>
      <c r="J11">
        <v>77500</v>
      </c>
    </row>
    <row r="12" spans="1:10" x14ac:dyDescent="0.3">
      <c r="A12" s="6" t="s">
        <v>52</v>
      </c>
      <c r="B12">
        <v>32</v>
      </c>
      <c r="C12" t="str">
        <f t="shared" si="0"/>
        <v>Very Active</v>
      </c>
      <c r="D12" s="1">
        <v>5.3278124725911784</v>
      </c>
      <c r="E12" s="1" t="str">
        <f t="shared" si="1"/>
        <v>Intermediate</v>
      </c>
      <c r="F12">
        <v>238284</v>
      </c>
      <c r="G12">
        <v>782</v>
      </c>
      <c r="H12">
        <v>424</v>
      </c>
      <c r="I12">
        <v>6257</v>
      </c>
      <c r="J12">
        <v>74485</v>
      </c>
    </row>
    <row r="13" spans="1:10" x14ac:dyDescent="0.3">
      <c r="A13" s="6" t="s">
        <v>53</v>
      </c>
      <c r="B13">
        <v>32</v>
      </c>
      <c r="C13" t="str">
        <f t="shared" si="0"/>
        <v>Very Active</v>
      </c>
      <c r="D13" s="1">
        <v>5.8412500396370906</v>
      </c>
      <c r="E13" s="1" t="str">
        <f t="shared" si="1"/>
        <v>Intermediate</v>
      </c>
      <c r="F13">
        <v>267124</v>
      </c>
      <c r="G13">
        <v>601</v>
      </c>
      <c r="H13">
        <v>481</v>
      </c>
      <c r="I13">
        <v>7453</v>
      </c>
      <c r="J13">
        <v>76709</v>
      </c>
    </row>
    <row r="14" spans="1:10" x14ac:dyDescent="0.3">
      <c r="A14" s="6" t="s">
        <v>54</v>
      </c>
      <c r="B14">
        <v>32</v>
      </c>
      <c r="C14" t="str">
        <f t="shared" si="0"/>
        <v>Very Active</v>
      </c>
      <c r="D14" s="1">
        <v>5.4675000272691285</v>
      </c>
      <c r="E14" s="1" t="str">
        <f t="shared" si="1"/>
        <v>Intermediate</v>
      </c>
      <c r="F14">
        <v>236621</v>
      </c>
      <c r="G14">
        <v>673</v>
      </c>
      <c r="H14">
        <v>439</v>
      </c>
      <c r="I14">
        <v>5962</v>
      </c>
      <c r="J14">
        <v>73326</v>
      </c>
    </row>
    <row r="15" spans="1:10" x14ac:dyDescent="0.3">
      <c r="A15" s="6" t="s">
        <v>55</v>
      </c>
      <c r="B15">
        <v>32</v>
      </c>
      <c r="C15" t="str">
        <f t="shared" si="0"/>
        <v>Very Active</v>
      </c>
      <c r="D15" s="1">
        <v>5.5912499907426527</v>
      </c>
      <c r="E15" s="1" t="str">
        <f t="shared" si="1"/>
        <v>Intermediate</v>
      </c>
      <c r="F15">
        <v>253849</v>
      </c>
      <c r="G15">
        <v>909</v>
      </c>
      <c r="H15">
        <v>364</v>
      </c>
      <c r="I15">
        <v>6172</v>
      </c>
      <c r="J15">
        <v>75186</v>
      </c>
    </row>
    <row r="16" spans="1:10" x14ac:dyDescent="0.3">
      <c r="A16" s="6" t="s">
        <v>56</v>
      </c>
      <c r="B16">
        <v>32</v>
      </c>
      <c r="C16" t="str">
        <f t="shared" si="0"/>
        <v>Very Active</v>
      </c>
      <c r="D16" s="1">
        <v>5.5346875265240651</v>
      </c>
      <c r="E16" s="1" t="str">
        <f t="shared" si="1"/>
        <v>Intermediate</v>
      </c>
      <c r="F16">
        <v>250688</v>
      </c>
      <c r="G16">
        <v>634</v>
      </c>
      <c r="H16">
        <v>564</v>
      </c>
      <c r="I16">
        <v>6408</v>
      </c>
      <c r="J16">
        <v>74604</v>
      </c>
    </row>
    <row r="17" spans="1:10" x14ac:dyDescent="0.3">
      <c r="A17" s="6" t="s">
        <v>57</v>
      </c>
      <c r="B17">
        <v>32</v>
      </c>
      <c r="C17" t="str">
        <f t="shared" si="0"/>
        <v>Very Active</v>
      </c>
      <c r="D17" s="1">
        <v>5.8790625035762814</v>
      </c>
      <c r="E17" s="1" t="str">
        <f t="shared" si="1"/>
        <v>Intermediate</v>
      </c>
      <c r="F17">
        <v>258516</v>
      </c>
      <c r="G17">
        <v>757</v>
      </c>
      <c r="H17">
        <v>345</v>
      </c>
      <c r="I17">
        <v>6322</v>
      </c>
      <c r="J17">
        <v>74514</v>
      </c>
    </row>
    <row r="18" spans="1:10" x14ac:dyDescent="0.3">
      <c r="A18" s="6" t="s">
        <v>58</v>
      </c>
      <c r="B18">
        <v>32</v>
      </c>
      <c r="C18" t="str">
        <f t="shared" si="0"/>
        <v>Very Active</v>
      </c>
      <c r="D18" s="1">
        <v>5.3615625165402907</v>
      </c>
      <c r="E18" s="1" t="str">
        <f t="shared" si="1"/>
        <v>Intermediate</v>
      </c>
      <c r="F18">
        <v>242996</v>
      </c>
      <c r="G18">
        <v>575</v>
      </c>
      <c r="H18">
        <v>378</v>
      </c>
      <c r="I18">
        <v>6694</v>
      </c>
      <c r="J18">
        <v>74114</v>
      </c>
    </row>
    <row r="19" spans="1:10" x14ac:dyDescent="0.3">
      <c r="A19" s="6" t="s">
        <v>59</v>
      </c>
      <c r="B19">
        <v>32</v>
      </c>
      <c r="C19" t="str">
        <f t="shared" si="0"/>
        <v>Very Active</v>
      </c>
      <c r="D19" s="1">
        <v>5.1537499846308492</v>
      </c>
      <c r="E19" s="1" t="str">
        <f t="shared" si="1"/>
        <v>Intermediate</v>
      </c>
      <c r="F19">
        <v>234289</v>
      </c>
      <c r="G19">
        <v>520</v>
      </c>
      <c r="H19">
        <v>448</v>
      </c>
      <c r="I19">
        <v>6559</v>
      </c>
      <c r="J19">
        <v>72722</v>
      </c>
    </row>
    <row r="20" spans="1:10" x14ac:dyDescent="0.3">
      <c r="A20" s="6" t="s">
        <v>60</v>
      </c>
      <c r="B20">
        <v>31</v>
      </c>
      <c r="C20" t="str">
        <f t="shared" si="0"/>
        <v>Very Active</v>
      </c>
      <c r="D20" s="1">
        <v>6.1006451037622274</v>
      </c>
      <c r="E20" s="1" t="str">
        <f t="shared" si="1"/>
        <v>Intermediate</v>
      </c>
      <c r="F20">
        <v>258726</v>
      </c>
      <c r="G20">
        <v>628</v>
      </c>
      <c r="H20">
        <v>513</v>
      </c>
      <c r="I20">
        <v>6775</v>
      </c>
      <c r="J20">
        <v>73592</v>
      </c>
    </row>
    <row r="21" spans="1:10" x14ac:dyDescent="0.3">
      <c r="A21" s="19">
        <v>42374</v>
      </c>
      <c r="B21">
        <v>30</v>
      </c>
      <c r="C21" t="str">
        <f t="shared" si="0"/>
        <v>Very Active</v>
      </c>
      <c r="D21" s="1">
        <v>4.9749999940395355</v>
      </c>
      <c r="E21" s="1" t="str">
        <f t="shared" si="1"/>
        <v>Beginner</v>
      </c>
      <c r="F21">
        <v>206870</v>
      </c>
      <c r="G21">
        <v>679</v>
      </c>
      <c r="H21">
        <v>471</v>
      </c>
      <c r="I21">
        <v>4808</v>
      </c>
      <c r="J21">
        <v>66913</v>
      </c>
    </row>
    <row r="22" spans="1:10" x14ac:dyDescent="0.3">
      <c r="A22" s="19">
        <v>42405</v>
      </c>
      <c r="B22">
        <v>29</v>
      </c>
      <c r="C22" t="str">
        <f t="shared" si="0"/>
        <v>Very Active</v>
      </c>
      <c r="D22" s="1">
        <v>4.9513792940254877</v>
      </c>
      <c r="E22" s="1" t="str">
        <f t="shared" si="1"/>
        <v>Beginner</v>
      </c>
      <c r="F22">
        <v>204434</v>
      </c>
      <c r="G22">
        <v>466</v>
      </c>
      <c r="H22">
        <v>382</v>
      </c>
      <c r="I22">
        <v>5418</v>
      </c>
      <c r="J22">
        <v>65988</v>
      </c>
    </row>
    <row r="23" spans="1:10" x14ac:dyDescent="0.3">
      <c r="A23" s="19">
        <v>42434</v>
      </c>
      <c r="B23">
        <v>29</v>
      </c>
      <c r="C23" t="str">
        <f t="shared" si="0"/>
        <v>Very Active</v>
      </c>
      <c r="D23" s="1">
        <v>6.054482750145012</v>
      </c>
      <c r="E23" s="1" t="str">
        <f t="shared" si="1"/>
        <v>Intermediate</v>
      </c>
      <c r="F23">
        <v>248203</v>
      </c>
      <c r="G23">
        <v>723</v>
      </c>
      <c r="H23">
        <v>430</v>
      </c>
      <c r="I23">
        <v>5897</v>
      </c>
      <c r="J23">
        <v>71163</v>
      </c>
    </row>
    <row r="24" spans="1:10" x14ac:dyDescent="0.3">
      <c r="A24" s="19">
        <v>42465</v>
      </c>
      <c r="B24">
        <v>29</v>
      </c>
      <c r="C24" t="str">
        <f t="shared" si="0"/>
        <v>Very Active</v>
      </c>
      <c r="D24" s="1">
        <v>4.9403447919878456</v>
      </c>
      <c r="E24" s="1" t="str">
        <f t="shared" si="1"/>
        <v>Beginner</v>
      </c>
      <c r="F24">
        <v>196149</v>
      </c>
      <c r="G24">
        <v>405</v>
      </c>
      <c r="H24">
        <v>323</v>
      </c>
      <c r="I24">
        <v>5214</v>
      </c>
      <c r="J24">
        <v>66211</v>
      </c>
    </row>
    <row r="25" spans="1:10" x14ac:dyDescent="0.3">
      <c r="A25" s="19">
        <v>42495</v>
      </c>
      <c r="B25">
        <v>29</v>
      </c>
      <c r="C25" t="str">
        <f t="shared" si="0"/>
        <v>Very Active</v>
      </c>
      <c r="D25" s="1">
        <v>6.180000005097221</v>
      </c>
      <c r="E25" s="1" t="str">
        <f t="shared" si="1"/>
        <v>Intermediate</v>
      </c>
      <c r="F25">
        <v>253200</v>
      </c>
      <c r="G25">
        <v>640</v>
      </c>
      <c r="H25">
        <v>448</v>
      </c>
      <c r="I25">
        <v>6010</v>
      </c>
      <c r="J25">
        <v>70037</v>
      </c>
    </row>
    <row r="26" spans="1:10" x14ac:dyDescent="0.3">
      <c r="A26" s="19">
        <v>42526</v>
      </c>
      <c r="B26">
        <v>29</v>
      </c>
      <c r="C26" t="str">
        <f t="shared" si="0"/>
        <v>Very Active</v>
      </c>
      <c r="D26" s="1">
        <v>5.4572413758342639</v>
      </c>
      <c r="E26" s="1" t="str">
        <f t="shared" si="1"/>
        <v>Intermediate</v>
      </c>
      <c r="F26">
        <v>217287</v>
      </c>
      <c r="G26">
        <v>592</v>
      </c>
      <c r="H26">
        <v>328</v>
      </c>
      <c r="I26">
        <v>5856</v>
      </c>
      <c r="J26">
        <v>68877</v>
      </c>
    </row>
    <row r="27" spans="1:10" x14ac:dyDescent="0.3">
      <c r="A27" s="19">
        <v>42556</v>
      </c>
      <c r="B27">
        <v>29</v>
      </c>
      <c r="C27" t="str">
        <f t="shared" si="0"/>
        <v>Very Active</v>
      </c>
      <c r="D27" s="1">
        <v>5.1244827714459618</v>
      </c>
      <c r="E27" s="1" t="str">
        <f t="shared" si="1"/>
        <v>Intermediate</v>
      </c>
      <c r="F27">
        <v>207386</v>
      </c>
      <c r="G27">
        <v>598</v>
      </c>
      <c r="H27">
        <v>407</v>
      </c>
      <c r="I27">
        <v>5256</v>
      </c>
      <c r="J27">
        <v>65141</v>
      </c>
    </row>
    <row r="28" spans="1:10" x14ac:dyDescent="0.3">
      <c r="A28" s="19">
        <v>42587</v>
      </c>
      <c r="B28">
        <v>27</v>
      </c>
      <c r="C28" t="str">
        <f t="shared" si="0"/>
        <v>Very Active</v>
      </c>
      <c r="D28" s="1">
        <v>5.1399999812797281</v>
      </c>
      <c r="E28" s="1" t="str">
        <f t="shared" si="1"/>
        <v>Intermediate</v>
      </c>
      <c r="F28">
        <v>190334</v>
      </c>
      <c r="G28">
        <v>461</v>
      </c>
      <c r="H28">
        <v>469</v>
      </c>
      <c r="I28">
        <v>4990</v>
      </c>
      <c r="J28">
        <v>62193</v>
      </c>
    </row>
    <row r="29" spans="1:10" x14ac:dyDescent="0.3">
      <c r="A29" s="19">
        <v>42618</v>
      </c>
      <c r="B29">
        <v>27</v>
      </c>
      <c r="C29" t="str">
        <f t="shared" si="0"/>
        <v>Very Active</v>
      </c>
      <c r="D29" s="1">
        <v>5.9614814784791754</v>
      </c>
      <c r="E29" s="1" t="str">
        <f t="shared" si="1"/>
        <v>Intermediate</v>
      </c>
      <c r="F29">
        <v>222718</v>
      </c>
      <c r="G29">
        <v>617</v>
      </c>
      <c r="H29">
        <v>418</v>
      </c>
      <c r="I29">
        <v>5432</v>
      </c>
      <c r="J29">
        <v>63063</v>
      </c>
    </row>
    <row r="30" spans="1:10" x14ac:dyDescent="0.3">
      <c r="A30" s="19">
        <v>42648</v>
      </c>
      <c r="B30">
        <v>26</v>
      </c>
      <c r="C30" t="str">
        <f t="shared" si="0"/>
        <v>Very Active</v>
      </c>
      <c r="D30" s="1">
        <v>5.6661537530330515</v>
      </c>
      <c r="E30" s="1" t="str">
        <f t="shared" si="1"/>
        <v>Intermediate</v>
      </c>
      <c r="F30">
        <v>206737</v>
      </c>
      <c r="G30">
        <v>629</v>
      </c>
      <c r="H30">
        <v>485</v>
      </c>
      <c r="I30">
        <v>4663</v>
      </c>
      <c r="J30">
        <v>57963</v>
      </c>
    </row>
    <row r="31" spans="1:10" x14ac:dyDescent="0.3">
      <c r="A31" s="19">
        <v>42679</v>
      </c>
      <c r="B31">
        <v>24</v>
      </c>
      <c r="C31" t="str">
        <f t="shared" si="0"/>
        <v>Very Active</v>
      </c>
      <c r="D31" s="1">
        <v>5.4945833086967468</v>
      </c>
      <c r="E31" s="1" t="str">
        <f t="shared" si="1"/>
        <v>Intermediate</v>
      </c>
      <c r="F31">
        <v>180468</v>
      </c>
      <c r="G31">
        <v>510</v>
      </c>
      <c r="H31">
        <v>348</v>
      </c>
      <c r="I31">
        <v>4429</v>
      </c>
      <c r="J31">
        <v>52562</v>
      </c>
    </row>
    <row r="32" spans="1:10" x14ac:dyDescent="0.3">
      <c r="A32" s="19">
        <v>42708</v>
      </c>
      <c r="B32">
        <v>33</v>
      </c>
      <c r="C32" t="str">
        <f t="shared" si="0"/>
        <v>Very Active</v>
      </c>
      <c r="D32" s="1">
        <v>5.9581817812991886</v>
      </c>
      <c r="E32" s="1" t="str">
        <f t="shared" si="1"/>
        <v>Intermediate</v>
      </c>
      <c r="F32">
        <v>271816</v>
      </c>
      <c r="G32">
        <v>736</v>
      </c>
      <c r="H32">
        <v>259</v>
      </c>
      <c r="I32">
        <v>6567</v>
      </c>
      <c r="J32">
        <v>78893</v>
      </c>
    </row>
    <row r="33" spans="1:16" x14ac:dyDescent="0.3">
      <c r="A33" s="19">
        <v>42709</v>
      </c>
      <c r="B33">
        <v>21</v>
      </c>
      <c r="C33" t="str">
        <f t="shared" si="0"/>
        <v>Very Active</v>
      </c>
      <c r="D33" s="1">
        <v>2.4433333211179296</v>
      </c>
      <c r="E33" s="1" t="str">
        <f t="shared" si="1"/>
        <v>Beginner</v>
      </c>
      <c r="F33">
        <v>73129</v>
      </c>
      <c r="G33">
        <v>88</v>
      </c>
      <c r="H33">
        <v>45</v>
      </c>
      <c r="I33">
        <v>2075</v>
      </c>
      <c r="J33">
        <v>23925</v>
      </c>
    </row>
    <row r="37" spans="1:16" x14ac:dyDescent="0.3">
      <c r="C37" s="20" t="s">
        <v>64</v>
      </c>
      <c r="D37" s="4" t="s">
        <v>62</v>
      </c>
      <c r="E37" s="4"/>
      <c r="F37" s="4"/>
      <c r="G37" s="4"/>
      <c r="H37" s="4"/>
      <c r="I37" s="4"/>
    </row>
    <row r="38" spans="1:16" x14ac:dyDescent="0.3">
      <c r="B38" s="20" t="s">
        <v>64</v>
      </c>
      <c r="C38" s="4" t="s">
        <v>63</v>
      </c>
      <c r="D38" s="4"/>
      <c r="E38" s="4"/>
      <c r="F38" s="4"/>
      <c r="G38" s="4"/>
      <c r="H38" s="4"/>
      <c r="I38" s="4"/>
      <c r="J38" s="4"/>
      <c r="K38" s="4"/>
      <c r="L38" s="4"/>
      <c r="M38" s="4"/>
      <c r="N38" s="4"/>
      <c r="O38" s="4"/>
      <c r="P3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TASK1</vt:lpstr>
      <vt:lpstr>TASK 2</vt:lpstr>
      <vt:lpstr>TASK 3</vt:lpstr>
      <vt:lpstr>TASK 4</vt:lpstr>
      <vt:lpstr>TASK4-2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basu</dc:creator>
  <cp:lastModifiedBy>raj basu</cp:lastModifiedBy>
  <dcterms:created xsi:type="dcterms:W3CDTF">2023-12-09T04:57:59Z</dcterms:created>
  <dcterms:modified xsi:type="dcterms:W3CDTF">2023-12-12T06:19:13Z</dcterms:modified>
</cp:coreProperties>
</file>