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350" firstSheet="2" activeTab="5"/>
  </bookViews>
  <sheets>
    <sheet name="stock data_ Cleaned data" sheetId="1" r:id="rId1"/>
    <sheet name="Stock Gowth Trends Over Time" sheetId="8" r:id="rId2"/>
    <sheet name="economic data" sheetId="5" r:id="rId3"/>
    <sheet name="seasonal trends" sheetId="7" r:id="rId4"/>
    <sheet name="Trading volume Impact" sheetId="9" r:id="rId5"/>
    <sheet name="Stock trends_ Reports" sheetId="10" r:id="rId6"/>
  </sheets>
  <externalReferences>
    <externalReference r:id="rId7"/>
  </externalReferences>
  <definedNames>
    <definedName name="_xlchart.0" hidden="1">'economic data'!$A$9:$A$13</definedName>
    <definedName name="_xlchart.1" hidden="1">'economic data'!$B$8</definedName>
    <definedName name="_xlchart.10" hidden="1">'economic data'!$C$1</definedName>
    <definedName name="_xlchart.11" hidden="1">'economic data'!$C$2:$C$6</definedName>
    <definedName name="_xlchart.12" hidden="1">'economic data'!$D$1</definedName>
    <definedName name="_xlchart.13" hidden="1">'economic data'!$D$2:$D$6</definedName>
    <definedName name="_xlchart.14" hidden="1">'economic data'!$A$9:$A$13</definedName>
    <definedName name="_xlchart.15" hidden="1">'economic data'!$A$9:$A$13</definedName>
    <definedName name="_xlchart.16" hidden="1">'economic data'!$A$9:$A$13</definedName>
    <definedName name="_xlchart.17" hidden="1">'economic data'!$B$8</definedName>
    <definedName name="_xlchart.18" hidden="1">'economic data'!$B$9:$B$13</definedName>
    <definedName name="_xlchart.19" hidden="1">'economic data'!$C$8</definedName>
    <definedName name="_xlchart.2" hidden="1">'economic data'!$B$9:$B$13</definedName>
    <definedName name="_xlchart.20" hidden="1">'economic data'!$C$9:$C$13</definedName>
    <definedName name="_xlchart.21" hidden="1">'economic data'!$D$8</definedName>
    <definedName name="_xlchart.22" hidden="1">'economic data'!$D$9:$D$13</definedName>
    <definedName name="_xlchart.3" hidden="1">'economic data'!$C$8</definedName>
    <definedName name="_xlchart.4" hidden="1">'economic data'!$C$9:$C$13</definedName>
    <definedName name="_xlchart.5" hidden="1">'economic data'!$D$8</definedName>
    <definedName name="_xlchart.6" hidden="1">'economic data'!$D$9:$D$13</definedName>
    <definedName name="_xlchart.7" hidden="1">'economic data'!$A$2:$A$6</definedName>
    <definedName name="_xlchart.8" hidden="1">'economic data'!$B$1</definedName>
    <definedName name="_xlchart.9" hidden="1">'economic data'!$B$2:$B$6</definedName>
  </definedNames>
  <calcPr calcId="162913"/>
  <pivotCaches>
    <pivotCache cacheId="4" r:id="rId8"/>
    <pivotCache cacheId="43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K2" i="1"/>
  <c r="I2" i="1"/>
  <c r="J2" i="1" s="1"/>
  <c r="I3" i="1"/>
  <c r="J3" i="1" s="1"/>
  <c r="K3" i="1"/>
  <c r="I4" i="1"/>
  <c r="J4" i="1"/>
  <c r="K4" i="1"/>
  <c r="I5" i="1"/>
  <c r="J5" i="1"/>
  <c r="K5" i="1"/>
  <c r="I6" i="1"/>
  <c r="J6" i="1" s="1"/>
  <c r="K6" i="1"/>
  <c r="I7" i="1"/>
  <c r="J7" i="1" s="1"/>
  <c r="K7" i="1"/>
  <c r="I8" i="1"/>
  <c r="J8" i="1"/>
  <c r="K8" i="1"/>
  <c r="I9" i="1"/>
  <c r="J9" i="1"/>
  <c r="K9" i="1"/>
  <c r="I10" i="1"/>
  <c r="J10" i="1" s="1"/>
  <c r="K10" i="1"/>
  <c r="I11" i="1"/>
  <c r="J11" i="1" s="1"/>
  <c r="K11" i="1"/>
  <c r="I12" i="1"/>
  <c r="J12" i="1"/>
  <c r="K12" i="1"/>
  <c r="I13" i="1"/>
  <c r="J13" i="1"/>
  <c r="K13" i="1"/>
  <c r="I14" i="1"/>
  <c r="J14" i="1" s="1"/>
  <c r="K14" i="1"/>
  <c r="I15" i="1"/>
  <c r="J15" i="1" s="1"/>
  <c r="K15" i="1"/>
  <c r="I16" i="1"/>
  <c r="J16" i="1"/>
  <c r="K16" i="1"/>
  <c r="I17" i="1"/>
  <c r="J17" i="1"/>
  <c r="K17" i="1"/>
  <c r="I18" i="1"/>
  <c r="J18" i="1" s="1"/>
  <c r="K18" i="1"/>
  <c r="I19" i="1"/>
  <c r="J19" i="1" s="1"/>
  <c r="K19" i="1"/>
  <c r="I20" i="1"/>
  <c r="J20" i="1"/>
  <c r="K20" i="1"/>
  <c r="I21" i="1"/>
  <c r="J21" i="1"/>
  <c r="K21" i="1"/>
  <c r="I22" i="1"/>
  <c r="J22" i="1" s="1"/>
  <c r="K22" i="1"/>
</calcChain>
</file>

<file path=xl/sharedStrings.xml><?xml version="1.0" encoding="utf-8"?>
<sst xmlns="http://schemas.openxmlformats.org/spreadsheetml/2006/main" count="125" uniqueCount="40">
  <si>
    <t>Date</t>
  </si>
  <si>
    <t>Sector</t>
  </si>
  <si>
    <t>Stock Symbol</t>
  </si>
  <si>
    <t>Open</t>
  </si>
  <si>
    <t>High</t>
  </si>
  <si>
    <t>Low</t>
  </si>
  <si>
    <t>Close</t>
  </si>
  <si>
    <t>Volume</t>
  </si>
  <si>
    <t>Technology</t>
  </si>
  <si>
    <t>TECH1</t>
  </si>
  <si>
    <t>Healthcare</t>
  </si>
  <si>
    <t>HEALTH1</t>
  </si>
  <si>
    <t>Finance</t>
  </si>
  <si>
    <t>FIN1</t>
  </si>
  <si>
    <t>Row Labels</t>
  </si>
  <si>
    <t>Grand Total</t>
  </si>
  <si>
    <t>04-Jan</t>
  </si>
  <si>
    <t>05-Jan</t>
  </si>
  <si>
    <t>01-Feb</t>
  </si>
  <si>
    <t>03-Feb</t>
  </si>
  <si>
    <t>01-Mar</t>
  </si>
  <si>
    <t>02-Mar</t>
  </si>
  <si>
    <t>01-Jun</t>
  </si>
  <si>
    <t>GDP Growth (%)</t>
  </si>
  <si>
    <t>Unemployment Rate (%)</t>
  </si>
  <si>
    <t>Interest Rate (%)</t>
  </si>
  <si>
    <t>Daily Change</t>
  </si>
  <si>
    <t>% Daily Change</t>
  </si>
  <si>
    <t>Month</t>
  </si>
  <si>
    <t>Average Close prize</t>
  </si>
  <si>
    <t>Month Number</t>
  </si>
  <si>
    <t>Sum of Open</t>
  </si>
  <si>
    <t>Months</t>
  </si>
  <si>
    <t>Daily_Fluctuation</t>
  </si>
  <si>
    <t>Consumer Goods</t>
  </si>
  <si>
    <t>Energy</t>
  </si>
  <si>
    <t>Stock Gowth Trends Over Time</t>
  </si>
  <si>
    <t>Economic data</t>
  </si>
  <si>
    <t>Trading volume Impact</t>
  </si>
  <si>
    <t>Seasonal trends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</si>
</sst>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24009]mm/dd/yyyy;@"/>
    <numFmt numFmtId="165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3" fillId="0" borderId="0" xfId="0" applyFont="1" applyAlignment="1">
      <alignment vertical="center"/>
    </xf>
    <xf numFmtId="0" fontId="0" fillId="0" borderId="0" xfId="0" applyFont="1" applyAlignment="1">
      <alignment horizontal="left" vertical="center" indent="1"/>
    </xf>
    <xf numFmtId="0" fontId="1" fillId="0" borderId="1" xfId="0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0" fontId="1" fillId="3" borderId="3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0" fontId="0" fillId="0" borderId="1" xfId="0" applyNumberFormat="1" applyBorder="1" applyAlignment="1">
      <alignment horizontal="center" wrapText="1"/>
    </xf>
    <xf numFmtId="0" fontId="0" fillId="0" borderId="6" xfId="0" applyBorder="1" applyAlignment="1">
      <alignment horizontal="center"/>
    </xf>
    <xf numFmtId="14" fontId="0" fillId="0" borderId="7" xfId="0" applyNumberForma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0" fontId="0" fillId="0" borderId="8" xfId="0" applyNumberFormat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0" xfId="0" pivotButton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10" xfId="0" applyBorder="1"/>
    <xf numFmtId="0" fontId="0" fillId="0" borderId="16" xfId="0" applyBorder="1"/>
    <xf numFmtId="0" fontId="0" fillId="0" borderId="0" xfId="0" applyBorder="1"/>
    <xf numFmtId="0" fontId="0" fillId="0" borderId="13" xfId="0" applyBorder="1"/>
    <xf numFmtId="0" fontId="0" fillId="0" borderId="17" xfId="0" applyBorder="1"/>
    <xf numFmtId="0" fontId="0" fillId="0" borderId="15" xfId="0" applyBorder="1"/>
    <xf numFmtId="0" fontId="0" fillId="0" borderId="10" xfId="0" applyBorder="1" applyAlignment="1"/>
    <xf numFmtId="0" fontId="0" fillId="0" borderId="16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0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7" xfId="0" applyBorder="1" applyAlignment="1"/>
    <xf numFmtId="0" fontId="0" fillId="0" borderId="15" xfId="0" applyBorder="1" applyAlignment="1"/>
    <xf numFmtId="0" fontId="1" fillId="3" borderId="10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10" fontId="1" fillId="0" borderId="3" xfId="0" applyNumberFormat="1" applyFont="1" applyBorder="1" applyAlignment="1">
      <alignment horizontal="center"/>
    </xf>
    <xf numFmtId="0" fontId="0" fillId="4" borderId="17" xfId="0" applyFill="1" applyBorder="1" applyAlignment="1">
      <alignment horizontal="center"/>
    </xf>
  </cellXfs>
  <cellStyles count="1">
    <cellStyle name="Normal" xfId="0" builtinId="0"/>
  </cellStyles>
  <dxfs count="66"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Stock Gowth Trends</a:t>
            </a:r>
            <a:r>
              <a:rPr lang="en-IN" baseline="0"/>
              <a:t> Over Time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FIN1</c:v>
              </c:pt>
              <c:pt idx="1">
                <c:v>HEALTH1</c:v>
              </c:pt>
              <c:pt idx="2">
                <c:v>TECH1</c:v>
              </c:pt>
            </c:strLit>
          </c:cat>
          <c:val>
            <c:numLit>
              <c:formatCode>General</c:formatCode>
              <c:ptCount val="3"/>
              <c:pt idx="0">
                <c:v>365</c:v>
              </c:pt>
              <c:pt idx="1">
                <c:v>549.5</c:v>
              </c:pt>
              <c:pt idx="2">
                <c:v>1095.5</c:v>
              </c:pt>
            </c:numLit>
          </c:val>
          <c:extLst>
            <c:ext xmlns:c16="http://schemas.microsoft.com/office/drawing/2014/chart" uri="{C3380CC4-5D6E-409C-BE32-E72D297353CC}">
              <c16:uniqueId val="{00000000-64D8-468E-A929-E5A3469DC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689264"/>
        <c:axId val="462689592"/>
      </c:barChart>
      <c:catAx>
        <c:axId val="46268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89592"/>
        <c:crosses val="autoZero"/>
        <c:auto val="1"/>
        <c:lblAlgn val="ctr"/>
        <c:lblOffset val="100"/>
        <c:noMultiLvlLbl val="0"/>
      </c:catAx>
      <c:valAx>
        <c:axId val="46268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8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_xlchart.2</cx:f>
      </cx:numDim>
    </cx:data>
    <cx:data id="1">
      <cx:strDim type="cat">
        <cx:f>_xlchart.0</cx:f>
      </cx:strDim>
      <cx:numDim type="val">
        <cx:f>_xlchart.4</cx:f>
      </cx:numDim>
    </cx:data>
    <cx:data id="2">
      <cx:strDim type="cat">
        <cx:f>_xlchart.0</cx:f>
      </cx:strDim>
      <cx:numDim type="val">
        <cx:f>_xlchart.6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economic Trend  data</a:t>
            </a:r>
          </a:p>
        </cx:rich>
      </cx:tx>
    </cx:title>
    <cx:plotArea>
      <cx:plotAreaRegion>
        <cx:series layoutId="waterfall" uniqueId="{540FEF83-47A7-4D8D-9032-0A0EC317D5CF}" formatIdx="0">
          <cx:tx>
            <cx:txData>
              <cx:f>_xlchart.1</cx:f>
              <cx:v>GDP Growth (%)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  <cx:series layoutId="waterfall" hidden="1" uniqueId="{169E492B-FA22-4096-ADC2-872CE4FCBF53}" formatIdx="1">
          <cx:tx>
            <cx:txData>
              <cx:f>_xlchart.3</cx:f>
              <cx:v>Unemployment Rate (%)</cx:v>
            </cx:txData>
          </cx:tx>
          <cx:dataLabels pos="outEnd">
            <cx:visibility seriesName="0" categoryName="0" value="1"/>
          </cx:dataLabels>
          <cx:dataId val="1"/>
          <cx:layoutPr>
            <cx:subtotals/>
          </cx:layoutPr>
        </cx:series>
        <cx:series layoutId="waterfall" hidden="1" uniqueId="{3103FE50-AAFD-4387-AD6D-8C300C2016E7}" formatIdx="2">
          <cx:tx>
            <cx:txData>
              <cx:f>_xlchart.5</cx:f>
              <cx:v>Interest Rate (%)</cx:v>
            </cx:txData>
          </cx:tx>
          <cx:dataLabels pos="outEnd">
            <cx:visibility seriesName="0" categoryName="0" value="1"/>
          </cx:dataLabels>
          <cx:dataId val="2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Seasonal trends in stock prices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trends'!$E$2</c:f>
              <c:strCache>
                <c:ptCount val="1"/>
                <c:pt idx="0">
                  <c:v>Average Close prize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'seasonal trends'!$D$3:$D$10</c:f>
              <c:strCache>
                <c:ptCount val="8"/>
                <c:pt idx="0">
                  <c:v>04-Jan</c:v>
                </c:pt>
                <c:pt idx="1">
                  <c:v>05-Jan</c:v>
                </c:pt>
                <c:pt idx="2">
                  <c:v>01-Feb</c:v>
                </c:pt>
                <c:pt idx="3">
                  <c:v>03-Feb</c:v>
                </c:pt>
                <c:pt idx="4">
                  <c:v>01-Mar</c:v>
                </c:pt>
                <c:pt idx="5">
                  <c:v>02-Mar</c:v>
                </c:pt>
                <c:pt idx="6">
                  <c:v>01-Jun</c:v>
                </c:pt>
                <c:pt idx="7">
                  <c:v>Grand Total</c:v>
                </c:pt>
              </c:strCache>
            </c:strRef>
          </c:cat>
          <c:val>
            <c:numRef>
              <c:f>'seasonal trends'!$E$3:$E$10</c:f>
              <c:numCache>
                <c:formatCode>General</c:formatCode>
                <c:ptCount val="8"/>
                <c:pt idx="0">
                  <c:v>100.33333333333333</c:v>
                </c:pt>
                <c:pt idx="1">
                  <c:v>101.83333333333333</c:v>
                </c:pt>
                <c:pt idx="2">
                  <c:v>93.5</c:v>
                </c:pt>
                <c:pt idx="3">
                  <c:v>98.666666666666671</c:v>
                </c:pt>
                <c:pt idx="4">
                  <c:v>94.666666666666671</c:v>
                </c:pt>
                <c:pt idx="5">
                  <c:v>97</c:v>
                </c:pt>
                <c:pt idx="6">
                  <c:v>95.333333333333329</c:v>
                </c:pt>
                <c:pt idx="7">
                  <c:v>97.333333333333329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D-4D4F-9813-27190F722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175592"/>
        <c:axId val="386178544"/>
      </c:lineChart>
      <c:catAx>
        <c:axId val="38617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78544"/>
        <c:crosses val="autoZero"/>
        <c:auto val="1"/>
        <c:lblAlgn val="ctr"/>
        <c:lblOffset val="100"/>
        <c:noMultiLvlLbl val="0"/>
      </c:catAx>
      <c:valAx>
        <c:axId val="3861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75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Trading</a:t>
            </a:r>
            <a:r>
              <a:rPr lang="en-IN" baseline="0"/>
              <a:t> volume Impact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'[1]Pivot Table'!$B$1</c:f>
              <c:strCache>
                <c:ptCount val="1"/>
                <c:pt idx="0">
                  <c:v>Daily_Fluctuation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95-4A76-8505-66A90E07E8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95-4A76-8505-66A90E07E8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295-4A76-8505-66A90E07E8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295-4A76-8505-66A90E07E8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295-4A76-8505-66A90E07E816}"/>
              </c:ext>
            </c:extLst>
          </c:dPt>
          <c:cat>
            <c:strRef>
              <c:f>'[1]Pivot Table'!$A$2:$A$6</c:f>
              <c:strCache>
                <c:ptCount val="5"/>
                <c:pt idx="0">
                  <c:v>Consumer Goods</c:v>
                </c:pt>
                <c:pt idx="1">
                  <c:v>Energy</c:v>
                </c:pt>
                <c:pt idx="2">
                  <c:v>Finance</c:v>
                </c:pt>
                <c:pt idx="3">
                  <c:v>Healthcare</c:v>
                </c:pt>
                <c:pt idx="4">
                  <c:v>Technology</c:v>
                </c:pt>
              </c:strCache>
            </c:strRef>
          </c:cat>
          <c:val>
            <c:numRef>
              <c:f>'[1]Pivot Table'!$B$2:$B$6</c:f>
              <c:numCache>
                <c:formatCode>General</c:formatCode>
                <c:ptCount val="5"/>
                <c:pt idx="0">
                  <c:v>89101749.99000001</c:v>
                </c:pt>
                <c:pt idx="1">
                  <c:v>230312884.91999999</c:v>
                </c:pt>
                <c:pt idx="2">
                  <c:v>11044609.34</c:v>
                </c:pt>
                <c:pt idx="3">
                  <c:v>3328646.5</c:v>
                </c:pt>
                <c:pt idx="4">
                  <c:v>32653821.379999999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95-4A76-8505-66A90E07E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Stock Gowth Trends</a:t>
            </a:r>
            <a:r>
              <a:rPr lang="en-IN" baseline="0"/>
              <a:t> Over Time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FIN1</c:v>
              </c:pt>
              <c:pt idx="1">
                <c:v>HEALTH1</c:v>
              </c:pt>
              <c:pt idx="2">
                <c:v>TECH1</c:v>
              </c:pt>
            </c:strLit>
          </c:cat>
          <c:val>
            <c:numLit>
              <c:formatCode>General</c:formatCode>
              <c:ptCount val="3"/>
              <c:pt idx="0">
                <c:v>365</c:v>
              </c:pt>
              <c:pt idx="1">
                <c:v>549.5</c:v>
              </c:pt>
              <c:pt idx="2">
                <c:v>1095.5</c:v>
              </c:pt>
            </c:numLit>
          </c:val>
          <c:extLst>
            <c:ext xmlns:c16="http://schemas.microsoft.com/office/drawing/2014/chart" uri="{C3380CC4-5D6E-409C-BE32-E72D297353CC}">
              <c16:uniqueId val="{00000000-09B4-47AA-A3FC-BA5EAF4BE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689264"/>
        <c:axId val="462689592"/>
      </c:barChart>
      <c:catAx>
        <c:axId val="46268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89592"/>
        <c:crosses val="autoZero"/>
        <c:auto val="1"/>
        <c:lblAlgn val="ctr"/>
        <c:lblOffset val="100"/>
        <c:noMultiLvlLbl val="0"/>
      </c:catAx>
      <c:valAx>
        <c:axId val="46268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8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Seasonal trends in stock prices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trends'!$E$2</c:f>
              <c:strCache>
                <c:ptCount val="1"/>
                <c:pt idx="0">
                  <c:v>Average Close prize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'seasonal trends'!$D$3:$D$10</c:f>
              <c:strCache>
                <c:ptCount val="8"/>
                <c:pt idx="0">
                  <c:v>04-Jan</c:v>
                </c:pt>
                <c:pt idx="1">
                  <c:v>05-Jan</c:v>
                </c:pt>
                <c:pt idx="2">
                  <c:v>01-Feb</c:v>
                </c:pt>
                <c:pt idx="3">
                  <c:v>03-Feb</c:v>
                </c:pt>
                <c:pt idx="4">
                  <c:v>01-Mar</c:v>
                </c:pt>
                <c:pt idx="5">
                  <c:v>02-Mar</c:v>
                </c:pt>
                <c:pt idx="6">
                  <c:v>01-Jun</c:v>
                </c:pt>
                <c:pt idx="7">
                  <c:v>Grand Total</c:v>
                </c:pt>
              </c:strCache>
            </c:strRef>
          </c:cat>
          <c:val>
            <c:numRef>
              <c:f>'seasonal trends'!$E$3:$E$10</c:f>
              <c:numCache>
                <c:formatCode>General</c:formatCode>
                <c:ptCount val="8"/>
                <c:pt idx="0">
                  <c:v>100.33333333333333</c:v>
                </c:pt>
                <c:pt idx="1">
                  <c:v>101.83333333333333</c:v>
                </c:pt>
                <c:pt idx="2">
                  <c:v>93.5</c:v>
                </c:pt>
                <c:pt idx="3">
                  <c:v>98.666666666666671</c:v>
                </c:pt>
                <c:pt idx="4">
                  <c:v>94.666666666666671</c:v>
                </c:pt>
                <c:pt idx="5">
                  <c:v>97</c:v>
                </c:pt>
                <c:pt idx="6">
                  <c:v>95.333333333333329</c:v>
                </c:pt>
                <c:pt idx="7">
                  <c:v>97.333333333333329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E-4A91-B0DD-8C5CA9489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175592"/>
        <c:axId val="386178544"/>
      </c:lineChart>
      <c:catAx>
        <c:axId val="38617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78544"/>
        <c:crosses val="autoZero"/>
        <c:auto val="1"/>
        <c:lblAlgn val="ctr"/>
        <c:lblOffset val="100"/>
        <c:noMultiLvlLbl val="0"/>
      </c:catAx>
      <c:valAx>
        <c:axId val="3861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75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_xlchart.16</cx:f>
      </cx:strDim>
      <cx:numDim type="val">
        <cx:f>_xlchart.18</cx:f>
      </cx:numDim>
    </cx:data>
    <cx:data id="1">
      <cx:strDim type="cat">
        <cx:f>_xlchart.14</cx:f>
      </cx:strDim>
      <cx:numDim type="val">
        <cx:f>_xlchart.20</cx:f>
      </cx:numDim>
    </cx:data>
    <cx:data id="2">
      <cx:strDim type="cat">
        <cx:f>_xlchart.15</cx:f>
      </cx:strDim>
      <cx:numDim type="val">
        <cx:f>_xlchart.22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economic Trend  data</a:t>
            </a:r>
          </a:p>
        </cx:rich>
      </cx:tx>
    </cx:title>
    <cx:plotArea>
      <cx:plotAreaRegion>
        <cx:series layoutId="waterfall" uniqueId="{540FEF83-47A7-4D8D-9032-0A0EC317D5CF}" formatIdx="0">
          <cx:tx>
            <cx:txData>
              <cx:f>_xlchart.17</cx:f>
              <cx:v>GDP Growth (%)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  <cx:series layoutId="waterfall" hidden="1" uniqueId="{169E492B-FA22-4096-ADC2-872CE4FCBF53}" formatIdx="1">
          <cx:tx>
            <cx:txData>
              <cx:f>_xlchart.19</cx:f>
              <cx:v>Unemployment Rate (%)</cx:v>
            </cx:txData>
          </cx:tx>
          <cx:dataLabels pos="outEnd">
            <cx:visibility seriesName="0" categoryName="0" value="1"/>
          </cx:dataLabels>
          <cx:dataId val="1"/>
          <cx:layoutPr>
            <cx:subtotals/>
          </cx:layoutPr>
        </cx:series>
        <cx:series layoutId="waterfall" hidden="1" uniqueId="{3103FE50-AAFD-4387-AD6D-8C300C2016E7}" formatIdx="2">
          <cx:tx>
            <cx:txData>
              <cx:f>_xlchart.21</cx:f>
              <cx:v>Interest Rate (%)</cx:v>
            </cx:txData>
          </cx:tx>
          <cx:dataLabels pos="outEnd">
            <cx:visibility seriesName="0" categoryName="0" value="1"/>
          </cx:dataLabels>
          <cx:dataId val="2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Trading</a:t>
            </a:r>
            <a:r>
              <a:rPr lang="en-IN" baseline="0"/>
              <a:t> volume Impact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'[1]Pivot Table'!$B$1</c:f>
              <c:strCache>
                <c:ptCount val="1"/>
                <c:pt idx="0">
                  <c:v>Daily_Fluctuation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97-49DE-ADB4-4B54F55193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97-49DE-ADB4-4B54F55193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97-49DE-ADB4-4B54F55193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197-49DE-ADB4-4B54F55193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197-49DE-ADB4-4B54F551937F}"/>
              </c:ext>
            </c:extLst>
          </c:dPt>
          <c:cat>
            <c:strRef>
              <c:f>'[1]Pivot Table'!$A$2:$A$6</c:f>
              <c:strCache>
                <c:ptCount val="5"/>
                <c:pt idx="0">
                  <c:v>Consumer Goods</c:v>
                </c:pt>
                <c:pt idx="1">
                  <c:v>Energy</c:v>
                </c:pt>
                <c:pt idx="2">
                  <c:v>Finance</c:v>
                </c:pt>
                <c:pt idx="3">
                  <c:v>Healthcare</c:v>
                </c:pt>
                <c:pt idx="4">
                  <c:v>Technology</c:v>
                </c:pt>
              </c:strCache>
            </c:strRef>
          </c:cat>
          <c:val>
            <c:numRef>
              <c:f>'[1]Pivot Table'!$B$2:$B$6</c:f>
              <c:numCache>
                <c:formatCode>General</c:formatCode>
                <c:ptCount val="5"/>
                <c:pt idx="0">
                  <c:v>89101749.99000001</c:v>
                </c:pt>
                <c:pt idx="1">
                  <c:v>230312884.91999999</c:v>
                </c:pt>
                <c:pt idx="2">
                  <c:v>11044609.34</c:v>
                </c:pt>
                <c:pt idx="3">
                  <c:v>3328646.5</c:v>
                </c:pt>
                <c:pt idx="4">
                  <c:v>32653821.379999999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197-49DE-ADB4-4B54F5519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28575</xdr:rowOff>
    </xdr:from>
    <xdr:to>
      <xdr:col>14</xdr:col>
      <xdr:colOff>104775</xdr:colOff>
      <xdr:row>14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371474</xdr:colOff>
      <xdr:row>1</xdr:row>
      <xdr:rowOff>85725</xdr:rowOff>
    </xdr:from>
    <xdr:to>
      <xdr:col>13</xdr:col>
      <xdr:colOff>590549</xdr:colOff>
      <xdr:row>15</xdr:row>
      <xdr:rowOff>114300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242887</xdr:colOff>
      <xdr:row>1</xdr:row>
      <xdr:rowOff>76200</xdr:rowOff>
    </xdr:from>
    <xdr:to>
      <xdr:col>13</xdr:col>
      <xdr:colOff>547687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</xdr:row>
      <xdr:rowOff>85726</xdr:rowOff>
    </xdr:from>
    <xdr:to>
      <xdr:col>15</xdr:col>
      <xdr:colOff>190500</xdr:colOff>
      <xdr:row>12</xdr:row>
      <xdr:rowOff>66676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542925</xdr:colOff>
      <xdr:row>35</xdr:row>
      <xdr:rowOff>76200</xdr:rowOff>
    </xdr:from>
    <xdr:to>
      <xdr:col>17</xdr:col>
      <xdr:colOff>152400</xdr:colOff>
      <xdr:row>45</xdr:row>
      <xdr:rowOff>180975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51</xdr:row>
      <xdr:rowOff>0</xdr:rowOff>
    </xdr:from>
    <xdr:to>
      <xdr:col>15</xdr:col>
      <xdr:colOff>304800</xdr:colOff>
      <xdr:row>65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ding_Volume_Impact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 Data"/>
      <sheetName val="Pivot Table"/>
    </sheetNames>
    <sheetDataSet>
      <sheetData sheetId="0" refreshError="1"/>
      <sheetData sheetId="1">
        <row r="1">
          <cell r="B1" t="str">
            <v>Daily_Fluctuation</v>
          </cell>
        </row>
        <row r="2">
          <cell r="A2" t="str">
            <v>Consumer Goods</v>
          </cell>
          <cell r="B2">
            <v>89101749.99000001</v>
          </cell>
        </row>
        <row r="3">
          <cell r="A3" t="str">
            <v>Energy</v>
          </cell>
          <cell r="B3">
            <v>230312884.91999999</v>
          </cell>
        </row>
        <row r="4">
          <cell r="A4" t="str">
            <v>Finance</v>
          </cell>
          <cell r="B4">
            <v>11044609.34</v>
          </cell>
        </row>
        <row r="5">
          <cell r="A5" t="str">
            <v>Healthcare</v>
          </cell>
          <cell r="B5">
            <v>3328646.5</v>
          </cell>
        </row>
        <row r="6">
          <cell r="A6" t="str">
            <v>Technology</v>
          </cell>
          <cell r="B6">
            <v>32653821.379999999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Stock_Sector_Analysis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mc" refreshedDate="45688.913753009256" createdVersion="6" refreshedVersion="6" minRefreshableVersion="3" recordCount="21">
  <cacheSource type="worksheet">
    <worksheetSource ref="A1:K22" sheet="stock data_ Cleaned data"/>
  </cacheSource>
  <cacheFields count="12">
    <cacheField name="Date" numFmtId="14">
      <sharedItems containsSemiMixedTypes="0" containsNonDate="0" containsDate="1" containsString="0" minDate="2020-01-04T00:00:00" maxDate="2020-06-02T00:00:00" count="7">
        <d v="2020-02-01T00:00:00"/>
        <d v="2020-03-01T00:00:00"/>
        <d v="2020-06-01T00:00:00"/>
        <d v="2020-03-02T00:00:00"/>
        <d v="2020-02-03T00:00:00"/>
        <d v="2020-01-04T00:00:00"/>
        <d v="2020-01-05T00:00:00"/>
      </sharedItems>
      <fieldGroup par="11" base="0">
        <rangePr groupBy="days" startDate="2020-01-04T00:00:00" endDate="2020-06-02T00:00:00"/>
        <groupItems count="368">
          <s v="&lt;04-01-20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-06-2020"/>
        </groupItems>
      </fieldGroup>
    </cacheField>
    <cacheField name="Sector" numFmtId="0">
      <sharedItems/>
    </cacheField>
    <cacheField name="Stock Symbol" numFmtId="0">
      <sharedItems/>
    </cacheField>
    <cacheField name="Open" numFmtId="0">
      <sharedItems containsSemiMixedTypes="0" containsString="0" containsNumber="1" minValue="50" maxValue="164"/>
    </cacheField>
    <cacheField name="High" numFmtId="0">
      <sharedItems containsSemiMixedTypes="0" containsString="0" containsNumber="1" containsInteger="1" minValue="51" maxValue="167"/>
    </cacheField>
    <cacheField name="Low" numFmtId="0">
      <sharedItems containsSemiMixedTypes="0" containsString="0" containsNumber="1" minValue="49" maxValue="163"/>
    </cacheField>
    <cacheField name="Close" numFmtId="0">
      <sharedItems containsSemiMixedTypes="0" containsString="0" containsNumber="1" minValue="50.5" maxValue="166"/>
    </cacheField>
    <cacheField name="Volume" numFmtId="0">
      <sharedItems containsSemiMixedTypes="0" containsString="0" containsNumber="1" containsInteger="1" minValue="600000" maxValue="1500000"/>
    </cacheField>
    <cacheField name="Daily Change" numFmtId="0">
      <sharedItems containsSemiMixedTypes="0" containsString="0" containsNumber="1" minValue="0.5" maxValue="4"/>
    </cacheField>
    <cacheField name="% Daily Change" numFmtId="10">
      <sharedItems containsSemiMixedTypes="0" containsString="0" containsNumber="1" minValue="0.96153846153846156" maxValue="2.666666666666667"/>
    </cacheField>
    <cacheField name="Month" numFmtId="0">
      <sharedItems/>
    </cacheField>
    <cacheField name="Months" numFmtId="0" databaseField="0">
      <fieldGroup base="0">
        <rangePr groupBy="months" startDate="2020-01-04T00:00:00" endDate="2020-06-02T00:00:00"/>
        <groupItems count="14">
          <s v="&lt;04-01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6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688.932003009257" createdVersion="6" refreshedVersion="6" minRefreshableVersion="3" recordCount="21">
  <cacheSource type="worksheet">
    <worksheetSource ref="A1:F22" sheet="Stock Data" r:id="rId2"/>
  </cacheSource>
  <cacheFields count="6">
    <cacheField name="Date" numFmtId="164">
      <sharedItems containsSemiMixedTypes="0" containsNonDate="0" containsDate="1" containsString="0" minDate="2020-01-02T00:00:00" maxDate="2020-05-02T00:00:00"/>
    </cacheField>
    <cacheField name="Sector" numFmtId="0">
      <sharedItems/>
    </cacheField>
    <cacheField name="Stock Symbol" numFmtId="0">
      <sharedItems count="3">
        <s v="TECH1"/>
        <s v="HEALTH1"/>
        <s v="FIN1"/>
      </sharedItems>
    </cacheField>
    <cacheField name="Open" numFmtId="0">
      <sharedItems containsSemiMixedTypes="0" containsString="0" containsNumber="1" minValue="50" maxValue="164"/>
    </cacheField>
    <cacheField name="Close" numFmtId="0">
      <sharedItems containsSemiMixedTypes="0" containsString="0" containsNumber="1" minValue="50.5" maxValue="166"/>
    </cacheField>
    <cacheField name="% Daily Change" numFmtId="0">
      <sharedItems containsSemiMixedTypes="0" containsString="0" containsNumber="1" minValue="0.96153846153846156" maxValue="2.6666666666666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s v="Technology"/>
    <s v="TECH1"/>
    <n v="150"/>
    <n v="155"/>
    <n v="149"/>
    <n v="154"/>
    <n v="1200000"/>
    <n v="4"/>
    <n v="2.666666666666667"/>
    <s v="February"/>
  </r>
  <r>
    <x v="1"/>
    <s v="Technology"/>
    <s v="TECH1"/>
    <n v="152"/>
    <n v="156"/>
    <n v="151"/>
    <n v="155"/>
    <n v="1250000"/>
    <n v="3"/>
    <n v="1.9736842105263157"/>
    <s v="March"/>
  </r>
  <r>
    <x v="2"/>
    <s v="Technology"/>
    <s v="TECH1"/>
    <n v="153"/>
    <n v="157"/>
    <n v="152"/>
    <n v="156"/>
    <n v="1300000"/>
    <n v="3"/>
    <n v="1.9607843137254901"/>
    <s v="June"/>
  </r>
  <r>
    <x v="3"/>
    <s v="Technology"/>
    <s v="TECH1"/>
    <n v="156"/>
    <n v="160"/>
    <n v="155"/>
    <n v="159"/>
    <n v="1350000"/>
    <n v="3"/>
    <n v="1.9230769230769231"/>
    <s v="March"/>
  </r>
  <r>
    <x v="4"/>
    <s v="Technology"/>
    <s v="TECH1"/>
    <n v="159"/>
    <n v="162"/>
    <n v="158"/>
    <n v="161.5"/>
    <n v="1400000"/>
    <n v="2.5"/>
    <n v="1.5723270440251573"/>
    <s v="February"/>
  </r>
  <r>
    <x v="5"/>
    <s v="Technology"/>
    <s v="TECH1"/>
    <n v="161.5"/>
    <n v="165"/>
    <n v="160.5"/>
    <n v="164"/>
    <n v="1450000"/>
    <n v="2.5"/>
    <n v="1.5479876160990713"/>
    <s v="January"/>
  </r>
  <r>
    <x v="6"/>
    <s v="Technology"/>
    <s v="TECH1"/>
    <n v="164"/>
    <n v="167"/>
    <n v="163"/>
    <n v="166"/>
    <n v="1500000"/>
    <n v="2"/>
    <n v="1.2195121951219512"/>
    <s v="January"/>
  </r>
  <r>
    <x v="0"/>
    <s v="Healthcare"/>
    <s v="HEALTH1"/>
    <n v="75"/>
    <n v="77"/>
    <n v="74"/>
    <n v="76"/>
    <n v="800000"/>
    <n v="1"/>
    <n v="1.3333333333333335"/>
    <s v="February"/>
  </r>
  <r>
    <x v="1"/>
    <s v="Healthcare"/>
    <s v="HEALTH1"/>
    <n v="76.5"/>
    <n v="78"/>
    <n v="75.5"/>
    <n v="77.5"/>
    <n v="850000"/>
    <n v="1"/>
    <n v="1.3071895424836601"/>
    <s v="March"/>
  </r>
  <r>
    <x v="2"/>
    <s v="Healthcare"/>
    <s v="HEALTH1"/>
    <n v="77"/>
    <n v="79"/>
    <n v="76"/>
    <n v="78"/>
    <n v="900000"/>
    <n v="1"/>
    <n v="1.2987012987012987"/>
    <s v="June"/>
  </r>
  <r>
    <x v="3"/>
    <s v="Healthcare"/>
    <s v="HEALTH1"/>
    <n v="78"/>
    <n v="80"/>
    <n v="77"/>
    <n v="79.5"/>
    <n v="920000"/>
    <n v="1.5"/>
    <n v="1.9230769230769231"/>
    <s v="March"/>
  </r>
  <r>
    <x v="4"/>
    <s v="Healthcare"/>
    <s v="HEALTH1"/>
    <n v="79.5"/>
    <n v="82"/>
    <n v="79"/>
    <n v="81"/>
    <n v="950000"/>
    <n v="1.5"/>
    <n v="1.8867924528301887"/>
    <s v="February"/>
  </r>
  <r>
    <x v="5"/>
    <s v="Healthcare"/>
    <s v="HEALTH1"/>
    <n v="81"/>
    <n v="83"/>
    <n v="80.5"/>
    <n v="82.5"/>
    <n v="980000"/>
    <n v="1.5"/>
    <n v="1.8518518518518516"/>
    <s v="January"/>
  </r>
  <r>
    <x v="6"/>
    <s v="Healthcare"/>
    <s v="HEALTH1"/>
    <n v="82.5"/>
    <n v="85"/>
    <n v="82"/>
    <n v="84"/>
    <n v="1000000"/>
    <n v="1.5"/>
    <n v="1.8181818181818181"/>
    <s v="January"/>
  </r>
  <r>
    <x v="0"/>
    <s v="Finance"/>
    <s v="FIN1"/>
    <n v="50"/>
    <n v="51"/>
    <n v="49"/>
    <n v="50.5"/>
    <n v="600000"/>
    <n v="0.5"/>
    <n v="1"/>
    <s v="February"/>
  </r>
  <r>
    <x v="1"/>
    <s v="Finance"/>
    <s v="FIN1"/>
    <n v="51"/>
    <n v="52"/>
    <n v="50.5"/>
    <n v="51.5"/>
    <n v="620000"/>
    <n v="0.5"/>
    <n v="0.98039215686274506"/>
    <s v="March"/>
  </r>
  <r>
    <x v="2"/>
    <s v="Finance"/>
    <s v="FIN1"/>
    <n v="51.5"/>
    <n v="53"/>
    <n v="51"/>
    <n v="52"/>
    <n v="650000"/>
    <n v="0.5"/>
    <n v="0.97087378640776689"/>
    <s v="June"/>
  </r>
  <r>
    <x v="3"/>
    <s v="Finance"/>
    <s v="FIN1"/>
    <n v="52"/>
    <n v="53"/>
    <n v="51.5"/>
    <n v="52.5"/>
    <n v="670000"/>
    <n v="0.5"/>
    <n v="0.96153846153846156"/>
    <s v="March"/>
  </r>
  <r>
    <x v="4"/>
    <s v="Finance"/>
    <s v="FIN1"/>
    <n v="52.5"/>
    <n v="54"/>
    <n v="52"/>
    <n v="53.5"/>
    <n v="700000"/>
    <n v="1"/>
    <n v="1.9047619047619049"/>
    <s v="February"/>
  </r>
  <r>
    <x v="5"/>
    <s v="Finance"/>
    <s v="FIN1"/>
    <n v="53.5"/>
    <n v="55"/>
    <n v="53"/>
    <n v="54.5"/>
    <n v="730000"/>
    <n v="1"/>
    <n v="1.8691588785046727"/>
    <s v="January"/>
  </r>
  <r>
    <x v="6"/>
    <s v="Finance"/>
    <s v="FIN1"/>
    <n v="54.5"/>
    <n v="56"/>
    <n v="54"/>
    <n v="55.5"/>
    <n v="760000"/>
    <n v="1"/>
    <n v="1.834862385321101"/>
    <s v="January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d v="2020-01-02T00:00:00"/>
    <s v="Technology"/>
    <x v="0"/>
    <n v="150"/>
    <n v="154"/>
    <n v="2.666666666666667"/>
  </r>
  <r>
    <d v="2020-01-03T00:00:00"/>
    <s v="Technology"/>
    <x v="0"/>
    <n v="152"/>
    <n v="155"/>
    <n v="1.9736842105263159"/>
  </r>
  <r>
    <d v="2020-01-06T00:00:00"/>
    <s v="Technology"/>
    <x v="0"/>
    <n v="153"/>
    <n v="156"/>
    <n v="1.9607843137254899"/>
  </r>
  <r>
    <d v="2020-02-03T00:00:00"/>
    <s v="Technology"/>
    <x v="0"/>
    <n v="156"/>
    <n v="159"/>
    <n v="1.9230769230769229"/>
  </r>
  <r>
    <d v="2020-03-02T00:00:00"/>
    <s v="Technology"/>
    <x v="0"/>
    <n v="159"/>
    <n v="161.5"/>
    <n v="1.5723270440251571"/>
  </r>
  <r>
    <d v="2020-04-01T00:00:00"/>
    <s v="Technology"/>
    <x v="0"/>
    <n v="161.5"/>
    <n v="164"/>
    <n v="1.5479876160990711"/>
  </r>
  <r>
    <d v="2020-05-01T00:00:00"/>
    <s v="Technology"/>
    <x v="0"/>
    <n v="164"/>
    <n v="166"/>
    <n v="1.219512195121951"/>
  </r>
  <r>
    <d v="2020-01-02T00:00:00"/>
    <s v="Healthcare"/>
    <x v="1"/>
    <n v="75"/>
    <n v="76"/>
    <n v="1.333333333333333"/>
  </r>
  <r>
    <d v="2020-01-03T00:00:00"/>
    <s v="Healthcare"/>
    <x v="1"/>
    <n v="76.5"/>
    <n v="77.5"/>
    <n v="1.3071895424836599"/>
  </r>
  <r>
    <d v="2020-01-06T00:00:00"/>
    <s v="Healthcare"/>
    <x v="1"/>
    <n v="77"/>
    <n v="78"/>
    <n v="1.2987012987012989"/>
  </r>
  <r>
    <d v="2020-02-03T00:00:00"/>
    <s v="Healthcare"/>
    <x v="1"/>
    <n v="78"/>
    <n v="79.5"/>
    <n v="1.9230769230769229"/>
  </r>
  <r>
    <d v="2020-03-02T00:00:00"/>
    <s v="Healthcare"/>
    <x v="1"/>
    <n v="79.5"/>
    <n v="81"/>
    <n v="1.8867924528301889"/>
  </r>
  <r>
    <d v="2020-04-01T00:00:00"/>
    <s v="Healthcare"/>
    <x v="1"/>
    <n v="81"/>
    <n v="82.5"/>
    <n v="1.8518518518518521"/>
  </r>
  <r>
    <d v="2020-05-01T00:00:00"/>
    <s v="Healthcare"/>
    <x v="1"/>
    <n v="82.5"/>
    <n v="84"/>
    <n v="1.8181818181818179"/>
  </r>
  <r>
    <d v="2020-01-02T00:00:00"/>
    <s v="Finance"/>
    <x v="2"/>
    <n v="50"/>
    <n v="50.5"/>
    <n v="1"/>
  </r>
  <r>
    <d v="2020-01-03T00:00:00"/>
    <s v="Finance"/>
    <x v="2"/>
    <n v="51"/>
    <n v="51.5"/>
    <n v="0.98039215686274506"/>
  </r>
  <r>
    <d v="2020-01-06T00:00:00"/>
    <s v="Finance"/>
    <x v="2"/>
    <n v="51.5"/>
    <n v="52"/>
    <n v="0.97087378640776689"/>
  </r>
  <r>
    <d v="2020-02-03T00:00:00"/>
    <s v="Finance"/>
    <x v="2"/>
    <n v="52"/>
    <n v="52.5"/>
    <n v="0.96153846153846156"/>
  </r>
  <r>
    <d v="2020-03-02T00:00:00"/>
    <s v="Finance"/>
    <x v="2"/>
    <n v="52.5"/>
    <n v="53.5"/>
    <n v="1.9047619047619051"/>
  </r>
  <r>
    <d v="2020-04-01T00:00:00"/>
    <s v="Finance"/>
    <x v="2"/>
    <n v="53.5"/>
    <n v="54.5"/>
    <n v="1.8691588785046731"/>
  </r>
  <r>
    <d v="2020-05-01T00:00:00"/>
    <s v="Finance"/>
    <x v="2"/>
    <n v="54.5"/>
    <n v="55.5"/>
    <n v="1.8348623853211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7" cacheId="4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C12:D15" firstHeaderRow="1" firstDataRow="1" firstDataCol="1"/>
  <pivotFields count="6"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Sum of Open" fld="3" baseField="0" baseItem="0"/>
  </dataFields>
  <formats count="12">
    <format dxfId="42">
      <pivotArea type="all" dataOnly="0" outline="0" fieldPosition="0"/>
    </format>
    <format dxfId="43">
      <pivotArea outline="0" collapsedLevelsAreSubtotals="1" fieldPosition="0"/>
    </format>
    <format dxfId="44">
      <pivotArea field="2" type="button" dataOnly="0" labelOnly="1" outline="0" axis="axisRow" fieldPosition="0"/>
    </format>
    <format dxfId="45">
      <pivotArea dataOnly="0" labelOnly="1" outline="0" axis="axisValues" fieldPosition="0"/>
    </format>
    <format dxfId="46">
      <pivotArea dataOnly="0" labelOnly="1" outline="0" fieldPosition="0">
        <references count="1">
          <reference field="2" count="0"/>
        </references>
      </pivotArea>
    </format>
    <format dxfId="47">
      <pivotArea dataOnly="0" labelOnly="1" outline="0" axis="axisValues" fieldPosition="0"/>
    </format>
    <format dxfId="48">
      <pivotArea type="all" dataOnly="0" outline="0" fieldPosition="0"/>
    </format>
    <format dxfId="49">
      <pivotArea outline="0" collapsedLevelsAreSubtotals="1" fieldPosition="0"/>
    </format>
    <format dxfId="50">
      <pivotArea field="2" type="button" dataOnly="0" labelOnly="1" outline="0" axis="axisRow" fieldPosition="0"/>
    </format>
    <format dxfId="51">
      <pivotArea dataOnly="0" labelOnly="1" outline="0" axis="axisValues" fieldPosition="0"/>
    </format>
    <format dxfId="52">
      <pivotArea dataOnly="0" labelOnly="1" outline="0" fieldPosition="0">
        <references count="1">
          <reference field="2" count="0"/>
        </references>
      </pivotArea>
    </format>
    <format dxfId="53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32" cacheId="4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B3:C6" firstHeaderRow="1" firstDataRow="1" firstDataCol="1"/>
  <pivotFields count="6"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Sum of Open" fld="3" baseField="0" baseItem="0"/>
  </dataFields>
  <formats count="12">
    <format dxfId="65">
      <pivotArea type="all" dataOnly="0" outline="0" fieldPosition="0"/>
    </format>
    <format dxfId="64">
      <pivotArea outline="0" collapsedLevelsAreSubtotals="1" fieldPosition="0"/>
    </format>
    <format dxfId="63">
      <pivotArea field="2" type="button" dataOnly="0" labelOnly="1" outline="0" axis="axisRow" fieldPosition="0"/>
    </format>
    <format dxfId="62">
      <pivotArea dataOnly="0" labelOnly="1" outline="0" axis="axisValues" fieldPosition="0"/>
    </format>
    <format dxfId="61">
      <pivotArea dataOnly="0" labelOnly="1" outline="0" fieldPosition="0">
        <references count="1">
          <reference field="2" count="0"/>
        </references>
      </pivotArea>
    </format>
    <format dxfId="60">
      <pivotArea dataOnly="0" labelOnly="1" outline="0" axis="axisValues" fieldPosition="0"/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2" type="button" dataOnly="0" labelOnly="1" outline="0" axis="axisRow" fieldPosition="0"/>
    </format>
    <format dxfId="56">
      <pivotArea dataOnly="0" labelOnly="1" outline="0" axis="axisValues" fieldPosition="0"/>
    </format>
    <format dxfId="55">
      <pivotArea dataOnly="0" labelOnly="1" outline="0" fieldPosition="0">
        <references count="1">
          <reference field="2" count="0"/>
        </references>
      </pivotArea>
    </format>
    <format dxfId="5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1" firstHeaderRow="1" firstDataRow="1" firstDataCol="1"/>
  <pivotFields count="12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10"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8">
    <i>
      <x v="4"/>
    </i>
    <i>
      <x v="5"/>
    </i>
    <i>
      <x v="32"/>
    </i>
    <i>
      <x v="34"/>
    </i>
    <i>
      <x v="61"/>
    </i>
    <i>
      <x v="62"/>
    </i>
    <i>
      <x v="153"/>
    </i>
    <i t="grand">
      <x/>
    </i>
  </rowItems>
  <colItems count="1">
    <i/>
  </colItems>
  <dataFields count="1">
    <dataField name="Average Close prize" fld="6" subtotal="average" baseField="0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8" cacheId="4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E5:F8" firstHeaderRow="1" firstDataRow="1" firstDataCol="1"/>
  <pivotFields count="6"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Sum of Open" fld="3" baseField="0" baseItem="0"/>
  </dataFields>
  <formats count="18">
    <format dxfId="30">
      <pivotArea type="all" dataOnly="0" outline="0" fieldPosition="0"/>
    </format>
    <format dxfId="31">
      <pivotArea outline="0" collapsedLevelsAreSubtotals="1" fieldPosition="0"/>
    </format>
    <format dxfId="32">
      <pivotArea field="2" type="button" dataOnly="0" labelOnly="1" outline="0" axis="axisRow" fieldPosition="0"/>
    </format>
    <format dxfId="33">
      <pivotArea dataOnly="0" labelOnly="1" outline="0" axis="axisValues" fieldPosition="0"/>
    </format>
    <format dxfId="34">
      <pivotArea dataOnly="0" labelOnly="1" outline="0" fieldPosition="0">
        <references count="1">
          <reference field="2" count="0"/>
        </references>
      </pivotArea>
    </format>
    <format dxfId="35">
      <pivotArea dataOnly="0" labelOnly="1" outline="0" axis="axisValues" fieldPosition="0"/>
    </format>
    <format dxfId="36">
      <pivotArea type="all" dataOnly="0" outline="0" fieldPosition="0"/>
    </format>
    <format dxfId="37">
      <pivotArea outline="0" collapsedLevelsAreSubtotals="1" fieldPosition="0"/>
    </format>
    <format dxfId="38">
      <pivotArea field="2" type="button" dataOnly="0" labelOnly="1" outline="0" axis="axisRow" fieldPosition="0"/>
    </format>
    <format dxfId="39">
      <pivotArea dataOnly="0" labelOnly="1" outline="0" axis="axisValues" fieldPosition="0"/>
    </format>
    <format dxfId="40">
      <pivotArea dataOnly="0" labelOnly="1" outline="0" fieldPosition="0">
        <references count="1">
          <reference field="2" count="0"/>
        </references>
      </pivotArea>
    </format>
    <format dxfId="41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outline="0" axis="axisValues" fieldPosition="0"/>
    </format>
    <format dxfId="1">
      <pivotArea dataOnly="0" labelOnly="1" outline="0" fieldPosition="0">
        <references count="1">
          <reference field="2" count="0"/>
        </references>
      </pivotArea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E6" sqref="E6"/>
    </sheetView>
  </sheetViews>
  <sheetFormatPr defaultRowHeight="15" x14ac:dyDescent="0.25"/>
  <cols>
    <col min="1" max="1" width="13.85546875" style="3" customWidth="1"/>
    <col min="2" max="2" width="16.7109375" customWidth="1"/>
    <col min="3" max="3" width="12.140625" customWidth="1"/>
    <col min="4" max="4" width="12" customWidth="1"/>
    <col min="5" max="7" width="10" style="1" bestFit="1" customWidth="1"/>
    <col min="8" max="8" width="11.42578125" style="2" bestFit="1" customWidth="1"/>
    <col min="9" max="9" width="11.85546875" customWidth="1"/>
    <col min="10" max="10" width="13.28515625" style="1" customWidth="1"/>
    <col min="11" max="11" width="12.7109375" customWidth="1"/>
    <col min="12" max="12" width="11.42578125" customWidth="1"/>
  </cols>
  <sheetData>
    <row r="1" spans="1:12" x14ac:dyDescent="0.25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26</v>
      </c>
      <c r="J1" s="24" t="s">
        <v>27</v>
      </c>
      <c r="K1" s="23" t="s">
        <v>28</v>
      </c>
      <c r="L1" s="25" t="s">
        <v>30</v>
      </c>
    </row>
    <row r="2" spans="1:12" x14ac:dyDescent="0.25">
      <c r="A2" s="26">
        <v>43862</v>
      </c>
      <c r="B2" s="27" t="s">
        <v>8</v>
      </c>
      <c r="C2" s="27" t="s">
        <v>9</v>
      </c>
      <c r="D2" s="27">
        <v>150</v>
      </c>
      <c r="E2" s="27">
        <v>155</v>
      </c>
      <c r="F2" s="27">
        <v>149</v>
      </c>
      <c r="G2" s="27">
        <v>154</v>
      </c>
      <c r="H2" s="27">
        <v>1200000</v>
      </c>
      <c r="I2" s="27">
        <f t="shared" ref="I2:I22" si="0">G2-D2</f>
        <v>4</v>
      </c>
      <c r="J2" s="28">
        <f t="shared" ref="J2:J22" si="1">(I2/D2)*100</f>
        <v>2.666666666666667</v>
      </c>
      <c r="K2" s="27" t="str">
        <f t="shared" ref="K2:K22" si="2">TEXT(A2, "MMMM")</f>
        <v>February</v>
      </c>
      <c r="L2" s="29">
        <f>MONTH(A2)</f>
        <v>2</v>
      </c>
    </row>
    <row r="3" spans="1:12" x14ac:dyDescent="0.25">
      <c r="A3" s="26">
        <v>43891</v>
      </c>
      <c r="B3" s="27" t="s">
        <v>8</v>
      </c>
      <c r="C3" s="27" t="s">
        <v>9</v>
      </c>
      <c r="D3" s="27">
        <v>152</v>
      </c>
      <c r="E3" s="27">
        <v>156</v>
      </c>
      <c r="F3" s="27">
        <v>151</v>
      </c>
      <c r="G3" s="27">
        <v>155</v>
      </c>
      <c r="H3" s="27">
        <v>1250000</v>
      </c>
      <c r="I3" s="27">
        <f t="shared" si="0"/>
        <v>3</v>
      </c>
      <c r="J3" s="28">
        <f t="shared" si="1"/>
        <v>1.9736842105263157</v>
      </c>
      <c r="K3" s="27" t="str">
        <f t="shared" si="2"/>
        <v>March</v>
      </c>
      <c r="L3" s="29">
        <f t="shared" ref="L3:L22" si="3">MONTH(A3)</f>
        <v>3</v>
      </c>
    </row>
    <row r="4" spans="1:12" x14ac:dyDescent="0.25">
      <c r="A4" s="26">
        <v>43983</v>
      </c>
      <c r="B4" s="27" t="s">
        <v>8</v>
      </c>
      <c r="C4" s="27" t="s">
        <v>9</v>
      </c>
      <c r="D4" s="27">
        <v>153</v>
      </c>
      <c r="E4" s="27">
        <v>157</v>
      </c>
      <c r="F4" s="27">
        <v>152</v>
      </c>
      <c r="G4" s="27">
        <v>156</v>
      </c>
      <c r="H4" s="27">
        <v>1300000</v>
      </c>
      <c r="I4" s="27">
        <f t="shared" si="0"/>
        <v>3</v>
      </c>
      <c r="J4" s="28">
        <f t="shared" si="1"/>
        <v>1.9607843137254901</v>
      </c>
      <c r="K4" s="27" t="str">
        <f t="shared" si="2"/>
        <v>June</v>
      </c>
      <c r="L4" s="29">
        <f t="shared" si="3"/>
        <v>6</v>
      </c>
    </row>
    <row r="5" spans="1:12" x14ac:dyDescent="0.25">
      <c r="A5" s="26">
        <v>43892</v>
      </c>
      <c r="B5" s="27" t="s">
        <v>8</v>
      </c>
      <c r="C5" s="27" t="s">
        <v>9</v>
      </c>
      <c r="D5" s="27">
        <v>156</v>
      </c>
      <c r="E5" s="27">
        <v>160</v>
      </c>
      <c r="F5" s="27">
        <v>155</v>
      </c>
      <c r="G5" s="27">
        <v>159</v>
      </c>
      <c r="H5" s="27">
        <v>1350000</v>
      </c>
      <c r="I5" s="27">
        <f t="shared" si="0"/>
        <v>3</v>
      </c>
      <c r="J5" s="28">
        <f t="shared" si="1"/>
        <v>1.9230769230769231</v>
      </c>
      <c r="K5" s="27" t="str">
        <f t="shared" si="2"/>
        <v>March</v>
      </c>
      <c r="L5" s="29">
        <f t="shared" si="3"/>
        <v>3</v>
      </c>
    </row>
    <row r="6" spans="1:12" x14ac:dyDescent="0.25">
      <c r="A6" s="26">
        <v>43864</v>
      </c>
      <c r="B6" s="27" t="s">
        <v>8</v>
      </c>
      <c r="C6" s="27" t="s">
        <v>9</v>
      </c>
      <c r="D6" s="27">
        <v>159</v>
      </c>
      <c r="E6" s="27">
        <v>162</v>
      </c>
      <c r="F6" s="27">
        <v>158</v>
      </c>
      <c r="G6" s="27">
        <v>161.5</v>
      </c>
      <c r="H6" s="27">
        <v>1400000</v>
      </c>
      <c r="I6" s="27">
        <f t="shared" si="0"/>
        <v>2.5</v>
      </c>
      <c r="J6" s="28">
        <f t="shared" si="1"/>
        <v>1.5723270440251573</v>
      </c>
      <c r="K6" s="27" t="str">
        <f t="shared" si="2"/>
        <v>February</v>
      </c>
      <c r="L6" s="29">
        <f t="shared" si="3"/>
        <v>2</v>
      </c>
    </row>
    <row r="7" spans="1:12" x14ac:dyDescent="0.25">
      <c r="A7" s="26">
        <v>43834</v>
      </c>
      <c r="B7" s="27" t="s">
        <v>8</v>
      </c>
      <c r="C7" s="27" t="s">
        <v>9</v>
      </c>
      <c r="D7" s="27">
        <v>161.5</v>
      </c>
      <c r="E7" s="27">
        <v>165</v>
      </c>
      <c r="F7" s="27">
        <v>160.5</v>
      </c>
      <c r="G7" s="27">
        <v>164</v>
      </c>
      <c r="H7" s="27">
        <v>1450000</v>
      </c>
      <c r="I7" s="27">
        <f t="shared" si="0"/>
        <v>2.5</v>
      </c>
      <c r="J7" s="28">
        <f t="shared" si="1"/>
        <v>1.5479876160990713</v>
      </c>
      <c r="K7" s="27" t="str">
        <f t="shared" si="2"/>
        <v>January</v>
      </c>
      <c r="L7" s="29">
        <f t="shared" si="3"/>
        <v>1</v>
      </c>
    </row>
    <row r="8" spans="1:12" x14ac:dyDescent="0.25">
      <c r="A8" s="26">
        <v>43835</v>
      </c>
      <c r="B8" s="27" t="s">
        <v>8</v>
      </c>
      <c r="C8" s="27" t="s">
        <v>9</v>
      </c>
      <c r="D8" s="27">
        <v>164</v>
      </c>
      <c r="E8" s="27">
        <v>167</v>
      </c>
      <c r="F8" s="27">
        <v>163</v>
      </c>
      <c r="G8" s="27">
        <v>166</v>
      </c>
      <c r="H8" s="27">
        <v>1500000</v>
      </c>
      <c r="I8" s="27">
        <f t="shared" si="0"/>
        <v>2</v>
      </c>
      <c r="J8" s="28">
        <f t="shared" si="1"/>
        <v>1.2195121951219512</v>
      </c>
      <c r="K8" s="27" t="str">
        <f t="shared" si="2"/>
        <v>January</v>
      </c>
      <c r="L8" s="29">
        <f t="shared" si="3"/>
        <v>1</v>
      </c>
    </row>
    <row r="9" spans="1:12" x14ac:dyDescent="0.25">
      <c r="A9" s="26">
        <v>43862</v>
      </c>
      <c r="B9" s="27" t="s">
        <v>10</v>
      </c>
      <c r="C9" s="27" t="s">
        <v>11</v>
      </c>
      <c r="D9" s="27">
        <v>75</v>
      </c>
      <c r="E9" s="27">
        <v>77</v>
      </c>
      <c r="F9" s="27">
        <v>74</v>
      </c>
      <c r="G9" s="27">
        <v>76</v>
      </c>
      <c r="H9" s="27">
        <v>800000</v>
      </c>
      <c r="I9" s="27">
        <f t="shared" si="0"/>
        <v>1</v>
      </c>
      <c r="J9" s="28">
        <f t="shared" si="1"/>
        <v>1.3333333333333335</v>
      </c>
      <c r="K9" s="27" t="str">
        <f t="shared" si="2"/>
        <v>February</v>
      </c>
      <c r="L9" s="29">
        <f t="shared" si="3"/>
        <v>2</v>
      </c>
    </row>
    <row r="10" spans="1:12" x14ac:dyDescent="0.25">
      <c r="A10" s="26">
        <v>43891</v>
      </c>
      <c r="B10" s="27" t="s">
        <v>10</v>
      </c>
      <c r="C10" s="27" t="s">
        <v>11</v>
      </c>
      <c r="D10" s="27">
        <v>76.5</v>
      </c>
      <c r="E10" s="27">
        <v>78</v>
      </c>
      <c r="F10" s="27">
        <v>75.5</v>
      </c>
      <c r="G10" s="27">
        <v>77.5</v>
      </c>
      <c r="H10" s="27">
        <v>850000</v>
      </c>
      <c r="I10" s="27">
        <f t="shared" si="0"/>
        <v>1</v>
      </c>
      <c r="J10" s="28">
        <f t="shared" si="1"/>
        <v>1.3071895424836601</v>
      </c>
      <c r="K10" s="27" t="str">
        <f t="shared" si="2"/>
        <v>March</v>
      </c>
      <c r="L10" s="29">
        <f t="shared" si="3"/>
        <v>3</v>
      </c>
    </row>
    <row r="11" spans="1:12" x14ac:dyDescent="0.25">
      <c r="A11" s="26">
        <v>43983</v>
      </c>
      <c r="B11" s="27" t="s">
        <v>10</v>
      </c>
      <c r="C11" s="27" t="s">
        <v>11</v>
      </c>
      <c r="D11" s="27">
        <v>77</v>
      </c>
      <c r="E11" s="27">
        <v>79</v>
      </c>
      <c r="F11" s="27">
        <v>76</v>
      </c>
      <c r="G11" s="27">
        <v>78</v>
      </c>
      <c r="H11" s="27">
        <v>900000</v>
      </c>
      <c r="I11" s="27">
        <f t="shared" si="0"/>
        <v>1</v>
      </c>
      <c r="J11" s="28">
        <f t="shared" si="1"/>
        <v>1.2987012987012987</v>
      </c>
      <c r="K11" s="27" t="str">
        <f t="shared" si="2"/>
        <v>June</v>
      </c>
      <c r="L11" s="29">
        <f t="shared" si="3"/>
        <v>6</v>
      </c>
    </row>
    <row r="12" spans="1:12" x14ac:dyDescent="0.25">
      <c r="A12" s="26">
        <v>43892</v>
      </c>
      <c r="B12" s="27" t="s">
        <v>10</v>
      </c>
      <c r="C12" s="27" t="s">
        <v>11</v>
      </c>
      <c r="D12" s="27">
        <v>78</v>
      </c>
      <c r="E12" s="27">
        <v>80</v>
      </c>
      <c r="F12" s="27">
        <v>77</v>
      </c>
      <c r="G12" s="27">
        <v>79.5</v>
      </c>
      <c r="H12" s="27">
        <v>920000</v>
      </c>
      <c r="I12" s="27">
        <f t="shared" si="0"/>
        <v>1.5</v>
      </c>
      <c r="J12" s="28">
        <f t="shared" si="1"/>
        <v>1.9230769230769231</v>
      </c>
      <c r="K12" s="27" t="str">
        <f t="shared" si="2"/>
        <v>March</v>
      </c>
      <c r="L12" s="29">
        <f t="shared" si="3"/>
        <v>3</v>
      </c>
    </row>
    <row r="13" spans="1:12" x14ac:dyDescent="0.25">
      <c r="A13" s="26">
        <v>43864</v>
      </c>
      <c r="B13" s="27" t="s">
        <v>10</v>
      </c>
      <c r="C13" s="27" t="s">
        <v>11</v>
      </c>
      <c r="D13" s="27">
        <v>79.5</v>
      </c>
      <c r="E13" s="27">
        <v>82</v>
      </c>
      <c r="F13" s="27">
        <v>79</v>
      </c>
      <c r="G13" s="27">
        <v>81</v>
      </c>
      <c r="H13" s="27">
        <v>950000</v>
      </c>
      <c r="I13" s="27">
        <f t="shared" si="0"/>
        <v>1.5</v>
      </c>
      <c r="J13" s="28">
        <f t="shared" si="1"/>
        <v>1.8867924528301887</v>
      </c>
      <c r="K13" s="27" t="str">
        <f t="shared" si="2"/>
        <v>February</v>
      </c>
      <c r="L13" s="29">
        <f t="shared" si="3"/>
        <v>2</v>
      </c>
    </row>
    <row r="14" spans="1:12" x14ac:dyDescent="0.25">
      <c r="A14" s="26">
        <v>43834</v>
      </c>
      <c r="B14" s="27" t="s">
        <v>10</v>
      </c>
      <c r="C14" s="27" t="s">
        <v>11</v>
      </c>
      <c r="D14" s="27">
        <v>81</v>
      </c>
      <c r="E14" s="27">
        <v>83</v>
      </c>
      <c r="F14" s="27">
        <v>80.5</v>
      </c>
      <c r="G14" s="27">
        <v>82.5</v>
      </c>
      <c r="H14" s="27">
        <v>980000</v>
      </c>
      <c r="I14" s="27">
        <f t="shared" si="0"/>
        <v>1.5</v>
      </c>
      <c r="J14" s="28">
        <f t="shared" si="1"/>
        <v>1.8518518518518516</v>
      </c>
      <c r="K14" s="27" t="str">
        <f t="shared" si="2"/>
        <v>January</v>
      </c>
      <c r="L14" s="29">
        <f t="shared" si="3"/>
        <v>1</v>
      </c>
    </row>
    <row r="15" spans="1:12" x14ac:dyDescent="0.25">
      <c r="A15" s="26">
        <v>43835</v>
      </c>
      <c r="B15" s="27" t="s">
        <v>10</v>
      </c>
      <c r="C15" s="27" t="s">
        <v>11</v>
      </c>
      <c r="D15" s="27">
        <v>82.5</v>
      </c>
      <c r="E15" s="27">
        <v>85</v>
      </c>
      <c r="F15" s="27">
        <v>82</v>
      </c>
      <c r="G15" s="27">
        <v>84</v>
      </c>
      <c r="H15" s="27">
        <v>1000000</v>
      </c>
      <c r="I15" s="27">
        <f t="shared" si="0"/>
        <v>1.5</v>
      </c>
      <c r="J15" s="28">
        <f t="shared" si="1"/>
        <v>1.8181818181818181</v>
      </c>
      <c r="K15" s="27" t="str">
        <f t="shared" si="2"/>
        <v>January</v>
      </c>
      <c r="L15" s="29">
        <f t="shared" si="3"/>
        <v>1</v>
      </c>
    </row>
    <row r="16" spans="1:12" x14ac:dyDescent="0.25">
      <c r="A16" s="26">
        <v>43862</v>
      </c>
      <c r="B16" s="27" t="s">
        <v>12</v>
      </c>
      <c r="C16" s="27" t="s">
        <v>13</v>
      </c>
      <c r="D16" s="27">
        <v>50</v>
      </c>
      <c r="E16" s="27">
        <v>51</v>
      </c>
      <c r="F16" s="27">
        <v>49</v>
      </c>
      <c r="G16" s="27">
        <v>50.5</v>
      </c>
      <c r="H16" s="27">
        <v>600000</v>
      </c>
      <c r="I16" s="27">
        <f t="shared" si="0"/>
        <v>0.5</v>
      </c>
      <c r="J16" s="28">
        <f t="shared" si="1"/>
        <v>1</v>
      </c>
      <c r="K16" s="27" t="str">
        <f t="shared" si="2"/>
        <v>February</v>
      </c>
      <c r="L16" s="29">
        <f t="shared" si="3"/>
        <v>2</v>
      </c>
    </row>
    <row r="17" spans="1:12" x14ac:dyDescent="0.25">
      <c r="A17" s="26">
        <v>43891</v>
      </c>
      <c r="B17" s="27" t="s">
        <v>12</v>
      </c>
      <c r="C17" s="27" t="s">
        <v>13</v>
      </c>
      <c r="D17" s="27">
        <v>51</v>
      </c>
      <c r="E17" s="27">
        <v>52</v>
      </c>
      <c r="F17" s="27">
        <v>50.5</v>
      </c>
      <c r="G17" s="27">
        <v>51.5</v>
      </c>
      <c r="H17" s="27">
        <v>620000</v>
      </c>
      <c r="I17" s="27">
        <f t="shared" si="0"/>
        <v>0.5</v>
      </c>
      <c r="J17" s="28">
        <f t="shared" si="1"/>
        <v>0.98039215686274506</v>
      </c>
      <c r="K17" s="27" t="str">
        <f t="shared" si="2"/>
        <v>March</v>
      </c>
      <c r="L17" s="29">
        <f t="shared" si="3"/>
        <v>3</v>
      </c>
    </row>
    <row r="18" spans="1:12" x14ac:dyDescent="0.25">
      <c r="A18" s="26">
        <v>43983</v>
      </c>
      <c r="B18" s="27" t="s">
        <v>12</v>
      </c>
      <c r="C18" s="27" t="s">
        <v>13</v>
      </c>
      <c r="D18" s="27">
        <v>51.5</v>
      </c>
      <c r="E18" s="27">
        <v>53</v>
      </c>
      <c r="F18" s="27">
        <v>51</v>
      </c>
      <c r="G18" s="27">
        <v>52</v>
      </c>
      <c r="H18" s="27">
        <v>650000</v>
      </c>
      <c r="I18" s="27">
        <f t="shared" si="0"/>
        <v>0.5</v>
      </c>
      <c r="J18" s="28">
        <f t="shared" si="1"/>
        <v>0.97087378640776689</v>
      </c>
      <c r="K18" s="27" t="str">
        <f t="shared" si="2"/>
        <v>June</v>
      </c>
      <c r="L18" s="29">
        <f t="shared" si="3"/>
        <v>6</v>
      </c>
    </row>
    <row r="19" spans="1:12" x14ac:dyDescent="0.25">
      <c r="A19" s="26">
        <v>43892</v>
      </c>
      <c r="B19" s="27" t="s">
        <v>12</v>
      </c>
      <c r="C19" s="27" t="s">
        <v>13</v>
      </c>
      <c r="D19" s="27">
        <v>52</v>
      </c>
      <c r="E19" s="27">
        <v>53</v>
      </c>
      <c r="F19" s="27">
        <v>51.5</v>
      </c>
      <c r="G19" s="27">
        <v>52.5</v>
      </c>
      <c r="H19" s="27">
        <v>670000</v>
      </c>
      <c r="I19" s="27">
        <f t="shared" si="0"/>
        <v>0.5</v>
      </c>
      <c r="J19" s="28">
        <f t="shared" si="1"/>
        <v>0.96153846153846156</v>
      </c>
      <c r="K19" s="27" t="str">
        <f t="shared" si="2"/>
        <v>March</v>
      </c>
      <c r="L19" s="29">
        <f t="shared" si="3"/>
        <v>3</v>
      </c>
    </row>
    <row r="20" spans="1:12" x14ac:dyDescent="0.25">
      <c r="A20" s="26">
        <v>43864</v>
      </c>
      <c r="B20" s="27" t="s">
        <v>12</v>
      </c>
      <c r="C20" s="27" t="s">
        <v>13</v>
      </c>
      <c r="D20" s="27">
        <v>52.5</v>
      </c>
      <c r="E20" s="27">
        <v>54</v>
      </c>
      <c r="F20" s="27">
        <v>52</v>
      </c>
      <c r="G20" s="27">
        <v>53.5</v>
      </c>
      <c r="H20" s="27">
        <v>700000</v>
      </c>
      <c r="I20" s="27">
        <f t="shared" si="0"/>
        <v>1</v>
      </c>
      <c r="J20" s="28">
        <f t="shared" si="1"/>
        <v>1.9047619047619049</v>
      </c>
      <c r="K20" s="27" t="str">
        <f t="shared" si="2"/>
        <v>February</v>
      </c>
      <c r="L20" s="29">
        <f t="shared" si="3"/>
        <v>2</v>
      </c>
    </row>
    <row r="21" spans="1:12" x14ac:dyDescent="0.25">
      <c r="A21" s="26">
        <v>43834</v>
      </c>
      <c r="B21" s="27" t="s">
        <v>12</v>
      </c>
      <c r="C21" s="27" t="s">
        <v>13</v>
      </c>
      <c r="D21" s="27">
        <v>53.5</v>
      </c>
      <c r="E21" s="27">
        <v>55</v>
      </c>
      <c r="F21" s="27">
        <v>53</v>
      </c>
      <c r="G21" s="27">
        <v>54.5</v>
      </c>
      <c r="H21" s="27">
        <v>730000</v>
      </c>
      <c r="I21" s="27">
        <f t="shared" si="0"/>
        <v>1</v>
      </c>
      <c r="J21" s="28">
        <f t="shared" si="1"/>
        <v>1.8691588785046727</v>
      </c>
      <c r="K21" s="27" t="str">
        <f t="shared" si="2"/>
        <v>January</v>
      </c>
      <c r="L21" s="29">
        <f t="shared" si="3"/>
        <v>1</v>
      </c>
    </row>
    <row r="22" spans="1:12" ht="15.75" thickBot="1" x14ac:dyDescent="0.3">
      <c r="A22" s="30">
        <v>43835</v>
      </c>
      <c r="B22" s="31" t="s">
        <v>12</v>
      </c>
      <c r="C22" s="31" t="s">
        <v>13</v>
      </c>
      <c r="D22" s="31">
        <v>54.5</v>
      </c>
      <c r="E22" s="31">
        <v>56</v>
      </c>
      <c r="F22" s="31">
        <v>54</v>
      </c>
      <c r="G22" s="31">
        <v>55.5</v>
      </c>
      <c r="H22" s="31">
        <v>760000</v>
      </c>
      <c r="I22" s="31">
        <f t="shared" si="0"/>
        <v>1</v>
      </c>
      <c r="J22" s="32">
        <f t="shared" si="1"/>
        <v>1.834862385321101</v>
      </c>
      <c r="K22" s="31" t="str">
        <f t="shared" si="2"/>
        <v>January</v>
      </c>
      <c r="L22" s="33">
        <f t="shared" si="3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5"/>
  <sheetViews>
    <sheetView workbookViewId="0">
      <selection activeCell="C12" sqref="C12:D15"/>
    </sheetView>
  </sheetViews>
  <sheetFormatPr defaultRowHeight="15" x14ac:dyDescent="0.25"/>
  <sheetData>
    <row r="2" spans="2:4" ht="15.75" thickBot="1" x14ac:dyDescent="0.3"/>
    <row r="3" spans="2:4" x14ac:dyDescent="0.25">
      <c r="B3" s="37" t="s">
        <v>2</v>
      </c>
      <c r="C3" s="38" t="s">
        <v>31</v>
      </c>
    </row>
    <row r="4" spans="2:4" x14ac:dyDescent="0.25">
      <c r="B4" s="39" t="s">
        <v>13</v>
      </c>
      <c r="C4" s="40">
        <v>365</v>
      </c>
    </row>
    <row r="5" spans="2:4" x14ac:dyDescent="0.25">
      <c r="B5" s="39" t="s">
        <v>11</v>
      </c>
      <c r="C5" s="40">
        <v>549.5</v>
      </c>
    </row>
    <row r="6" spans="2:4" ht="15.75" thickBot="1" x14ac:dyDescent="0.3">
      <c r="B6" s="41" t="s">
        <v>9</v>
      </c>
      <c r="C6" s="42">
        <v>1095.5</v>
      </c>
    </row>
    <row r="11" spans="2:4" ht="15.75" thickBot="1" x14ac:dyDescent="0.3"/>
    <row r="12" spans="2:4" x14ac:dyDescent="0.25">
      <c r="C12" s="37" t="s">
        <v>2</v>
      </c>
      <c r="D12" s="38" t="s">
        <v>31</v>
      </c>
    </row>
    <row r="13" spans="2:4" x14ac:dyDescent="0.25">
      <c r="C13" s="39" t="s">
        <v>13</v>
      </c>
      <c r="D13" s="40">
        <v>365</v>
      </c>
    </row>
    <row r="14" spans="2:4" x14ac:dyDescent="0.25">
      <c r="C14" s="39" t="s">
        <v>11</v>
      </c>
      <c r="D14" s="40">
        <v>549.5</v>
      </c>
    </row>
    <row r="15" spans="2:4" ht="15.75" thickBot="1" x14ac:dyDescent="0.3">
      <c r="C15" s="41" t="s">
        <v>9</v>
      </c>
      <c r="D15" s="42">
        <v>1095.5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D66"/>
  <sheetViews>
    <sheetView workbookViewId="0">
      <selection activeCell="D21" sqref="D21"/>
    </sheetView>
  </sheetViews>
  <sheetFormatPr defaultRowHeight="15" x14ac:dyDescent="0.25"/>
  <cols>
    <col min="1" max="1" width="12.5703125" customWidth="1"/>
    <col min="2" max="2" width="18" style="1" customWidth="1"/>
    <col min="3" max="3" width="21.28515625" style="1" customWidth="1"/>
    <col min="4" max="4" width="17.42578125" style="1" customWidth="1"/>
  </cols>
  <sheetData>
    <row r="7" spans="1:4" x14ac:dyDescent="0.25">
      <c r="A7" s="11"/>
    </row>
    <row r="8" spans="1:4" x14ac:dyDescent="0.25">
      <c r="A8" s="12" t="s">
        <v>0</v>
      </c>
      <c r="B8" s="13" t="s">
        <v>23</v>
      </c>
      <c r="C8" s="13" t="s">
        <v>24</v>
      </c>
      <c r="D8" s="13" t="s">
        <v>25</v>
      </c>
    </row>
    <row r="9" spans="1:4" x14ac:dyDescent="0.25">
      <c r="A9" s="14">
        <v>43831</v>
      </c>
      <c r="B9" s="15">
        <v>2.5</v>
      </c>
      <c r="C9" s="15">
        <v>4</v>
      </c>
      <c r="D9" s="15">
        <v>1.75</v>
      </c>
    </row>
    <row r="10" spans="1:4" x14ac:dyDescent="0.25">
      <c r="A10" s="14">
        <v>43834</v>
      </c>
      <c r="B10" s="15">
        <v>1.8</v>
      </c>
      <c r="C10" s="15">
        <v>5.5</v>
      </c>
      <c r="D10" s="15">
        <v>1.5</v>
      </c>
    </row>
    <row r="11" spans="1:4" x14ac:dyDescent="0.25">
      <c r="A11" s="14">
        <v>43837</v>
      </c>
      <c r="B11" s="15">
        <v>-0.5</v>
      </c>
      <c r="C11" s="15">
        <v>7</v>
      </c>
      <c r="D11" s="15">
        <v>0.75</v>
      </c>
    </row>
    <row r="12" spans="1:4" x14ac:dyDescent="0.25">
      <c r="A12" s="14">
        <v>43840</v>
      </c>
      <c r="B12" s="15">
        <v>-2</v>
      </c>
      <c r="C12" s="15">
        <v>8.5</v>
      </c>
      <c r="D12" s="15">
        <v>0.25</v>
      </c>
    </row>
    <row r="13" spans="1:4" x14ac:dyDescent="0.25">
      <c r="A13" s="14">
        <v>44197</v>
      </c>
      <c r="B13" s="15">
        <v>1</v>
      </c>
      <c r="C13" s="15">
        <v>6.5</v>
      </c>
      <c r="D13" s="15">
        <v>0.5</v>
      </c>
    </row>
    <row r="14" spans="1:4" ht="15.75" x14ac:dyDescent="0.25">
      <c r="A14" s="10"/>
    </row>
    <row r="15" spans="1:4" x14ac:dyDescent="0.25">
      <c r="A15" s="8"/>
    </row>
    <row r="17" spans="1:1" x14ac:dyDescent="0.25">
      <c r="A17" s="8"/>
    </row>
    <row r="19" spans="1:1" x14ac:dyDescent="0.25">
      <c r="A19" s="8"/>
    </row>
    <row r="21" spans="1:1" x14ac:dyDescent="0.25">
      <c r="A21" s="8"/>
    </row>
    <row r="22" spans="1:1" x14ac:dyDescent="0.25">
      <c r="A22" s="9"/>
    </row>
    <row r="23" spans="1:1" x14ac:dyDescent="0.25">
      <c r="A23" s="9"/>
    </row>
    <row r="24" spans="1:1" x14ac:dyDescent="0.25">
      <c r="A24" s="9"/>
    </row>
    <row r="25" spans="1:1" x14ac:dyDescent="0.25">
      <c r="A25" s="9"/>
    </row>
    <row r="26" spans="1:1" x14ac:dyDescent="0.25">
      <c r="A26" s="9"/>
    </row>
    <row r="27" spans="1:1" x14ac:dyDescent="0.25">
      <c r="A27" s="9"/>
    </row>
    <row r="28" spans="1:1" x14ac:dyDescent="0.25">
      <c r="A28" s="9"/>
    </row>
    <row r="29" spans="1:1" x14ac:dyDescent="0.25">
      <c r="A29" s="9"/>
    </row>
    <row r="30" spans="1:1" x14ac:dyDescent="0.25">
      <c r="A30" s="9"/>
    </row>
    <row r="31" spans="1:1" x14ac:dyDescent="0.25">
      <c r="A31" s="9"/>
    </row>
    <row r="32" spans="1:1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  <row r="36" spans="1:1" x14ac:dyDescent="0.25">
      <c r="A36" s="9"/>
    </row>
    <row r="37" spans="1:1" x14ac:dyDescent="0.25">
      <c r="A37" s="9"/>
    </row>
    <row r="38" spans="1:1" x14ac:dyDescent="0.25">
      <c r="A38" s="9"/>
    </row>
    <row r="39" spans="1:1" x14ac:dyDescent="0.25">
      <c r="A39" s="9"/>
    </row>
    <row r="40" spans="1:1" x14ac:dyDescent="0.25">
      <c r="A40" s="9"/>
    </row>
    <row r="41" spans="1:1" x14ac:dyDescent="0.25">
      <c r="A41" s="9"/>
    </row>
    <row r="42" spans="1:1" x14ac:dyDescent="0.25">
      <c r="A42" s="9"/>
    </row>
    <row r="43" spans="1:1" x14ac:dyDescent="0.25">
      <c r="A43" s="9"/>
    </row>
    <row r="44" spans="1:1" x14ac:dyDescent="0.25">
      <c r="A44" s="9"/>
    </row>
    <row r="45" spans="1:1" x14ac:dyDescent="0.25">
      <c r="A45" s="9"/>
    </row>
    <row r="46" spans="1:1" x14ac:dyDescent="0.25">
      <c r="A46" s="9"/>
    </row>
    <row r="47" spans="1:1" x14ac:dyDescent="0.25">
      <c r="A47" s="9"/>
    </row>
    <row r="48" spans="1:1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ht="18" x14ac:dyDescent="0.25">
      <c r="A64" s="7"/>
    </row>
    <row r="65" spans="1:1" x14ac:dyDescent="0.25">
      <c r="A65" s="8"/>
    </row>
    <row r="66" spans="1:1" x14ac:dyDescent="0.25">
      <c r="A66" s="9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workbookViewId="0">
      <selection activeCell="D2" sqref="D2:E10"/>
    </sheetView>
  </sheetViews>
  <sheetFormatPr defaultRowHeight="15" x14ac:dyDescent="0.25"/>
  <cols>
    <col min="1" max="1" width="12.5703125" bestFit="1" customWidth="1"/>
    <col min="2" max="2" width="17.42578125" customWidth="1"/>
    <col min="3" max="3" width="12.85546875" bestFit="1" customWidth="1"/>
  </cols>
  <sheetData>
    <row r="2" spans="1:5" x14ac:dyDescent="0.25">
      <c r="D2" s="16" t="s">
        <v>32</v>
      </c>
      <c r="E2" s="16" t="s">
        <v>29</v>
      </c>
    </row>
    <row r="3" spans="1:5" x14ac:dyDescent="0.25">
      <c r="A3" s="4" t="s">
        <v>14</v>
      </c>
      <c r="B3" t="s">
        <v>29</v>
      </c>
      <c r="D3" s="17" t="s">
        <v>16</v>
      </c>
      <c r="E3" s="18">
        <v>100.33333333333333</v>
      </c>
    </row>
    <row r="4" spans="1:5" x14ac:dyDescent="0.25">
      <c r="A4" s="5" t="s">
        <v>16</v>
      </c>
      <c r="B4" s="6">
        <v>100.33333333333333</v>
      </c>
      <c r="D4" s="17" t="s">
        <v>17</v>
      </c>
      <c r="E4" s="18">
        <v>101.83333333333333</v>
      </c>
    </row>
    <row r="5" spans="1:5" x14ac:dyDescent="0.25">
      <c r="A5" s="5" t="s">
        <v>17</v>
      </c>
      <c r="B5" s="6">
        <v>101.83333333333333</v>
      </c>
      <c r="D5" s="17" t="s">
        <v>18</v>
      </c>
      <c r="E5" s="18">
        <v>93.5</v>
      </c>
    </row>
    <row r="6" spans="1:5" x14ac:dyDescent="0.25">
      <c r="A6" s="5" t="s">
        <v>18</v>
      </c>
      <c r="B6" s="6">
        <v>93.5</v>
      </c>
      <c r="D6" s="17" t="s">
        <v>19</v>
      </c>
      <c r="E6" s="18">
        <v>98.666666666666671</v>
      </c>
    </row>
    <row r="7" spans="1:5" x14ac:dyDescent="0.25">
      <c r="A7" s="5" t="s">
        <v>19</v>
      </c>
      <c r="B7" s="6">
        <v>98.666666666666671</v>
      </c>
      <c r="D7" s="17" t="s">
        <v>20</v>
      </c>
      <c r="E7" s="18">
        <v>94.666666666666671</v>
      </c>
    </row>
    <row r="8" spans="1:5" x14ac:dyDescent="0.25">
      <c r="A8" s="5" t="s">
        <v>20</v>
      </c>
      <c r="B8" s="6">
        <v>94.666666666666671</v>
      </c>
      <c r="D8" s="17" t="s">
        <v>21</v>
      </c>
      <c r="E8" s="18">
        <v>97</v>
      </c>
    </row>
    <row r="9" spans="1:5" x14ac:dyDescent="0.25">
      <c r="A9" s="5" t="s">
        <v>21</v>
      </c>
      <c r="B9" s="6">
        <v>97</v>
      </c>
      <c r="D9" s="17" t="s">
        <v>22</v>
      </c>
      <c r="E9" s="18">
        <v>95.333333333333329</v>
      </c>
    </row>
    <row r="10" spans="1:5" x14ac:dyDescent="0.25">
      <c r="A10" s="5" t="s">
        <v>22</v>
      </c>
      <c r="B10" s="6">
        <v>95.333333333333329</v>
      </c>
      <c r="D10" s="19" t="s">
        <v>15</v>
      </c>
      <c r="E10" s="20">
        <v>97.333333333333329</v>
      </c>
    </row>
    <row r="11" spans="1:5" x14ac:dyDescent="0.25">
      <c r="A11" s="5" t="s">
        <v>15</v>
      </c>
      <c r="B11" s="6">
        <v>97.333333333333329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" x14ac:dyDescent="0.25"/>
  <sheetData>
    <row r="1" spans="1:2" x14ac:dyDescent="0.25">
      <c r="A1" s="21" t="s">
        <v>1</v>
      </c>
      <c r="B1" s="21" t="s">
        <v>33</v>
      </c>
    </row>
    <row r="2" spans="1:2" x14ac:dyDescent="0.25">
      <c r="A2" s="21" t="s">
        <v>34</v>
      </c>
      <c r="B2">
        <v>89101749.99000001</v>
      </c>
    </row>
    <row r="3" spans="1:2" x14ac:dyDescent="0.25">
      <c r="A3" s="21" t="s">
        <v>35</v>
      </c>
      <c r="B3">
        <v>230312884.91999999</v>
      </c>
    </row>
    <row r="4" spans="1:2" x14ac:dyDescent="0.25">
      <c r="A4" s="21" t="s">
        <v>12</v>
      </c>
      <c r="B4">
        <v>11044609.34</v>
      </c>
    </row>
    <row r="5" spans="1:2" x14ac:dyDescent="0.25">
      <c r="A5" s="21" t="s">
        <v>10</v>
      </c>
      <c r="B5">
        <v>3328646.5</v>
      </c>
    </row>
    <row r="6" spans="1:2" x14ac:dyDescent="0.25">
      <c r="A6" s="21" t="s">
        <v>8</v>
      </c>
      <c r="B6">
        <v>32653821.379999999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T67"/>
  <sheetViews>
    <sheetView tabSelected="1" topLeftCell="C1" workbookViewId="0">
      <selection activeCell="F6" sqref="F6"/>
    </sheetView>
  </sheetViews>
  <sheetFormatPr defaultRowHeight="15" x14ac:dyDescent="0.25"/>
  <cols>
    <col min="5" max="5" width="17.28515625" bestFit="1" customWidth="1"/>
    <col min="6" max="6" width="18.7109375" bestFit="1" customWidth="1"/>
  </cols>
  <sheetData>
    <row r="1" spans="4:20" ht="15.75" thickBot="1" x14ac:dyDescent="0.3">
      <c r="J1" s="61" t="s">
        <v>36</v>
      </c>
      <c r="K1" s="62"/>
      <c r="L1" s="62"/>
      <c r="M1" s="62"/>
      <c r="N1" s="63"/>
    </row>
    <row r="2" spans="4:20" x14ac:dyDescent="0.25">
      <c r="D2" s="49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1"/>
    </row>
    <row r="3" spans="4:20" x14ac:dyDescent="0.25">
      <c r="D3" s="52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4"/>
    </row>
    <row r="4" spans="4:20" ht="15.75" thickBot="1" x14ac:dyDescent="0.3">
      <c r="D4" s="52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4"/>
    </row>
    <row r="5" spans="4:20" x14ac:dyDescent="0.25">
      <c r="D5" s="35"/>
      <c r="E5" s="37" t="s">
        <v>2</v>
      </c>
      <c r="F5" s="38" t="s">
        <v>31</v>
      </c>
      <c r="G5" s="45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4"/>
    </row>
    <row r="6" spans="4:20" x14ac:dyDescent="0.25">
      <c r="D6" s="35"/>
      <c r="E6" s="39" t="s">
        <v>13</v>
      </c>
      <c r="F6" s="40">
        <v>365</v>
      </c>
      <c r="G6" s="45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4"/>
    </row>
    <row r="7" spans="4:20" x14ac:dyDescent="0.25">
      <c r="D7" s="35"/>
      <c r="E7" s="39" t="s">
        <v>11</v>
      </c>
      <c r="F7" s="40">
        <v>549.5</v>
      </c>
      <c r="G7" s="45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4"/>
    </row>
    <row r="8" spans="4:20" ht="15.75" thickBot="1" x14ac:dyDescent="0.3">
      <c r="D8" s="35"/>
      <c r="E8" s="41" t="s">
        <v>9</v>
      </c>
      <c r="F8" s="42">
        <v>1095.5</v>
      </c>
      <c r="G8" s="45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4"/>
    </row>
    <row r="9" spans="4:20" x14ac:dyDescent="0.25">
      <c r="D9" s="52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</row>
    <row r="10" spans="4:20" x14ac:dyDescent="0.25">
      <c r="D10" s="52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</row>
    <row r="11" spans="4:20" x14ac:dyDescent="0.25"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</row>
    <row r="12" spans="4:20" x14ac:dyDescent="0.25">
      <c r="D12" s="52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</row>
    <row r="13" spans="4:20" ht="15.75" thickBot="1" x14ac:dyDescent="0.3">
      <c r="D13" s="55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</row>
    <row r="14" spans="4:20" ht="15.75" thickBot="1" x14ac:dyDescent="0.3"/>
    <row r="15" spans="4:20" ht="15.75" thickBot="1" x14ac:dyDescent="0.3">
      <c r="J15" s="58" t="s">
        <v>39</v>
      </c>
      <c r="K15" s="59"/>
      <c r="L15" s="59"/>
      <c r="M15" s="59"/>
      <c r="N15" s="60"/>
    </row>
    <row r="16" spans="4:20" x14ac:dyDescent="0.25">
      <c r="D16" s="43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34"/>
    </row>
    <row r="17" spans="4:20" x14ac:dyDescent="0.25">
      <c r="D17" s="3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/>
    </row>
    <row r="18" spans="4:20" x14ac:dyDescent="0.25">
      <c r="D18" s="3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6"/>
    </row>
    <row r="19" spans="4:20" x14ac:dyDescent="0.25">
      <c r="D19" s="35"/>
      <c r="E19" s="16" t="s">
        <v>32</v>
      </c>
      <c r="F19" s="16" t="s">
        <v>29</v>
      </c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6"/>
    </row>
    <row r="20" spans="4:20" x14ac:dyDescent="0.25">
      <c r="D20" s="35"/>
      <c r="E20" s="17" t="s">
        <v>16</v>
      </c>
      <c r="F20" s="18">
        <v>100.33333333333333</v>
      </c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6"/>
    </row>
    <row r="21" spans="4:20" x14ac:dyDescent="0.25">
      <c r="D21" s="35"/>
      <c r="E21" s="17" t="s">
        <v>17</v>
      </c>
      <c r="F21" s="18">
        <v>101.83333333333333</v>
      </c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6"/>
    </row>
    <row r="22" spans="4:20" x14ac:dyDescent="0.25">
      <c r="D22" s="35"/>
      <c r="E22" s="17" t="s">
        <v>18</v>
      </c>
      <c r="F22" s="18">
        <v>93.5</v>
      </c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6"/>
    </row>
    <row r="23" spans="4:20" x14ac:dyDescent="0.25">
      <c r="D23" s="35"/>
      <c r="E23" s="17" t="s">
        <v>19</v>
      </c>
      <c r="F23" s="18">
        <v>98.666666666666671</v>
      </c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6"/>
    </row>
    <row r="24" spans="4:20" x14ac:dyDescent="0.25">
      <c r="D24" s="35"/>
      <c r="E24" s="17" t="s">
        <v>20</v>
      </c>
      <c r="F24" s="18">
        <v>94.666666666666671</v>
      </c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6"/>
    </row>
    <row r="25" spans="4:20" x14ac:dyDescent="0.25">
      <c r="D25" s="35"/>
      <c r="E25" s="17" t="s">
        <v>21</v>
      </c>
      <c r="F25" s="18">
        <v>97</v>
      </c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6"/>
    </row>
    <row r="26" spans="4:20" x14ac:dyDescent="0.25">
      <c r="D26" s="35"/>
      <c r="E26" s="17" t="s">
        <v>22</v>
      </c>
      <c r="F26" s="18">
        <v>95.333333333333329</v>
      </c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6"/>
    </row>
    <row r="27" spans="4:20" x14ac:dyDescent="0.25">
      <c r="D27" s="35"/>
      <c r="E27" s="19" t="s">
        <v>15</v>
      </c>
      <c r="F27" s="20">
        <v>97.333333333333329</v>
      </c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6"/>
    </row>
    <row r="28" spans="4:20" x14ac:dyDescent="0.25">
      <c r="D28" s="3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6"/>
    </row>
    <row r="29" spans="4:20" x14ac:dyDescent="0.25">
      <c r="D29" s="3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6"/>
    </row>
    <row r="30" spans="4:20" x14ac:dyDescent="0.25">
      <c r="D30" s="3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6"/>
    </row>
    <row r="31" spans="4:20" ht="15.75" thickBot="1" x14ac:dyDescent="0.3">
      <c r="D31" s="36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8"/>
    </row>
    <row r="33" spans="4:20" ht="15.75" thickBot="1" x14ac:dyDescent="0.3"/>
    <row r="34" spans="4:20" ht="15.75" thickBot="1" x14ac:dyDescent="0.3">
      <c r="J34" s="58" t="s">
        <v>37</v>
      </c>
      <c r="K34" s="59"/>
      <c r="L34" s="59"/>
      <c r="M34" s="59"/>
      <c r="N34" s="60"/>
    </row>
    <row r="35" spans="4:20" x14ac:dyDescent="0.25">
      <c r="D35" s="43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34"/>
    </row>
    <row r="36" spans="4:20" ht="15.75" thickBot="1" x14ac:dyDescent="0.3">
      <c r="D36" s="3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6"/>
    </row>
    <row r="37" spans="4:20" x14ac:dyDescent="0.25">
      <c r="D37" s="35"/>
      <c r="E37" s="64" t="s">
        <v>0</v>
      </c>
      <c r="F37" s="65" t="s">
        <v>23</v>
      </c>
      <c r="G37" s="65" t="s">
        <v>24</v>
      </c>
      <c r="H37" s="65" t="s">
        <v>25</v>
      </c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6"/>
    </row>
    <row r="38" spans="4:20" x14ac:dyDescent="0.25">
      <c r="D38" s="35"/>
      <c r="E38" s="14">
        <v>43831</v>
      </c>
      <c r="F38" s="15">
        <v>2.5</v>
      </c>
      <c r="G38" s="15">
        <v>4</v>
      </c>
      <c r="H38" s="15">
        <v>1.75</v>
      </c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6"/>
    </row>
    <row r="39" spans="4:20" x14ac:dyDescent="0.25">
      <c r="D39" s="35"/>
      <c r="E39" s="14">
        <v>43834</v>
      </c>
      <c r="F39" s="15">
        <v>1.8</v>
      </c>
      <c r="G39" s="15">
        <v>5.5</v>
      </c>
      <c r="H39" s="15">
        <v>1.5</v>
      </c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6"/>
    </row>
    <row r="40" spans="4:20" x14ac:dyDescent="0.25">
      <c r="D40" s="35"/>
      <c r="E40" s="14">
        <v>43837</v>
      </c>
      <c r="F40" s="15">
        <v>-0.5</v>
      </c>
      <c r="G40" s="15">
        <v>7</v>
      </c>
      <c r="H40" s="15">
        <v>0.75</v>
      </c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6"/>
    </row>
    <row r="41" spans="4:20" x14ac:dyDescent="0.25">
      <c r="D41" s="35"/>
      <c r="E41" s="14">
        <v>43840</v>
      </c>
      <c r="F41" s="15">
        <v>-2</v>
      </c>
      <c r="G41" s="15">
        <v>8.5</v>
      </c>
      <c r="H41" s="15">
        <v>0.25</v>
      </c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6"/>
    </row>
    <row r="42" spans="4:20" x14ac:dyDescent="0.25">
      <c r="D42" s="35"/>
      <c r="E42" s="14">
        <v>44197</v>
      </c>
      <c r="F42" s="15">
        <v>1</v>
      </c>
      <c r="G42" s="15">
        <v>6.5</v>
      </c>
      <c r="H42" s="15">
        <v>0.5</v>
      </c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6"/>
    </row>
    <row r="43" spans="4:20" x14ac:dyDescent="0.25">
      <c r="D43" s="3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6"/>
    </row>
    <row r="44" spans="4:20" x14ac:dyDescent="0.25">
      <c r="D44" s="3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6"/>
    </row>
    <row r="45" spans="4:20" x14ac:dyDescent="0.25">
      <c r="D45" s="3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6"/>
    </row>
    <row r="46" spans="4:20" x14ac:dyDescent="0.25">
      <c r="D46" s="3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6"/>
    </row>
    <row r="47" spans="4:20" x14ac:dyDescent="0.25">
      <c r="D47" s="3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6"/>
    </row>
    <row r="48" spans="4:20" ht="15.75" thickBot="1" x14ac:dyDescent="0.3">
      <c r="D48" s="36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8"/>
    </row>
    <row r="50" spans="4:20" ht="15.75" thickBot="1" x14ac:dyDescent="0.3">
      <c r="K50" s="66" t="s">
        <v>38</v>
      </c>
      <c r="L50" s="66"/>
      <c r="M50" s="66"/>
      <c r="N50" s="66"/>
    </row>
    <row r="51" spans="4:20" x14ac:dyDescent="0.25">
      <c r="D51" s="43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34"/>
    </row>
    <row r="52" spans="4:20" x14ac:dyDescent="0.25">
      <c r="D52" s="3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6"/>
    </row>
    <row r="53" spans="4:20" x14ac:dyDescent="0.25">
      <c r="D53" s="35"/>
      <c r="E53" s="45"/>
      <c r="F53" s="21" t="s">
        <v>1</v>
      </c>
      <c r="G53" s="21" t="s">
        <v>33</v>
      </c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6"/>
    </row>
    <row r="54" spans="4:20" x14ac:dyDescent="0.25">
      <c r="D54" s="35"/>
      <c r="E54" s="45"/>
      <c r="F54" s="21" t="s">
        <v>34</v>
      </c>
      <c r="G54" s="45">
        <v>89101749.99000001</v>
      </c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6"/>
    </row>
    <row r="55" spans="4:20" x14ac:dyDescent="0.25">
      <c r="D55" s="35"/>
      <c r="E55" s="45"/>
      <c r="F55" s="21" t="s">
        <v>35</v>
      </c>
      <c r="G55" s="45">
        <v>230312884.91999999</v>
      </c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6"/>
    </row>
    <row r="56" spans="4:20" x14ac:dyDescent="0.25">
      <c r="D56" s="35"/>
      <c r="E56" s="45"/>
      <c r="F56" s="21" t="s">
        <v>12</v>
      </c>
      <c r="G56" s="45">
        <v>11044609.34</v>
      </c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6"/>
    </row>
    <row r="57" spans="4:20" x14ac:dyDescent="0.25">
      <c r="D57" s="35"/>
      <c r="E57" s="45"/>
      <c r="F57" s="21" t="s">
        <v>10</v>
      </c>
      <c r="G57" s="45">
        <v>3328646.5</v>
      </c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6"/>
    </row>
    <row r="58" spans="4:20" x14ac:dyDescent="0.25">
      <c r="D58" s="35"/>
      <c r="E58" s="45"/>
      <c r="F58" s="21" t="s">
        <v>8</v>
      </c>
      <c r="G58" s="45">
        <v>32653821.379999999</v>
      </c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6"/>
    </row>
    <row r="59" spans="4:20" x14ac:dyDescent="0.25">
      <c r="D59" s="3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6"/>
    </row>
    <row r="60" spans="4:20" x14ac:dyDescent="0.25">
      <c r="D60" s="3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6"/>
    </row>
    <row r="61" spans="4:20" x14ac:dyDescent="0.25">
      <c r="D61" s="3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6"/>
    </row>
    <row r="62" spans="4:20" x14ac:dyDescent="0.25">
      <c r="D62" s="3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6"/>
    </row>
    <row r="63" spans="4:20" x14ac:dyDescent="0.25">
      <c r="D63" s="3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6"/>
    </row>
    <row r="64" spans="4:20" x14ac:dyDescent="0.25">
      <c r="D64" s="3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6"/>
    </row>
    <row r="65" spans="4:20" x14ac:dyDescent="0.25">
      <c r="D65" s="3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6"/>
    </row>
    <row r="66" spans="4:20" x14ac:dyDescent="0.25">
      <c r="D66" s="3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6"/>
    </row>
    <row r="67" spans="4:20" ht="15.75" thickBot="1" x14ac:dyDescent="0.3">
      <c r="D67" s="36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8"/>
    </row>
  </sheetData>
  <mergeCells count="4">
    <mergeCell ref="J1:N1"/>
    <mergeCell ref="J15:N15"/>
    <mergeCell ref="J34:N34"/>
    <mergeCell ref="K50:N50"/>
  </mergeCell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stock data_ Cleaned data</vt:lpstr>
      <vt:lpstr>Stock Gowth Trends Over Time</vt:lpstr>
      <vt:lpstr>economic data</vt:lpstr>
      <vt:lpstr>seasonal trends</vt:lpstr>
      <vt:lpstr>Trading volume Impact</vt:lpstr>
      <vt:lpstr>Stock trends_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Tmc</dc:creator>
  <cp:lastModifiedBy>USER</cp:lastModifiedBy>
  <dcterms:created xsi:type="dcterms:W3CDTF">2025-01-31T03:26:41Z</dcterms:created>
  <dcterms:modified xsi:type="dcterms:W3CDTF">2025-01-31T17:11:54Z</dcterms:modified>
</cp:coreProperties>
</file>