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singh Jatav\Desktop\"/>
    </mc:Choice>
  </mc:AlternateContent>
  <xr:revisionPtr revIDLastSave="0" documentId="13_ncr:1_{176E661A-A03E-4AE1-B1DD-229D8C32D986}" xr6:coauthVersionLast="47" xr6:coauthVersionMax="47" xr10:uidLastSave="{00000000-0000-0000-0000-000000000000}"/>
  <bookViews>
    <workbookView xWindow="-120" yWindow="-120" windowWidth="20730" windowHeight="11160" activeTab="5" xr2:uid="{44290F01-4AB9-4801-B7AA-33765DECA556}"/>
  </bookViews>
  <sheets>
    <sheet name="IF Sample Test" sheetId="1" r:id="rId1"/>
    <sheet name="Nested Ifs" sheetId="2" r:id="rId2"/>
    <sheet name="Index Match" sheetId="3" r:id="rId3"/>
    <sheet name="SUMIF_IFS Sample Data" sheetId="4" r:id="rId4"/>
    <sheet name="Vlookup" sheetId="5" r:id="rId5"/>
    <sheet name="Sheet6" sheetId="6" r:id="rId6"/>
  </sheets>
  <definedNames>
    <definedName name="_xlnm._FilterDatabase" localSheetId="5" hidden="1">Sheet6!$A$2:$M$51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6" l="1" a="1"/>
  <c r="L2" i="6" s="1"/>
  <c r="I2" i="6" a="1"/>
  <c r="I2" i="6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2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J12" i="5"/>
  <c r="I12" i="5"/>
  <c r="H12" i="5"/>
  <c r="G12" i="5"/>
  <c r="F12" i="5"/>
  <c r="E12" i="5"/>
  <c r="J13" i="5"/>
  <c r="I13" i="5"/>
  <c r="H13" i="5"/>
  <c r="G13" i="5"/>
  <c r="F13" i="5"/>
  <c r="E13" i="5"/>
  <c r="D13" i="5"/>
  <c r="D12" i="5"/>
  <c r="C12" i="5"/>
  <c r="C13" i="5"/>
  <c r="J14" i="5"/>
  <c r="I14" i="5"/>
  <c r="G14" i="5"/>
  <c r="F14" i="5"/>
  <c r="E14" i="5"/>
  <c r="D14" i="5"/>
  <c r="H14" i="5"/>
  <c r="C14" i="5"/>
  <c r="B13" i="5"/>
  <c r="B12" i="5"/>
  <c r="B14" i="5"/>
  <c r="O13" i="4"/>
  <c r="N13" i="4"/>
  <c r="O12" i="4"/>
  <c r="N12" i="4"/>
  <c r="O11" i="4"/>
  <c r="N11" i="4"/>
  <c r="O10" i="4"/>
  <c r="N10" i="4"/>
  <c r="M13" i="4"/>
  <c r="M12" i="4"/>
  <c r="M11" i="4"/>
  <c r="M10" i="4"/>
  <c r="L13" i="4"/>
  <c r="L12" i="4"/>
  <c r="L11" i="4"/>
  <c r="L10" i="4"/>
  <c r="L7" i="4"/>
  <c r="E8" i="4"/>
  <c r="N6" i="4"/>
  <c r="N5" i="4"/>
  <c r="N4" i="4"/>
  <c r="N3" i="4"/>
  <c r="M6" i="4"/>
  <c r="M5" i="4"/>
  <c r="M4" i="4"/>
  <c r="M3" i="4"/>
  <c r="L6" i="4"/>
  <c r="L5" i="4"/>
  <c r="L4" i="4"/>
  <c r="L3" i="4"/>
  <c r="E7" i="3"/>
  <c r="E6" i="3"/>
  <c r="E5" i="3"/>
  <c r="E4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D8" i="4"/>
  <c r="F7" i="4"/>
  <c r="F6" i="4"/>
  <c r="F5" i="4"/>
  <c r="F4" i="4"/>
  <c r="F3" i="4"/>
  <c r="F2" i="4"/>
  <c r="F2" i="6" l="1" a="1"/>
  <c r="F2" i="6" s="1"/>
  <c r="C2" i="6" a="1"/>
  <c r="C2" i="6" s="1"/>
  <c r="O14" i="4"/>
  <c r="N14" i="4"/>
  <c r="M14" i="4"/>
  <c r="N7" i="4"/>
  <c r="M7" i="4"/>
  <c r="F8" i="4"/>
  <c r="L1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<sst xmlns="http://schemas.openxmlformats.org/spreadsheetml/2006/main" count="444" uniqueCount="114">
  <si>
    <t>Date</t>
  </si>
  <si>
    <t>Region</t>
  </si>
  <si>
    <t>Builder</t>
  </si>
  <si>
    <t>Units</t>
  </si>
  <si>
    <t>Remarks</t>
  </si>
  <si>
    <t>Central</t>
  </si>
  <si>
    <t>Doug</t>
  </si>
  <si>
    <t>Units &gt; 5</t>
  </si>
  <si>
    <t>Pay 10%</t>
  </si>
  <si>
    <t>East</t>
  </si>
  <si>
    <t>Dave</t>
  </si>
  <si>
    <t>Units &lt; 5</t>
  </si>
  <si>
    <t>Pay 5%</t>
  </si>
  <si>
    <t>North</t>
  </si>
  <si>
    <t>South</t>
  </si>
  <si>
    <t>Brian</t>
  </si>
  <si>
    <t>West</t>
  </si>
  <si>
    <t>Larry</t>
  </si>
  <si>
    <t>Rob</t>
  </si>
  <si>
    <t>Morgan</t>
  </si>
  <si>
    <t>Jones</t>
  </si>
  <si>
    <t>Gill</t>
  </si>
  <si>
    <t>Rate %</t>
  </si>
  <si>
    <t>Regions</t>
  </si>
  <si>
    <t>name</t>
  </si>
  <si>
    <t>Empid</t>
  </si>
  <si>
    <t>manoj</t>
  </si>
  <si>
    <t>venkat</t>
  </si>
  <si>
    <t>Name</t>
  </si>
  <si>
    <t>priyanka</t>
  </si>
  <si>
    <t>rishab</t>
  </si>
  <si>
    <t>sachin</t>
  </si>
  <si>
    <t>gagan</t>
  </si>
  <si>
    <t>pradeep</t>
  </si>
  <si>
    <t>deepak</t>
  </si>
  <si>
    <t>anil</t>
  </si>
  <si>
    <t>anurag</t>
  </si>
  <si>
    <t>Average $k</t>
  </si>
  <si>
    <t>Total $k</t>
  </si>
  <si>
    <t>SUMIF</t>
  </si>
  <si>
    <t>Total</t>
  </si>
  <si>
    <t>Region Wise Units</t>
  </si>
  <si>
    <t>SUMIFS</t>
  </si>
  <si>
    <t>north</t>
  </si>
  <si>
    <t>eastwest</t>
  </si>
  <si>
    <t>northeast</t>
  </si>
  <si>
    <t>southwest</t>
  </si>
  <si>
    <t>Manoj</t>
  </si>
  <si>
    <t>Venkat</t>
  </si>
  <si>
    <t>Priyanka</t>
  </si>
  <si>
    <t>Rishab</t>
  </si>
  <si>
    <t>Sachin</t>
  </si>
  <si>
    <t>Gagan</t>
  </si>
  <si>
    <t>Prem</t>
  </si>
  <si>
    <t>Vlookup Match</t>
  </si>
  <si>
    <t>east</t>
  </si>
  <si>
    <t>Delivery Scheduled Date</t>
  </si>
  <si>
    <t>Created Time (Ticket)</t>
  </si>
  <si>
    <t>Pickup Scheduled On</t>
  </si>
  <si>
    <t>Pickup Requested Date</t>
  </si>
  <si>
    <t>-</t>
  </si>
  <si>
    <t>02 Dec 2022</t>
  </si>
  <si>
    <t>28 Dec 2022 12:00 PM</t>
  </si>
  <si>
    <t>20 Jul 2022</t>
  </si>
  <si>
    <t>04 Dec 2022</t>
  </si>
  <si>
    <t>06 Jan 2023 12:00 PM</t>
  </si>
  <si>
    <t>06 Jan 2023</t>
  </si>
  <si>
    <t>08 Nov 2022</t>
  </si>
  <si>
    <t>09 Dec 2022</t>
  </si>
  <si>
    <t>11 Dec 2022</t>
  </si>
  <si>
    <t>30 Dec 2022 12:00 PM</t>
  </si>
  <si>
    <t>30 Dec 2022</t>
  </si>
  <si>
    <t>12 Dec 2022</t>
  </si>
  <si>
    <t>31 Dec 2022</t>
  </si>
  <si>
    <t>09 Jan 2023</t>
  </si>
  <si>
    <t>13 Dec 2022</t>
  </si>
  <si>
    <t>31 Dec 2022 12:00 PM</t>
  </si>
  <si>
    <t>29 Dec 2022</t>
  </si>
  <si>
    <t>14 Dec 2022</t>
  </si>
  <si>
    <t>26 Dec 2022</t>
  </si>
  <si>
    <t>Q1: Change format of all the coloums to date (04 March 2012)</t>
  </si>
  <si>
    <t>16 Dec 2022 12:00 PM</t>
  </si>
  <si>
    <t>16 Dec 2022</t>
  </si>
  <si>
    <t>Q2: Arrange the coloum from Newest to Oldest Date wise.</t>
  </si>
  <si>
    <t>21 Dec 2022 12:00 PM</t>
  </si>
  <si>
    <t>18 Dec 2022</t>
  </si>
  <si>
    <t>15 Dec 2022</t>
  </si>
  <si>
    <t>20 Dec 2022 12:00 PM</t>
  </si>
  <si>
    <t>17 Dec 2022</t>
  </si>
  <si>
    <t>19 Dec 2022</t>
  </si>
  <si>
    <t>18 Nov 2022</t>
  </si>
  <si>
    <t>20 Dec 2022</t>
  </si>
  <si>
    <t>03 Jan 2023 12:00 PM</t>
  </si>
  <si>
    <t>24 Dec 2022</t>
  </si>
  <si>
    <t>21 Dec 2022</t>
  </si>
  <si>
    <t>26 Dec 2022 12:00 PM</t>
  </si>
  <si>
    <t>23 Dec 2022</t>
  </si>
  <si>
    <t>2022-12-07</t>
  </si>
  <si>
    <t>2022-12-14</t>
  </si>
  <si>
    <t>22 Dec 2022</t>
  </si>
  <si>
    <t>28 Dec 2022</t>
  </si>
  <si>
    <t>2022-12-27</t>
  </si>
  <si>
    <t>27 Dec 2022 12:00 PM</t>
  </si>
  <si>
    <t>02 Jan 2023 12:00 PM</t>
  </si>
  <si>
    <t>27 Dec 2022</t>
  </si>
  <si>
    <t>2022-12-28</t>
  </si>
  <si>
    <t>2022-12-30</t>
  </si>
  <si>
    <t>24 Sep 2022</t>
  </si>
  <si>
    <t>25 Dec 2022</t>
  </si>
  <si>
    <t>25 Nov 2022</t>
  </si>
  <si>
    <t>2022-12-31</t>
  </si>
  <si>
    <t>07 Jan 2023 12:00 PM</t>
  </si>
  <si>
    <t>25 Mar 2022</t>
  </si>
  <si>
    <t>Newest To Oldest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</si>
</sst>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"/>
    <numFmt numFmtId="165" formatCode="m/d/yy"/>
    <numFmt numFmtId="166" formatCode="_-* #,##0_-;\-* #,##0_-;_-* &quot;-&quot;??_-;_-@"/>
  </numFmts>
  <fonts count="9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8"/>
      <name val="DejaVu Sans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C8C8"/>
        <bgColor rgb="FFC8C8C8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/>
    <xf numFmtId="0" fontId="3" fillId="0" borderId="0" xfId="0" applyFont="1"/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3" fillId="0" borderId="0" xfId="0" applyNumberFormat="1" applyFont="1"/>
    <xf numFmtId="9" fontId="2" fillId="0" borderId="0" xfId="0" applyNumberFormat="1" applyFont="1"/>
    <xf numFmtId="0" fontId="5" fillId="0" borderId="0" xfId="0" applyFont="1"/>
    <xf numFmtId="165" fontId="2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166" fontId="3" fillId="0" borderId="0" xfId="0" applyNumberFormat="1" applyFont="1"/>
    <xf numFmtId="164" fontId="6" fillId="0" borderId="0" xfId="0" applyNumberFormat="1" applyFont="1" applyAlignment="1">
      <alignment horizontal="center"/>
    </xf>
    <xf numFmtId="166" fontId="3" fillId="2" borderId="0" xfId="0" applyNumberFormat="1" applyFont="1" applyFill="1"/>
    <xf numFmtId="166" fontId="3" fillId="0" borderId="2" xfId="0" applyNumberFormat="1" applyFont="1" applyBorder="1"/>
    <xf numFmtId="0" fontId="2" fillId="0" borderId="2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6" fontId="3" fillId="2" borderId="8" xfId="0" applyNumberFormat="1" applyFont="1" applyFill="1" applyBorder="1"/>
    <xf numFmtId="166" fontId="6" fillId="0" borderId="0" xfId="0" applyNumberFormat="1" applyFont="1"/>
    <xf numFmtId="166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9" xfId="0" applyFont="1" applyBorder="1"/>
    <xf numFmtId="0" fontId="2" fillId="3" borderId="9" xfId="0" applyFont="1" applyFill="1" applyBorder="1"/>
    <xf numFmtId="0" fontId="2" fillId="2" borderId="9" xfId="0" applyFont="1" applyFill="1" applyBorder="1"/>
    <xf numFmtId="0" fontId="7" fillId="4" borderId="1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/>
    </xf>
    <xf numFmtId="14" fontId="7" fillId="5" borderId="10" xfId="0" applyNumberFormat="1" applyFont="1" applyFill="1" applyBorder="1" applyAlignment="1">
      <alignment horizontal="left" vertical="top" wrapText="1"/>
    </xf>
    <xf numFmtId="0" fontId="8" fillId="0" borderId="0" xfId="0" applyFont="1"/>
    <xf numFmtId="15" fontId="7" fillId="5" borderId="10" xfId="0" applyNumberFormat="1" applyFont="1" applyFill="1" applyBorder="1" applyAlignment="1">
      <alignment horizontal="left" vertical="top" wrapText="1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60C6-AEAD-4A03-B653-C6793CE13A70}">
  <dimension ref="A1:H100"/>
  <sheetViews>
    <sheetView workbookViewId="0">
      <selection activeCell="F6" sqref="F6"/>
    </sheetView>
  </sheetViews>
  <sheetFormatPr defaultColWidth="11.140625" defaultRowHeight="15"/>
  <cols>
    <col min="1" max="1" width="9.85546875" bestFit="1" customWidth="1"/>
    <col min="2" max="2" width="7.42578125" bestFit="1" customWidth="1"/>
    <col min="3" max="3" width="7.5703125" bestFit="1" customWidth="1"/>
    <col min="4" max="4" width="5.85546875" bestFit="1" customWidth="1"/>
    <col min="5" max="5" width="8.85546875" bestFit="1" customWidth="1"/>
    <col min="6" max="6" width="7" customWidth="1"/>
    <col min="7" max="7" width="8.140625" bestFit="1" customWidth="1"/>
    <col min="8" max="8" width="8" bestFit="1" customWidth="1"/>
    <col min="9" max="11" width="7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G1" t="s">
        <v>3</v>
      </c>
      <c r="H1" t="s">
        <v>4</v>
      </c>
    </row>
    <row r="2" spans="1:8" ht="14.25" customHeight="1">
      <c r="A2" s="4">
        <v>39453</v>
      </c>
      <c r="B2" t="s">
        <v>5</v>
      </c>
      <c r="C2" t="s">
        <v>6</v>
      </c>
      <c r="D2">
        <v>8</v>
      </c>
      <c r="E2" s="5" t="str">
        <f>IF(D2&gt;5,"Pay 10%","Pay 5%")</f>
        <v>Pay 10%</v>
      </c>
      <c r="G2" t="s">
        <v>7</v>
      </c>
      <c r="H2" t="s">
        <v>8</v>
      </c>
    </row>
    <row r="3" spans="1:8" ht="14.25" customHeight="1">
      <c r="A3" s="4">
        <v>39487</v>
      </c>
      <c r="B3" t="s">
        <v>9</v>
      </c>
      <c r="C3" t="s">
        <v>10</v>
      </c>
      <c r="D3">
        <v>10</v>
      </c>
      <c r="E3" s="5" t="str">
        <f t="shared" ref="E3:E30" si="0">IF(D3&gt;5,"Pay 10%","Pay 5%")</f>
        <v>Pay 10%</v>
      </c>
      <c r="G3" t="s">
        <v>11</v>
      </c>
      <c r="H3" t="s">
        <v>12</v>
      </c>
    </row>
    <row r="4" spans="1:8" ht="14.25" customHeight="1">
      <c r="A4" s="4">
        <v>39522</v>
      </c>
      <c r="B4" t="s">
        <v>13</v>
      </c>
      <c r="C4" t="s">
        <v>10</v>
      </c>
      <c r="D4">
        <v>3</v>
      </c>
      <c r="E4" s="5" t="str">
        <f t="shared" si="0"/>
        <v>Pay 5%</v>
      </c>
    </row>
    <row r="5" spans="1:8" ht="14.25" customHeight="1">
      <c r="A5" s="4">
        <v>39556</v>
      </c>
      <c r="B5" t="s">
        <v>14</v>
      </c>
      <c r="C5" t="s">
        <v>15</v>
      </c>
      <c r="D5">
        <v>5</v>
      </c>
      <c r="E5" s="5" t="str">
        <f t="shared" si="0"/>
        <v>Pay 5%</v>
      </c>
    </row>
    <row r="6" spans="1:8" ht="14.25" customHeight="1">
      <c r="A6" s="4">
        <v>39573</v>
      </c>
      <c r="B6" t="s">
        <v>16</v>
      </c>
      <c r="C6" t="s">
        <v>17</v>
      </c>
      <c r="D6">
        <v>10</v>
      </c>
      <c r="E6" s="5" t="str">
        <f t="shared" si="0"/>
        <v>Pay 10%</v>
      </c>
    </row>
    <row r="7" spans="1:8" ht="14.25" customHeight="1">
      <c r="A7" s="4">
        <v>39590</v>
      </c>
      <c r="B7" t="s">
        <v>5</v>
      </c>
      <c r="C7" t="s">
        <v>18</v>
      </c>
      <c r="D7">
        <v>8</v>
      </c>
      <c r="E7" s="5" t="str">
        <f t="shared" si="0"/>
        <v>Pay 10%</v>
      </c>
    </row>
    <row r="8" spans="1:8" ht="14.25" customHeight="1">
      <c r="A8" s="4">
        <v>39624</v>
      </c>
      <c r="B8" t="s">
        <v>9</v>
      </c>
      <c r="C8" t="s">
        <v>19</v>
      </c>
      <c r="D8">
        <v>4</v>
      </c>
      <c r="E8" s="5" t="str">
        <f t="shared" si="0"/>
        <v>Pay 5%</v>
      </c>
    </row>
    <row r="9" spans="1:8" ht="14.25" customHeight="1">
      <c r="A9" s="4">
        <v>39675</v>
      </c>
      <c r="B9" t="s">
        <v>13</v>
      </c>
      <c r="C9" t="s">
        <v>20</v>
      </c>
      <c r="D9">
        <v>1</v>
      </c>
      <c r="E9" s="5" t="str">
        <f t="shared" si="0"/>
        <v>Pay 5%</v>
      </c>
    </row>
    <row r="10" spans="1:8" ht="14.25" customHeight="1">
      <c r="A10" s="4">
        <v>39794</v>
      </c>
      <c r="B10" t="s">
        <v>14</v>
      </c>
      <c r="C10" t="s">
        <v>6</v>
      </c>
      <c r="D10">
        <v>3</v>
      </c>
      <c r="E10" s="5" t="str">
        <f t="shared" si="0"/>
        <v>Pay 5%</v>
      </c>
    </row>
    <row r="11" spans="1:8" ht="14.25" customHeight="1">
      <c r="A11" s="4">
        <v>39913</v>
      </c>
      <c r="B11" t="s">
        <v>16</v>
      </c>
      <c r="C11" t="s">
        <v>10</v>
      </c>
      <c r="D11">
        <v>5</v>
      </c>
      <c r="E11" s="5" t="str">
        <f t="shared" si="0"/>
        <v>Pay 5%</v>
      </c>
    </row>
    <row r="12" spans="1:8" ht="14.25" customHeight="1">
      <c r="A12" s="4">
        <v>39947</v>
      </c>
      <c r="B12" t="s">
        <v>5</v>
      </c>
      <c r="C12" t="s">
        <v>10</v>
      </c>
      <c r="D12">
        <v>9</v>
      </c>
      <c r="E12" s="5" t="str">
        <f t="shared" si="0"/>
        <v>Pay 10%</v>
      </c>
    </row>
    <row r="13" spans="1:8" ht="14.25" customHeight="1">
      <c r="A13" s="4">
        <v>40066</v>
      </c>
      <c r="B13" t="s">
        <v>9</v>
      </c>
      <c r="C13" t="s">
        <v>15</v>
      </c>
      <c r="D13">
        <v>6</v>
      </c>
      <c r="E13" s="5" t="str">
        <f t="shared" si="0"/>
        <v>Pay 10%</v>
      </c>
    </row>
    <row r="14" spans="1:8" ht="14.25" customHeight="1">
      <c r="A14" s="4">
        <v>40117</v>
      </c>
      <c r="B14" t="s">
        <v>13</v>
      </c>
      <c r="C14" t="s">
        <v>17</v>
      </c>
      <c r="D14">
        <v>3</v>
      </c>
      <c r="E14" s="5" t="str">
        <f t="shared" si="0"/>
        <v>Pay 5%</v>
      </c>
    </row>
    <row r="15" spans="1:8" ht="14.25" customHeight="1">
      <c r="A15" s="4">
        <v>39709</v>
      </c>
      <c r="B15" t="s">
        <v>14</v>
      </c>
      <c r="C15" t="s">
        <v>18</v>
      </c>
      <c r="D15">
        <v>8</v>
      </c>
      <c r="E15" s="5" t="str">
        <f t="shared" si="0"/>
        <v>Pay 10%</v>
      </c>
    </row>
    <row r="16" spans="1:8" ht="14.25" customHeight="1">
      <c r="A16" s="4">
        <v>39777</v>
      </c>
      <c r="B16" t="s">
        <v>16</v>
      </c>
      <c r="C16" t="s">
        <v>6</v>
      </c>
      <c r="D16">
        <v>6</v>
      </c>
      <c r="E16" s="5" t="str">
        <f t="shared" si="0"/>
        <v>Pay 10%</v>
      </c>
    </row>
    <row r="17" spans="1:5" ht="14.25" customHeight="1">
      <c r="A17" s="4">
        <v>39811</v>
      </c>
      <c r="B17" t="s">
        <v>5</v>
      </c>
      <c r="C17" t="s">
        <v>10</v>
      </c>
      <c r="D17">
        <v>2</v>
      </c>
      <c r="E17" s="5" t="str">
        <f t="shared" si="0"/>
        <v>Pay 5%</v>
      </c>
    </row>
    <row r="18" spans="1:5" ht="14.25" customHeight="1">
      <c r="A18" s="4">
        <v>39896</v>
      </c>
      <c r="B18" t="s">
        <v>9</v>
      </c>
      <c r="C18" t="s">
        <v>10</v>
      </c>
      <c r="D18">
        <v>10</v>
      </c>
      <c r="E18" s="5" t="str">
        <f t="shared" si="0"/>
        <v>Pay 10%</v>
      </c>
    </row>
    <row r="19" spans="1:5" ht="14.25" customHeight="1">
      <c r="A19" s="4">
        <v>39998</v>
      </c>
      <c r="B19" t="s">
        <v>13</v>
      </c>
      <c r="C19" t="s">
        <v>15</v>
      </c>
      <c r="D19">
        <v>8</v>
      </c>
      <c r="E19" s="5" t="str">
        <f t="shared" si="0"/>
        <v>Pay 10%</v>
      </c>
    </row>
    <row r="20" spans="1:5" ht="14.25" customHeight="1">
      <c r="A20" s="4">
        <v>40015</v>
      </c>
      <c r="B20" t="s">
        <v>14</v>
      </c>
      <c r="C20" t="s">
        <v>17</v>
      </c>
      <c r="D20">
        <v>3</v>
      </c>
      <c r="E20" s="5" t="str">
        <f t="shared" si="0"/>
        <v>Pay 5%</v>
      </c>
    </row>
    <row r="21" spans="1:5" ht="14.25" customHeight="1">
      <c r="A21" s="4">
        <v>40032</v>
      </c>
      <c r="B21" t="s">
        <v>16</v>
      </c>
      <c r="C21" t="s">
        <v>18</v>
      </c>
      <c r="D21">
        <v>3</v>
      </c>
      <c r="E21" s="5" t="str">
        <f t="shared" si="0"/>
        <v>Pay 5%</v>
      </c>
    </row>
    <row r="22" spans="1:5" ht="14.25" customHeight="1">
      <c r="A22" s="4">
        <v>39504</v>
      </c>
      <c r="B22" t="s">
        <v>5</v>
      </c>
      <c r="C22" t="s">
        <v>21</v>
      </c>
      <c r="D22">
        <v>10</v>
      </c>
      <c r="E22" s="5" t="str">
        <f t="shared" si="0"/>
        <v>Pay 10%</v>
      </c>
    </row>
    <row r="23" spans="1:5" ht="14.25" customHeight="1">
      <c r="A23" s="4">
        <v>39743</v>
      </c>
      <c r="B23" t="s">
        <v>9</v>
      </c>
      <c r="C23" t="s">
        <v>20</v>
      </c>
      <c r="D23">
        <v>5</v>
      </c>
      <c r="E23" s="5" t="str">
        <f t="shared" si="0"/>
        <v>Pay 5%</v>
      </c>
    </row>
    <row r="24" spans="1:5" ht="14.25" customHeight="1">
      <c r="A24" s="4">
        <v>39760</v>
      </c>
      <c r="B24" t="s">
        <v>13</v>
      </c>
      <c r="C24" t="s">
        <v>6</v>
      </c>
      <c r="D24">
        <v>1</v>
      </c>
      <c r="E24" s="5" t="str">
        <f t="shared" si="0"/>
        <v>Pay 5%</v>
      </c>
    </row>
    <row r="25" spans="1:5" ht="14.25" customHeight="1">
      <c r="A25" s="4">
        <v>39930</v>
      </c>
      <c r="B25" t="s">
        <v>14</v>
      </c>
      <c r="C25" t="s">
        <v>10</v>
      </c>
      <c r="D25">
        <v>4</v>
      </c>
      <c r="E25" s="5" t="str">
        <f t="shared" si="0"/>
        <v>Pay 5%</v>
      </c>
    </row>
    <row r="26" spans="1:5" ht="14.25" customHeight="1">
      <c r="A26" s="4">
        <v>40083</v>
      </c>
      <c r="B26" t="s">
        <v>16</v>
      </c>
      <c r="C26" t="s">
        <v>10</v>
      </c>
      <c r="D26">
        <v>4</v>
      </c>
      <c r="E26" s="5" t="str">
        <f t="shared" si="0"/>
        <v>Pay 5%</v>
      </c>
    </row>
    <row r="27" spans="1:5" ht="14.25" customHeight="1">
      <c r="A27" s="4">
        <v>39692</v>
      </c>
      <c r="B27" t="s">
        <v>5</v>
      </c>
      <c r="C27" t="s">
        <v>15</v>
      </c>
      <c r="D27">
        <v>6</v>
      </c>
      <c r="E27" s="5" t="str">
        <f t="shared" si="0"/>
        <v>Pay 10%</v>
      </c>
    </row>
    <row r="28" spans="1:5" ht="14.25" customHeight="1">
      <c r="A28" s="4">
        <v>39981</v>
      </c>
      <c r="B28" t="s">
        <v>9</v>
      </c>
      <c r="C28" t="s">
        <v>17</v>
      </c>
      <c r="D28">
        <v>10</v>
      </c>
      <c r="E28" s="5" t="str">
        <f t="shared" si="0"/>
        <v>Pay 10%</v>
      </c>
    </row>
    <row r="29" spans="1:5" ht="14.25" customHeight="1">
      <c r="A29" s="4">
        <v>40049</v>
      </c>
      <c r="B29" t="s">
        <v>13</v>
      </c>
      <c r="C29" t="s">
        <v>18</v>
      </c>
      <c r="D29">
        <v>5</v>
      </c>
      <c r="E29" s="5" t="str">
        <f t="shared" si="0"/>
        <v>Pay 5%</v>
      </c>
    </row>
    <row r="30" spans="1:5" ht="14.25" customHeight="1">
      <c r="A30" s="4">
        <v>39470</v>
      </c>
      <c r="B30" t="s">
        <v>14</v>
      </c>
      <c r="C30" s="6" t="s">
        <v>19</v>
      </c>
      <c r="D30">
        <v>6</v>
      </c>
      <c r="E30" s="5" t="str">
        <f t="shared" si="0"/>
        <v>Pay 10%</v>
      </c>
    </row>
    <row r="31" spans="1:5" ht="14.25" customHeight="1"/>
    <row r="32" spans="1:5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155-3F66-416B-BB9B-3A7878389C5D}">
  <dimension ref="A1:G100"/>
  <sheetViews>
    <sheetView workbookViewId="0">
      <selection activeCell="E8" sqref="E8"/>
    </sheetView>
  </sheetViews>
  <sheetFormatPr defaultColWidth="11.140625" defaultRowHeight="15"/>
  <cols>
    <col min="1" max="1" width="10.140625" bestFit="1" customWidth="1"/>
    <col min="2" max="2" width="7.7109375" bestFit="1" customWidth="1"/>
    <col min="3" max="3" width="8" bestFit="1" customWidth="1"/>
    <col min="4" max="4" width="9.85546875" customWidth="1"/>
    <col min="5" max="5" width="9.140625" customWidth="1"/>
    <col min="6" max="6" width="8.42578125" bestFit="1" customWidth="1"/>
    <col min="7" max="7" width="5.85546875" customWidth="1"/>
    <col min="8" max="11" width="7" customWidth="1"/>
  </cols>
  <sheetData>
    <row r="1" spans="1:7" ht="15.75">
      <c r="A1" s="7" t="s">
        <v>0</v>
      </c>
      <c r="B1" s="8" t="s">
        <v>1</v>
      </c>
      <c r="C1" s="8" t="s">
        <v>2</v>
      </c>
      <c r="D1" s="9" t="s">
        <v>22</v>
      </c>
      <c r="E1" s="10"/>
      <c r="F1" s="2" t="s">
        <v>23</v>
      </c>
      <c r="G1" s="2" t="s">
        <v>22</v>
      </c>
    </row>
    <row r="2" spans="1:7">
      <c r="A2" s="4">
        <v>39453</v>
      </c>
      <c r="B2" t="s">
        <v>5</v>
      </c>
      <c r="C2" t="s">
        <v>6</v>
      </c>
      <c r="D2" s="11">
        <f>IF(B2=$F$2,$G$2,IF(B2=$F$3,$G$3,IF(B2=$F$4,$G$4,IF(B2=$F$5,$G$5,IF(B2=$F$6,$G$6)))))</f>
        <v>0.03</v>
      </c>
      <c r="E2" s="12"/>
      <c r="F2" t="s">
        <v>5</v>
      </c>
      <c r="G2" s="13">
        <v>0.03</v>
      </c>
    </row>
    <row r="3" spans="1:7">
      <c r="A3" s="4">
        <v>39487</v>
      </c>
      <c r="B3" t="s">
        <v>9</v>
      </c>
      <c r="C3" t="s">
        <v>10</v>
      </c>
      <c r="D3" s="11">
        <f t="shared" ref="D3:D30" si="0">IF(B3=$F$2,$G$2,IF(B3=$F$3,$G$3,IF(B3=$F$4,$G$4,IF(B3=$F$5,$G$5,IF(B3=$F$6,$G$6)))))</f>
        <v>0.04</v>
      </c>
      <c r="E3" s="12"/>
      <c r="F3" t="s">
        <v>9</v>
      </c>
      <c r="G3" s="13">
        <v>0.04</v>
      </c>
    </row>
    <row r="4" spans="1:7">
      <c r="A4" s="4">
        <v>39522</v>
      </c>
      <c r="B4" t="s">
        <v>13</v>
      </c>
      <c r="C4" t="s">
        <v>10</v>
      </c>
      <c r="D4" s="11">
        <f t="shared" si="0"/>
        <v>0.05</v>
      </c>
      <c r="E4" s="12"/>
      <c r="F4" t="s">
        <v>13</v>
      </c>
      <c r="G4" s="13">
        <v>0.05</v>
      </c>
    </row>
    <row r="5" spans="1:7">
      <c r="A5" s="4">
        <v>39556</v>
      </c>
      <c r="B5" t="s">
        <v>14</v>
      </c>
      <c r="C5" t="s">
        <v>15</v>
      </c>
      <c r="D5" s="11">
        <f t="shared" si="0"/>
        <v>0.06</v>
      </c>
      <c r="E5" s="12"/>
      <c r="F5" t="s">
        <v>14</v>
      </c>
      <c r="G5" s="13">
        <v>0.06</v>
      </c>
    </row>
    <row r="6" spans="1:7">
      <c r="A6" s="4">
        <v>39573</v>
      </c>
      <c r="B6" t="s">
        <v>16</v>
      </c>
      <c r="C6" t="s">
        <v>17</v>
      </c>
      <c r="D6" s="11">
        <f t="shared" si="0"/>
        <v>7.0000000000000007E-2</v>
      </c>
      <c r="E6" s="12"/>
      <c r="F6" t="s">
        <v>16</v>
      </c>
      <c r="G6" s="13">
        <v>7.0000000000000007E-2</v>
      </c>
    </row>
    <row r="7" spans="1:7">
      <c r="A7" s="4">
        <v>39590</v>
      </c>
      <c r="B7" t="s">
        <v>5</v>
      </c>
      <c r="C7" t="s">
        <v>18</v>
      </c>
      <c r="D7" s="11">
        <f t="shared" si="0"/>
        <v>0.03</v>
      </c>
      <c r="E7" s="12"/>
      <c r="F7" s="14"/>
      <c r="G7" s="13"/>
    </row>
    <row r="8" spans="1:7">
      <c r="A8" s="4">
        <v>39624</v>
      </c>
      <c r="B8" t="s">
        <v>9</v>
      </c>
      <c r="C8" t="s">
        <v>19</v>
      </c>
      <c r="D8" s="11">
        <f t="shared" si="0"/>
        <v>0.04</v>
      </c>
      <c r="E8" s="12"/>
      <c r="F8" s="14"/>
      <c r="G8" s="14"/>
    </row>
    <row r="9" spans="1:7">
      <c r="A9" s="4">
        <v>39675</v>
      </c>
      <c r="B9" t="s">
        <v>13</v>
      </c>
      <c r="C9" t="s">
        <v>20</v>
      </c>
      <c r="D9" s="11">
        <f t="shared" si="0"/>
        <v>0.05</v>
      </c>
      <c r="E9" s="12"/>
      <c r="F9" s="14"/>
      <c r="G9" s="14"/>
    </row>
    <row r="10" spans="1:7">
      <c r="A10" s="4">
        <v>39794</v>
      </c>
      <c r="B10" t="s">
        <v>14</v>
      </c>
      <c r="C10" t="s">
        <v>6</v>
      </c>
      <c r="D10" s="11">
        <f t="shared" si="0"/>
        <v>0.06</v>
      </c>
      <c r="E10" s="12"/>
      <c r="F10" s="14"/>
      <c r="G10" s="14"/>
    </row>
    <row r="11" spans="1:7">
      <c r="A11" s="4">
        <v>39913</v>
      </c>
      <c r="B11" t="s">
        <v>16</v>
      </c>
      <c r="C11" t="s">
        <v>10</v>
      </c>
      <c r="D11" s="11">
        <f t="shared" si="0"/>
        <v>7.0000000000000007E-2</v>
      </c>
      <c r="E11" s="12"/>
      <c r="F11" s="14"/>
      <c r="G11" s="14"/>
    </row>
    <row r="12" spans="1:7">
      <c r="A12" s="4">
        <v>39947</v>
      </c>
      <c r="B12" t="s">
        <v>5</v>
      </c>
      <c r="C12" t="s">
        <v>10</v>
      </c>
      <c r="D12" s="11">
        <f t="shared" si="0"/>
        <v>0.03</v>
      </c>
      <c r="E12" s="12"/>
      <c r="F12" s="14"/>
      <c r="G12" s="14"/>
    </row>
    <row r="13" spans="1:7">
      <c r="A13" s="4">
        <v>40066</v>
      </c>
      <c r="B13" t="s">
        <v>9</v>
      </c>
      <c r="C13" t="s">
        <v>15</v>
      </c>
      <c r="D13" s="11">
        <f t="shared" si="0"/>
        <v>0.04</v>
      </c>
      <c r="E13" s="12"/>
      <c r="F13" s="14"/>
      <c r="G13" s="14"/>
    </row>
    <row r="14" spans="1:7">
      <c r="A14" s="4">
        <v>40117</v>
      </c>
      <c r="B14" t="s">
        <v>13</v>
      </c>
      <c r="C14" t="s">
        <v>17</v>
      </c>
      <c r="D14" s="11">
        <f t="shared" si="0"/>
        <v>0.05</v>
      </c>
      <c r="E14" s="12"/>
      <c r="F14" s="14"/>
      <c r="G14" s="14"/>
    </row>
    <row r="15" spans="1:7">
      <c r="A15" s="4">
        <v>39709</v>
      </c>
      <c r="B15" t="s">
        <v>14</v>
      </c>
      <c r="C15" t="s">
        <v>18</v>
      </c>
      <c r="D15" s="11">
        <f t="shared" si="0"/>
        <v>0.06</v>
      </c>
      <c r="E15" s="12"/>
      <c r="F15" s="14"/>
      <c r="G15" s="14"/>
    </row>
    <row r="16" spans="1:7">
      <c r="A16" s="4">
        <v>39777</v>
      </c>
      <c r="B16" t="s">
        <v>16</v>
      </c>
      <c r="C16" t="s">
        <v>6</v>
      </c>
      <c r="D16" s="11">
        <f t="shared" si="0"/>
        <v>7.0000000000000007E-2</v>
      </c>
      <c r="E16" s="12"/>
      <c r="F16" s="14"/>
      <c r="G16" s="14"/>
    </row>
    <row r="17" spans="1:7">
      <c r="A17" s="4">
        <v>39811</v>
      </c>
      <c r="B17" t="s">
        <v>5</v>
      </c>
      <c r="C17" t="s">
        <v>10</v>
      </c>
      <c r="D17" s="11">
        <f t="shared" si="0"/>
        <v>0.03</v>
      </c>
      <c r="E17" s="12"/>
      <c r="F17" s="14"/>
      <c r="G17" s="14"/>
    </row>
    <row r="18" spans="1:7">
      <c r="A18" s="4">
        <v>39896</v>
      </c>
      <c r="B18" t="s">
        <v>9</v>
      </c>
      <c r="C18" t="s">
        <v>10</v>
      </c>
      <c r="D18" s="11">
        <f t="shared" si="0"/>
        <v>0.04</v>
      </c>
      <c r="E18" s="12"/>
      <c r="F18" s="14"/>
      <c r="G18" s="14"/>
    </row>
    <row r="19" spans="1:7">
      <c r="A19" s="4">
        <v>39998</v>
      </c>
      <c r="B19" t="s">
        <v>13</v>
      </c>
      <c r="C19" t="s">
        <v>15</v>
      </c>
      <c r="D19" s="11">
        <f t="shared" si="0"/>
        <v>0.05</v>
      </c>
      <c r="E19" s="12"/>
      <c r="F19" s="14"/>
      <c r="G19" s="14"/>
    </row>
    <row r="20" spans="1:7">
      <c r="A20" s="4">
        <v>40015</v>
      </c>
      <c r="B20" t="s">
        <v>14</v>
      </c>
      <c r="C20" t="s">
        <v>17</v>
      </c>
      <c r="D20" s="11">
        <f t="shared" si="0"/>
        <v>0.06</v>
      </c>
      <c r="E20" s="12"/>
      <c r="F20" s="14"/>
      <c r="G20" s="14"/>
    </row>
    <row r="21" spans="1:7">
      <c r="A21" s="4">
        <v>40032</v>
      </c>
      <c r="B21" t="s">
        <v>16</v>
      </c>
      <c r="C21" t="s">
        <v>18</v>
      </c>
      <c r="D21" s="11">
        <f t="shared" si="0"/>
        <v>7.0000000000000007E-2</v>
      </c>
      <c r="E21" s="12"/>
      <c r="F21" s="14"/>
      <c r="G21" s="14"/>
    </row>
    <row r="22" spans="1:7">
      <c r="A22" s="4">
        <v>39504</v>
      </c>
      <c r="B22" t="s">
        <v>5</v>
      </c>
      <c r="C22" t="s">
        <v>21</v>
      </c>
      <c r="D22" s="11">
        <f t="shared" si="0"/>
        <v>0.03</v>
      </c>
      <c r="E22" s="12"/>
      <c r="F22" s="14"/>
      <c r="G22" s="14"/>
    </row>
    <row r="23" spans="1:7">
      <c r="A23" s="4">
        <v>39743</v>
      </c>
      <c r="B23" t="s">
        <v>9</v>
      </c>
      <c r="C23" t="s">
        <v>20</v>
      </c>
      <c r="D23" s="11">
        <f t="shared" si="0"/>
        <v>0.04</v>
      </c>
      <c r="E23" s="12"/>
      <c r="F23" s="14"/>
      <c r="G23" s="14"/>
    </row>
    <row r="24" spans="1:7">
      <c r="A24" s="4">
        <v>39760</v>
      </c>
      <c r="B24" t="s">
        <v>13</v>
      </c>
      <c r="C24" t="s">
        <v>6</v>
      </c>
      <c r="D24" s="11">
        <f t="shared" si="0"/>
        <v>0.05</v>
      </c>
      <c r="E24" s="12"/>
      <c r="F24" s="14"/>
      <c r="G24" s="14"/>
    </row>
    <row r="25" spans="1:7">
      <c r="A25" s="4">
        <v>39930</v>
      </c>
      <c r="B25" t="s">
        <v>14</v>
      </c>
      <c r="C25" t="s">
        <v>10</v>
      </c>
      <c r="D25" s="11">
        <f t="shared" si="0"/>
        <v>0.06</v>
      </c>
      <c r="E25" s="12"/>
      <c r="F25" s="14"/>
      <c r="G25" s="14"/>
    </row>
    <row r="26" spans="1:7">
      <c r="A26" s="4">
        <v>40083</v>
      </c>
      <c r="B26" t="s">
        <v>16</v>
      </c>
      <c r="C26" t="s">
        <v>10</v>
      </c>
      <c r="D26" s="11">
        <f t="shared" si="0"/>
        <v>7.0000000000000007E-2</v>
      </c>
      <c r="E26" s="12"/>
      <c r="F26" s="14"/>
      <c r="G26" s="14"/>
    </row>
    <row r="27" spans="1:7">
      <c r="A27" s="4">
        <v>39692</v>
      </c>
      <c r="B27" t="s">
        <v>5</v>
      </c>
      <c r="C27" t="s">
        <v>15</v>
      </c>
      <c r="D27" s="11">
        <f t="shared" si="0"/>
        <v>0.03</v>
      </c>
      <c r="E27" s="12"/>
      <c r="F27" s="14"/>
      <c r="G27" s="14"/>
    </row>
    <row r="28" spans="1:7">
      <c r="A28" s="4">
        <v>39981</v>
      </c>
      <c r="B28" t="s">
        <v>9</v>
      </c>
      <c r="C28" t="s">
        <v>17</v>
      </c>
      <c r="D28" s="11">
        <f t="shared" si="0"/>
        <v>0.04</v>
      </c>
      <c r="E28" s="12"/>
      <c r="F28" s="14"/>
      <c r="G28" s="14"/>
    </row>
    <row r="29" spans="1:7">
      <c r="A29" s="4">
        <v>40049</v>
      </c>
      <c r="B29" t="s">
        <v>13</v>
      </c>
      <c r="C29" t="s">
        <v>18</v>
      </c>
      <c r="D29" s="11">
        <f t="shared" si="0"/>
        <v>0.05</v>
      </c>
      <c r="E29" s="12"/>
      <c r="F29" s="14"/>
      <c r="G29" s="14"/>
    </row>
    <row r="30" spans="1:7">
      <c r="A30" s="4">
        <v>39470</v>
      </c>
      <c r="B30" t="s">
        <v>14</v>
      </c>
      <c r="C30" s="6" t="s">
        <v>19</v>
      </c>
      <c r="D30" s="11">
        <f t="shared" si="0"/>
        <v>0.06</v>
      </c>
      <c r="E30" s="12"/>
      <c r="F30" s="14"/>
      <c r="G30" s="14"/>
    </row>
    <row r="31" spans="1:7">
      <c r="A31" s="15"/>
      <c r="D31" s="16"/>
      <c r="E31" s="14"/>
      <c r="F31" s="14"/>
      <c r="G31" s="14"/>
    </row>
    <row r="32" spans="1:7">
      <c r="A32" s="15"/>
      <c r="D32" s="16"/>
      <c r="E32" s="14"/>
      <c r="F32" s="14"/>
      <c r="G32" s="14"/>
    </row>
    <row r="33" spans="1:7">
      <c r="A33" s="15"/>
      <c r="D33" s="16"/>
      <c r="E33" s="14"/>
      <c r="F33" s="14"/>
      <c r="G33" s="14"/>
    </row>
    <row r="34" spans="1:7">
      <c r="A34" s="15"/>
      <c r="D34" s="16"/>
      <c r="E34" s="14"/>
      <c r="F34" s="14"/>
      <c r="G34" s="14"/>
    </row>
    <row r="35" spans="1:7">
      <c r="A35" s="15"/>
      <c r="D35" s="16"/>
      <c r="E35" s="14"/>
      <c r="F35" s="14"/>
      <c r="G35" s="14"/>
    </row>
    <row r="36" spans="1:7">
      <c r="A36" s="15"/>
      <c r="D36" s="16"/>
      <c r="E36" s="14"/>
      <c r="F36" s="14"/>
      <c r="G36" s="14"/>
    </row>
    <row r="37" spans="1:7">
      <c r="A37" s="15"/>
      <c r="D37" s="16"/>
      <c r="E37" s="14"/>
      <c r="F37" s="14"/>
      <c r="G37" s="14"/>
    </row>
    <row r="38" spans="1:7">
      <c r="A38" s="15"/>
      <c r="D38" s="16"/>
      <c r="E38" s="14"/>
      <c r="F38" s="14"/>
      <c r="G38" s="14"/>
    </row>
    <row r="39" spans="1:7">
      <c r="A39" s="15"/>
      <c r="D39" s="16"/>
      <c r="E39" s="14"/>
      <c r="F39" s="14"/>
      <c r="G39" s="14"/>
    </row>
    <row r="40" spans="1:7">
      <c r="A40" s="15"/>
      <c r="D40" s="16"/>
      <c r="E40" s="14"/>
      <c r="F40" s="14"/>
      <c r="G40" s="14"/>
    </row>
    <row r="41" spans="1:7">
      <c r="A41" s="15"/>
      <c r="D41" s="16"/>
      <c r="E41" s="14"/>
      <c r="F41" s="14"/>
      <c r="G41" s="14"/>
    </row>
    <row r="42" spans="1:7">
      <c r="A42" s="15"/>
      <c r="D42" s="16"/>
      <c r="E42" s="14"/>
      <c r="F42" s="14"/>
      <c r="G42" s="14"/>
    </row>
    <row r="43" spans="1:7">
      <c r="A43" s="15"/>
      <c r="D43" s="16"/>
      <c r="E43" s="14"/>
      <c r="F43" s="14"/>
      <c r="G43" s="14"/>
    </row>
    <row r="44" spans="1:7">
      <c r="A44" s="15"/>
      <c r="D44" s="16"/>
      <c r="E44" s="14"/>
      <c r="F44" s="14"/>
      <c r="G44" s="14"/>
    </row>
    <row r="45" spans="1:7">
      <c r="A45" s="15"/>
      <c r="D45" s="16"/>
      <c r="E45" s="14"/>
      <c r="F45" s="14"/>
      <c r="G45" s="14"/>
    </row>
    <row r="46" spans="1:7">
      <c r="A46" s="15"/>
      <c r="D46" s="16"/>
      <c r="E46" s="14"/>
      <c r="F46" s="14"/>
      <c r="G46" s="14"/>
    </row>
    <row r="47" spans="1:7">
      <c r="A47" s="15"/>
      <c r="D47" s="16"/>
      <c r="E47" s="14"/>
      <c r="F47" s="14"/>
      <c r="G47" s="14"/>
    </row>
    <row r="48" spans="1:7">
      <c r="A48" s="15"/>
      <c r="D48" s="16"/>
      <c r="E48" s="14"/>
      <c r="F48" s="14"/>
      <c r="G48" s="14"/>
    </row>
    <row r="49" spans="1:7">
      <c r="A49" s="15"/>
      <c r="D49" s="16"/>
      <c r="E49" s="14"/>
      <c r="F49" s="14"/>
      <c r="G49" s="14"/>
    </row>
    <row r="50" spans="1:7">
      <c r="A50" s="15"/>
      <c r="D50" s="16"/>
      <c r="E50" s="14"/>
      <c r="F50" s="14"/>
      <c r="G50" s="14"/>
    </row>
    <row r="51" spans="1:7">
      <c r="A51" s="15"/>
      <c r="D51" s="16"/>
      <c r="E51" s="14"/>
      <c r="F51" s="14"/>
      <c r="G51" s="14"/>
    </row>
    <row r="52" spans="1:7">
      <c r="A52" s="15"/>
      <c r="D52" s="16"/>
      <c r="E52" s="14"/>
      <c r="F52" s="14"/>
      <c r="G52" s="14"/>
    </row>
    <row r="53" spans="1:7">
      <c r="A53" s="15"/>
      <c r="D53" s="16"/>
      <c r="E53" s="14"/>
      <c r="F53" s="14"/>
      <c r="G53" s="14"/>
    </row>
    <row r="54" spans="1:7">
      <c r="A54" s="15"/>
      <c r="D54" s="16"/>
      <c r="E54" s="14"/>
      <c r="F54" s="14"/>
      <c r="G54" s="14"/>
    </row>
    <row r="55" spans="1:7">
      <c r="A55" s="15"/>
      <c r="D55" s="16"/>
      <c r="E55" s="14"/>
      <c r="F55" s="14"/>
      <c r="G55" s="14"/>
    </row>
    <row r="56" spans="1:7">
      <c r="A56" s="15"/>
      <c r="D56" s="16"/>
      <c r="E56" s="14"/>
      <c r="F56" s="14"/>
      <c r="G56" s="14"/>
    </row>
    <row r="57" spans="1:7">
      <c r="A57" s="15"/>
      <c r="D57" s="16"/>
      <c r="E57" s="14"/>
      <c r="F57" s="14"/>
      <c r="G57" s="14"/>
    </row>
    <row r="58" spans="1:7">
      <c r="A58" s="15"/>
      <c r="D58" s="16"/>
      <c r="E58" s="14"/>
      <c r="F58" s="14"/>
      <c r="G58" s="14"/>
    </row>
    <row r="59" spans="1:7">
      <c r="A59" s="15"/>
      <c r="D59" s="16"/>
      <c r="E59" s="14"/>
      <c r="F59" s="14"/>
      <c r="G59" s="14"/>
    </row>
    <row r="60" spans="1:7">
      <c r="A60" s="15"/>
      <c r="D60" s="16"/>
      <c r="E60" s="14"/>
      <c r="F60" s="14"/>
      <c r="G60" s="14"/>
    </row>
    <row r="61" spans="1:7">
      <c r="A61" s="15"/>
      <c r="D61" s="16"/>
      <c r="E61" s="14"/>
      <c r="F61" s="14"/>
      <c r="G61" s="14"/>
    </row>
    <row r="62" spans="1:7">
      <c r="A62" s="15"/>
      <c r="D62" s="16"/>
      <c r="E62" s="14"/>
      <c r="F62" s="14"/>
      <c r="G62" s="14"/>
    </row>
    <row r="63" spans="1:7">
      <c r="A63" s="15"/>
      <c r="D63" s="16"/>
      <c r="E63" s="14"/>
      <c r="F63" s="14"/>
      <c r="G63" s="14"/>
    </row>
    <row r="64" spans="1:7">
      <c r="A64" s="15"/>
      <c r="D64" s="16"/>
      <c r="E64" s="14"/>
      <c r="F64" s="14"/>
      <c r="G64" s="14"/>
    </row>
    <row r="65" spans="1:7">
      <c r="A65" s="15"/>
      <c r="D65" s="16"/>
      <c r="E65" s="14"/>
      <c r="F65" s="14"/>
      <c r="G65" s="14"/>
    </row>
    <row r="66" spans="1:7">
      <c r="A66" s="15"/>
      <c r="D66" s="16"/>
      <c r="E66" s="14"/>
      <c r="F66" s="14"/>
      <c r="G66" s="14"/>
    </row>
    <row r="67" spans="1:7">
      <c r="A67" s="15"/>
      <c r="D67" s="16"/>
      <c r="E67" s="14"/>
      <c r="F67" s="14"/>
      <c r="G67" s="14"/>
    </row>
    <row r="68" spans="1:7">
      <c r="A68" s="15"/>
      <c r="D68" s="16"/>
      <c r="E68" s="14"/>
      <c r="F68" s="14"/>
      <c r="G68" s="14"/>
    </row>
    <row r="69" spans="1:7">
      <c r="A69" s="15"/>
      <c r="D69" s="16"/>
      <c r="E69" s="14"/>
      <c r="F69" s="14"/>
      <c r="G69" s="14"/>
    </row>
    <row r="70" spans="1:7">
      <c r="A70" s="15"/>
      <c r="D70" s="16"/>
      <c r="E70" s="14"/>
      <c r="F70" s="14"/>
      <c r="G70" s="14"/>
    </row>
    <row r="71" spans="1:7">
      <c r="A71" s="15"/>
      <c r="D71" s="16"/>
      <c r="E71" s="14"/>
      <c r="F71" s="14"/>
      <c r="G71" s="14"/>
    </row>
    <row r="72" spans="1:7">
      <c r="A72" s="15"/>
      <c r="D72" s="16"/>
      <c r="E72" s="14"/>
      <c r="F72" s="14"/>
      <c r="G72" s="14"/>
    </row>
    <row r="73" spans="1:7">
      <c r="A73" s="15"/>
      <c r="D73" s="16"/>
      <c r="E73" s="14"/>
      <c r="F73" s="14"/>
      <c r="G73" s="14"/>
    </row>
    <row r="74" spans="1:7">
      <c r="A74" s="15"/>
      <c r="D74" s="16"/>
      <c r="E74" s="14"/>
      <c r="F74" s="14"/>
      <c r="G74" s="14"/>
    </row>
    <row r="75" spans="1:7">
      <c r="A75" s="15"/>
      <c r="D75" s="16"/>
      <c r="E75" s="14"/>
      <c r="F75" s="14"/>
      <c r="G75" s="14"/>
    </row>
    <row r="76" spans="1:7">
      <c r="A76" s="15"/>
      <c r="D76" s="16"/>
      <c r="E76" s="14"/>
      <c r="F76" s="14"/>
      <c r="G76" s="14"/>
    </row>
    <row r="77" spans="1:7">
      <c r="A77" s="15"/>
      <c r="D77" s="16"/>
      <c r="E77" s="14"/>
      <c r="F77" s="14"/>
      <c r="G77" s="14"/>
    </row>
    <row r="78" spans="1:7">
      <c r="A78" s="15"/>
      <c r="D78" s="16"/>
      <c r="E78" s="14"/>
      <c r="F78" s="14"/>
      <c r="G78" s="14"/>
    </row>
    <row r="79" spans="1:7">
      <c r="A79" s="15"/>
      <c r="D79" s="16"/>
      <c r="E79" s="14"/>
      <c r="F79" s="14"/>
      <c r="G79" s="14"/>
    </row>
    <row r="80" spans="1:7">
      <c r="A80" s="15"/>
      <c r="D80" s="16"/>
      <c r="E80" s="14"/>
      <c r="F80" s="14"/>
      <c r="G80" s="14"/>
    </row>
    <row r="81" spans="1:7">
      <c r="A81" s="15"/>
      <c r="D81" s="16"/>
      <c r="E81" s="14"/>
      <c r="F81" s="14"/>
      <c r="G81" s="14"/>
    </row>
    <row r="82" spans="1:7">
      <c r="A82" s="15"/>
      <c r="D82" s="16"/>
      <c r="E82" s="14"/>
      <c r="F82" s="14"/>
      <c r="G82" s="14"/>
    </row>
    <row r="83" spans="1:7">
      <c r="A83" s="15"/>
      <c r="D83" s="16"/>
      <c r="E83" s="14"/>
      <c r="F83" s="14"/>
      <c r="G83" s="14"/>
    </row>
    <row r="84" spans="1:7">
      <c r="A84" s="15"/>
      <c r="D84" s="16"/>
      <c r="E84" s="14"/>
      <c r="F84" s="14"/>
      <c r="G84" s="14"/>
    </row>
    <row r="85" spans="1:7">
      <c r="A85" s="15"/>
      <c r="D85" s="16"/>
      <c r="E85" s="14"/>
      <c r="F85" s="14"/>
      <c r="G85" s="14"/>
    </row>
    <row r="86" spans="1:7">
      <c r="A86" s="15"/>
      <c r="D86" s="16"/>
      <c r="E86" s="14"/>
      <c r="F86" s="14"/>
      <c r="G86" s="14"/>
    </row>
    <row r="87" spans="1:7">
      <c r="A87" s="15"/>
      <c r="D87" s="16"/>
      <c r="E87" s="14"/>
      <c r="F87" s="14"/>
      <c r="G87" s="14"/>
    </row>
    <row r="88" spans="1:7">
      <c r="A88" s="15"/>
      <c r="D88" s="16"/>
      <c r="E88" s="14"/>
      <c r="F88" s="14"/>
      <c r="G88" s="14"/>
    </row>
    <row r="89" spans="1:7">
      <c r="A89" s="15"/>
      <c r="D89" s="16"/>
      <c r="E89" s="14"/>
      <c r="F89" s="14"/>
      <c r="G89" s="14"/>
    </row>
    <row r="90" spans="1:7">
      <c r="A90" s="15"/>
      <c r="D90" s="16"/>
      <c r="E90" s="14"/>
      <c r="F90" s="14"/>
      <c r="G90" s="14"/>
    </row>
    <row r="91" spans="1:7">
      <c r="A91" s="15"/>
      <c r="D91" s="16"/>
      <c r="E91" s="14"/>
      <c r="F91" s="14"/>
      <c r="G91" s="14"/>
    </row>
    <row r="92" spans="1:7">
      <c r="A92" s="15"/>
      <c r="D92" s="16"/>
      <c r="E92" s="14"/>
      <c r="F92" s="14"/>
      <c r="G92" s="14"/>
    </row>
    <row r="93" spans="1:7">
      <c r="A93" s="15"/>
      <c r="D93" s="16"/>
      <c r="E93" s="14"/>
      <c r="F93" s="14"/>
      <c r="G93" s="14"/>
    </row>
    <row r="94" spans="1:7">
      <c r="A94" s="15"/>
      <c r="D94" s="16"/>
      <c r="E94" s="14"/>
      <c r="F94" s="14"/>
      <c r="G94" s="14"/>
    </row>
    <row r="95" spans="1:7">
      <c r="A95" s="15"/>
      <c r="D95" s="16"/>
      <c r="E95" s="14"/>
      <c r="F95" s="14"/>
      <c r="G95" s="14"/>
    </row>
    <row r="96" spans="1:7">
      <c r="A96" s="15"/>
      <c r="D96" s="16"/>
      <c r="E96" s="14"/>
      <c r="F96" s="14"/>
      <c r="G96" s="14"/>
    </row>
    <row r="97" spans="1:7">
      <c r="A97" s="15"/>
      <c r="D97" s="16"/>
      <c r="E97" s="14"/>
      <c r="F97" s="14"/>
      <c r="G97" s="14"/>
    </row>
    <row r="98" spans="1:7">
      <c r="A98" s="15"/>
      <c r="D98" s="16"/>
      <c r="E98" s="14"/>
      <c r="F98" s="14"/>
      <c r="G98" s="14"/>
    </row>
    <row r="99" spans="1:7">
      <c r="A99" s="15"/>
      <c r="D99" s="16"/>
      <c r="E99" s="14"/>
      <c r="F99" s="14"/>
      <c r="G99" s="14"/>
    </row>
    <row r="100" spans="1:7">
      <c r="A100" s="15"/>
      <c r="D100" s="16"/>
      <c r="E100" s="14"/>
      <c r="F100" s="14"/>
      <c r="G1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DE07-619A-4155-B2C8-1ECFDC141085}">
  <dimension ref="A1:E100"/>
  <sheetViews>
    <sheetView workbookViewId="0">
      <selection activeCell="E4" sqref="E4"/>
    </sheetView>
  </sheetViews>
  <sheetFormatPr defaultColWidth="11.140625" defaultRowHeight="15"/>
  <cols>
    <col min="1" max="1" width="10.42578125" customWidth="1"/>
    <col min="2" max="2" width="9" customWidth="1"/>
    <col min="3" max="3" width="7" customWidth="1"/>
    <col min="4" max="4" width="8.42578125" bestFit="1" customWidth="1"/>
    <col min="5" max="5" width="10.85546875" customWidth="1"/>
    <col min="6" max="8" width="7" customWidth="1"/>
    <col min="9" max="9" width="15.5703125" customWidth="1"/>
    <col min="10" max="11" width="7" customWidth="1"/>
  </cols>
  <sheetData>
    <row r="1" spans="1:5" ht="14.25" customHeight="1">
      <c r="A1" t="s">
        <v>24</v>
      </c>
      <c r="B1" t="s">
        <v>25</v>
      </c>
    </row>
    <row r="2" spans="1:5" ht="14.25" customHeight="1">
      <c r="A2" t="s">
        <v>26</v>
      </c>
      <c r="B2">
        <v>820</v>
      </c>
    </row>
    <row r="3" spans="1:5" ht="14.25" customHeight="1">
      <c r="A3" t="s">
        <v>27</v>
      </c>
      <c r="B3">
        <v>785</v>
      </c>
      <c r="D3" t="s">
        <v>28</v>
      </c>
      <c r="E3" t="s">
        <v>25</v>
      </c>
    </row>
    <row r="4" spans="1:5" ht="14.25" customHeight="1">
      <c r="A4" t="s">
        <v>29</v>
      </c>
      <c r="B4">
        <v>322</v>
      </c>
      <c r="D4" t="s">
        <v>27</v>
      </c>
      <c r="E4" s="5">
        <f>INDEX(A:B,MATCH(D4,A:A,0),2)</f>
        <v>785</v>
      </c>
    </row>
    <row r="5" spans="1:5" ht="14.25" customHeight="1">
      <c r="A5" t="s">
        <v>30</v>
      </c>
      <c r="B5">
        <v>686</v>
      </c>
      <c r="D5" t="s">
        <v>31</v>
      </c>
      <c r="E5" s="5">
        <f>INDEX(A:B,MATCH(D5,A:A,0),2)</f>
        <v>25</v>
      </c>
    </row>
    <row r="6" spans="1:5" ht="14.25" customHeight="1">
      <c r="A6" t="s">
        <v>31</v>
      </c>
      <c r="B6">
        <v>25</v>
      </c>
      <c r="D6" t="s">
        <v>32</v>
      </c>
      <c r="E6" s="5">
        <f>INDEX(A:B,MATCH(D6,A:A,0),2)</f>
        <v>290</v>
      </c>
    </row>
    <row r="7" spans="1:5" ht="14.25" customHeight="1">
      <c r="A7" t="s">
        <v>32</v>
      </c>
      <c r="B7">
        <v>290</v>
      </c>
      <c r="D7" t="s">
        <v>33</v>
      </c>
      <c r="E7" s="5">
        <f>INDEX(A:B,MATCH(D7,A:A,0),2)</f>
        <v>354</v>
      </c>
    </row>
    <row r="8" spans="1:5" ht="14.25" customHeight="1">
      <c r="A8" t="s">
        <v>32</v>
      </c>
      <c r="B8">
        <v>531</v>
      </c>
    </row>
    <row r="9" spans="1:5" ht="14.25" customHeight="1">
      <c r="A9" t="s">
        <v>33</v>
      </c>
      <c r="B9">
        <v>354</v>
      </c>
    </row>
    <row r="10" spans="1:5" ht="14.25" customHeight="1">
      <c r="A10" t="s">
        <v>32</v>
      </c>
      <c r="B10">
        <v>108</v>
      </c>
    </row>
    <row r="11" spans="1:5" ht="14.25" customHeight="1">
      <c r="A11" t="s">
        <v>34</v>
      </c>
      <c r="B11">
        <v>512</v>
      </c>
    </row>
    <row r="12" spans="1:5" ht="14.25" customHeight="1">
      <c r="A12" t="s">
        <v>35</v>
      </c>
      <c r="B12">
        <v>685</v>
      </c>
    </row>
    <row r="13" spans="1:5" ht="14.25" customHeight="1">
      <c r="A13" t="s">
        <v>36</v>
      </c>
      <c r="B13">
        <v>533</v>
      </c>
    </row>
    <row r="14" spans="1:5" ht="14.25" customHeight="1"/>
    <row r="15" spans="1:5" ht="14.25" customHeight="1"/>
    <row r="16" spans="1:5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4D38-2714-4B58-8F20-AFD214D843D2}">
  <dimension ref="A1:P100"/>
  <sheetViews>
    <sheetView workbookViewId="0">
      <selection activeCell="I17" sqref="I17"/>
    </sheetView>
  </sheetViews>
  <sheetFormatPr defaultColWidth="11.140625" defaultRowHeight="15"/>
  <cols>
    <col min="1" max="1" width="9.85546875" bestFit="1" customWidth="1"/>
    <col min="2" max="2" width="7.42578125" bestFit="1" customWidth="1"/>
    <col min="3" max="3" width="7.5703125" bestFit="1" customWidth="1"/>
    <col min="4" max="4" width="5.85546875" bestFit="1" customWidth="1"/>
    <col min="5" max="5" width="11.140625" bestFit="1" customWidth="1"/>
    <col min="6" max="6" width="8.42578125" bestFit="1" customWidth="1"/>
    <col min="7" max="7" width="8.42578125" customWidth="1"/>
    <col min="8" max="8" width="7" customWidth="1"/>
    <col min="9" max="9" width="7.85546875" bestFit="1" customWidth="1"/>
    <col min="10" max="10" width="5.140625" bestFit="1" customWidth="1"/>
    <col min="11" max="11" width="7.42578125" bestFit="1" customWidth="1"/>
    <col min="12" max="12" width="7.85546875" bestFit="1" customWidth="1"/>
    <col min="13" max="13" width="11.140625" bestFit="1" customWidth="1"/>
    <col min="14" max="14" width="8.42578125" bestFit="1" customWidth="1"/>
    <col min="15" max="15" width="5.85546875" bestFit="1" customWidth="1"/>
    <col min="16" max="16" width="7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37</v>
      </c>
      <c r="F1" s="3" t="s">
        <v>38</v>
      </c>
      <c r="G1" s="27"/>
    </row>
    <row r="2" spans="1:16" ht="14.25" customHeight="1">
      <c r="A2" s="4">
        <v>39453</v>
      </c>
      <c r="B2" t="s">
        <v>5</v>
      </c>
      <c r="C2" t="s">
        <v>6</v>
      </c>
      <c r="D2">
        <v>8</v>
      </c>
      <c r="E2" s="17">
        <v>389</v>
      </c>
      <c r="F2" s="17">
        <f t="shared" ref="F2:F7" si="0">+D2*E2</f>
        <v>3112</v>
      </c>
      <c r="G2" s="17"/>
      <c r="I2" s="18" t="s">
        <v>39</v>
      </c>
      <c r="K2" t="s">
        <v>2</v>
      </c>
      <c r="L2" s="3" t="s">
        <v>3</v>
      </c>
      <c r="M2" s="3" t="s">
        <v>37</v>
      </c>
      <c r="N2" s="3" t="s">
        <v>38</v>
      </c>
    </row>
    <row r="3" spans="1:16" ht="14.25" customHeight="1">
      <c r="A3" s="4">
        <v>39487</v>
      </c>
      <c r="B3" t="s">
        <v>9</v>
      </c>
      <c r="C3" t="s">
        <v>10</v>
      </c>
      <c r="D3">
        <v>10</v>
      </c>
      <c r="E3" s="17">
        <v>385</v>
      </c>
      <c r="F3" s="17">
        <f t="shared" si="0"/>
        <v>3850</v>
      </c>
      <c r="G3" s="17"/>
      <c r="I3" s="4"/>
      <c r="J3" t="s">
        <v>40</v>
      </c>
      <c r="K3" t="s">
        <v>6</v>
      </c>
      <c r="L3" s="19">
        <f>SUMIF($C$2:$C$7,K3,$D$2:$D$7)</f>
        <v>13</v>
      </c>
      <c r="M3" s="19">
        <f>SUMIF($C$2:$C$7,K3,$E$2:$E$7)</f>
        <v>702</v>
      </c>
      <c r="N3" s="19">
        <f>SUMIF($C$2:$C$7,K3,$F$2:$F$7)</f>
        <v>4677</v>
      </c>
    </row>
    <row r="4" spans="1:16" ht="14.25" customHeight="1">
      <c r="A4" s="4">
        <v>39522</v>
      </c>
      <c r="B4" t="s">
        <v>13</v>
      </c>
      <c r="C4" t="s">
        <v>10</v>
      </c>
      <c r="D4">
        <v>3</v>
      </c>
      <c r="E4" s="17">
        <v>771</v>
      </c>
      <c r="F4" s="17">
        <f t="shared" si="0"/>
        <v>2313</v>
      </c>
      <c r="G4" s="17"/>
      <c r="I4" s="4"/>
      <c r="J4" t="s">
        <v>40</v>
      </c>
      <c r="K4" t="s">
        <v>10</v>
      </c>
      <c r="L4" s="19">
        <f t="shared" ref="L4:L6" si="1">SUMIF($C$2:$C$7,K4,$D$2:$D$7)</f>
        <v>13</v>
      </c>
      <c r="M4" s="19">
        <f t="shared" ref="M4:M6" si="2">SUMIF($C$2:$C$7,K4,$E$2:$E$7)</f>
        <v>1156</v>
      </c>
      <c r="N4" s="19">
        <f t="shared" ref="N4:N6" si="3">SUMIF($C$2:$C$7,K4,$F$2:$F$7)</f>
        <v>6163</v>
      </c>
    </row>
    <row r="5" spans="1:16" ht="14.25" customHeight="1">
      <c r="A5" s="4">
        <v>39556</v>
      </c>
      <c r="B5" t="s">
        <v>5</v>
      </c>
      <c r="C5" t="s">
        <v>6</v>
      </c>
      <c r="D5">
        <v>5</v>
      </c>
      <c r="E5" s="17">
        <v>313</v>
      </c>
      <c r="F5" s="17">
        <f t="shared" si="0"/>
        <v>1565</v>
      </c>
      <c r="G5" s="17"/>
      <c r="I5" s="4"/>
      <c r="J5" t="s">
        <v>40</v>
      </c>
      <c r="K5" t="s">
        <v>15</v>
      </c>
      <c r="L5" s="19">
        <f t="shared" si="1"/>
        <v>8</v>
      </c>
      <c r="M5" s="19">
        <f t="shared" si="2"/>
        <v>730</v>
      </c>
      <c r="N5" s="19">
        <f t="shared" si="3"/>
        <v>5840</v>
      </c>
    </row>
    <row r="6" spans="1:16" ht="14.25" customHeight="1">
      <c r="A6" s="4">
        <v>39573</v>
      </c>
      <c r="B6" t="s">
        <v>16</v>
      </c>
      <c r="C6" t="s">
        <v>17</v>
      </c>
      <c r="D6">
        <v>10</v>
      </c>
      <c r="E6" s="17">
        <v>574</v>
      </c>
      <c r="F6" s="17">
        <f t="shared" si="0"/>
        <v>5740</v>
      </c>
      <c r="G6" s="17"/>
      <c r="I6" s="4"/>
      <c r="J6" t="s">
        <v>40</v>
      </c>
      <c r="K6" t="s">
        <v>17</v>
      </c>
      <c r="L6" s="19">
        <f t="shared" si="1"/>
        <v>10</v>
      </c>
      <c r="M6" s="19">
        <f t="shared" si="2"/>
        <v>574</v>
      </c>
      <c r="N6" s="19">
        <f t="shared" si="3"/>
        <v>5740</v>
      </c>
    </row>
    <row r="7" spans="1:16" ht="14.25" customHeight="1" thickBot="1">
      <c r="A7" s="4">
        <v>39590</v>
      </c>
      <c r="B7" t="s">
        <v>5</v>
      </c>
      <c r="C7" t="s">
        <v>15</v>
      </c>
      <c r="D7">
        <v>8</v>
      </c>
      <c r="E7" s="17">
        <v>730</v>
      </c>
      <c r="F7" s="17">
        <f t="shared" si="0"/>
        <v>5840</v>
      </c>
      <c r="G7" s="17"/>
      <c r="I7" s="4"/>
      <c r="L7" s="20">
        <f t="shared" ref="L7:N7" si="4">SUM(L3:L6)</f>
        <v>44</v>
      </c>
      <c r="M7" s="20">
        <f t="shared" si="4"/>
        <v>3162</v>
      </c>
      <c r="N7" s="20">
        <f t="shared" si="4"/>
        <v>22420</v>
      </c>
    </row>
    <row r="8" spans="1:16" ht="14.25" customHeight="1" thickBot="1">
      <c r="A8" s="4"/>
      <c r="C8" s="21" t="s">
        <v>40</v>
      </c>
      <c r="D8" s="20">
        <f>SUM(D2:D7)</f>
        <v>44</v>
      </c>
      <c r="E8" s="20">
        <f>SUM(E2:E7)</f>
        <v>3162</v>
      </c>
      <c r="F8" s="20">
        <f>SUM(F2:F7)</f>
        <v>22420</v>
      </c>
      <c r="G8" s="17"/>
      <c r="I8" s="4"/>
      <c r="L8" s="37" t="s">
        <v>41</v>
      </c>
      <c r="M8" s="38"/>
      <c r="N8" s="38"/>
      <c r="O8" s="39"/>
    </row>
    <row r="9" spans="1:16" ht="14.25" customHeight="1">
      <c r="A9" s="4"/>
      <c r="E9" s="17"/>
      <c r="F9" s="17"/>
      <c r="G9" s="17"/>
      <c r="I9" s="18" t="s">
        <v>42</v>
      </c>
      <c r="K9" t="s">
        <v>2</v>
      </c>
      <c r="L9" s="22" t="s">
        <v>5</v>
      </c>
      <c r="M9" s="9" t="s">
        <v>9</v>
      </c>
      <c r="N9" s="9" t="s">
        <v>13</v>
      </c>
      <c r="O9" s="23" t="s">
        <v>16</v>
      </c>
    </row>
    <row r="10" spans="1:16" ht="14.25" customHeight="1">
      <c r="I10" s="4"/>
      <c r="J10" t="s">
        <v>40</v>
      </c>
      <c r="K10" t="s">
        <v>6</v>
      </c>
      <c r="L10" s="24">
        <f>SUMIFS($D$2:$D$7,$C$2:$C$7,K10,$B$2:$B$7,$L$9)</f>
        <v>13</v>
      </c>
      <c r="M10" s="24">
        <f>SUMIFS($D$2:$D$7,$C$2:$C$7,K10,$B$2:$B$7,$M$9)</f>
        <v>0</v>
      </c>
      <c r="N10" s="24">
        <f>SUMIFS($D$2:$D$7,$C$2:$C$7,K10,$B$2:$B$7,$N$9)</f>
        <v>0</v>
      </c>
      <c r="O10" s="24">
        <f>SUMIFS($D$2:$D$7,$C$2:$C$7,K10,$B$2:$B$7,$O$9)</f>
        <v>0</v>
      </c>
    </row>
    <row r="11" spans="1:16" ht="14.25" customHeight="1">
      <c r="I11" s="4"/>
      <c r="J11" t="s">
        <v>40</v>
      </c>
      <c r="K11" t="s">
        <v>10</v>
      </c>
      <c r="L11" s="24">
        <f>SUMIFS($D$2:$D$7,$C$2:$C$7,K11,$B$2:$B$7,$L$9)</f>
        <v>0</v>
      </c>
      <c r="M11" s="24">
        <f t="shared" ref="M11:M13" si="5">SUMIFS($D$2:$D$7,$C$2:$C$7,K11,$B$2:$B$7,$M$9)</f>
        <v>10</v>
      </c>
      <c r="N11" s="24">
        <f t="shared" ref="N11:N13" si="6">SUMIFS($D$2:$D$7,$C$2:$C$7,K11,$B$2:$B$7,$N$9)</f>
        <v>3</v>
      </c>
      <c r="O11" s="24">
        <f t="shared" ref="O11:O13" si="7">SUMIFS($D$2:$D$7,$C$2:$C$7,K11,$B$2:$B$7,$O$9)</f>
        <v>0</v>
      </c>
    </row>
    <row r="12" spans="1:16" ht="14.25" customHeight="1">
      <c r="I12" s="4"/>
      <c r="J12" t="s">
        <v>40</v>
      </c>
      <c r="K12" t="s">
        <v>17</v>
      </c>
      <c r="L12" s="24">
        <f>SUMIFS($D$2:$D$7,$C$2:$C$7,K12,$B$2:$B$7,$L$9)</f>
        <v>0</v>
      </c>
      <c r="M12" s="24">
        <f t="shared" si="5"/>
        <v>0</v>
      </c>
      <c r="N12" s="24">
        <f t="shared" si="6"/>
        <v>0</v>
      </c>
      <c r="O12" s="24">
        <f t="shared" si="7"/>
        <v>10</v>
      </c>
    </row>
    <row r="13" spans="1:16" ht="14.25" customHeight="1">
      <c r="I13" s="4"/>
      <c r="J13" t="s">
        <v>40</v>
      </c>
      <c r="K13" t="s">
        <v>15</v>
      </c>
      <c r="L13" s="24">
        <f>SUMIFS($D$2:$D$7,$C$2:$C$7,K13,$B$2:$B$7,$L$9)</f>
        <v>8</v>
      </c>
      <c r="M13" s="24">
        <f t="shared" si="5"/>
        <v>0</v>
      </c>
      <c r="N13" s="24">
        <f t="shared" si="6"/>
        <v>0</v>
      </c>
      <c r="O13" s="24">
        <f t="shared" si="7"/>
        <v>0</v>
      </c>
    </row>
    <row r="14" spans="1:16" ht="14.25" customHeight="1">
      <c r="I14" s="4"/>
      <c r="L14" s="25">
        <f t="shared" ref="L14:O14" si="8">SUM(L10:L13)</f>
        <v>21</v>
      </c>
      <c r="M14" s="25">
        <f t="shared" si="8"/>
        <v>10</v>
      </c>
      <c r="N14" s="25">
        <f t="shared" si="8"/>
        <v>3</v>
      </c>
      <c r="O14" s="25">
        <f t="shared" si="8"/>
        <v>10</v>
      </c>
      <c r="P14" s="26"/>
    </row>
    <row r="15" spans="1:16" ht="14.25" customHeight="1"/>
    <row r="16" spans="1: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L8:O8"/>
  </mergeCells>
  <pageMargins left="0.7" right="0.7" top="0.75" bottom="0.75" header="0.3" footer="0.3"/>
  <ignoredErrors>
    <ignoredError sqref="M10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E4AA-DD6A-4DE1-91D8-1BC6C681DB66}">
  <dimension ref="A1:J100"/>
  <sheetViews>
    <sheetView workbookViewId="0">
      <selection activeCell="J13" sqref="J13"/>
    </sheetView>
  </sheetViews>
  <sheetFormatPr defaultColWidth="11.140625" defaultRowHeight="15"/>
  <cols>
    <col min="1" max="1" width="14.42578125" bestFit="1" customWidth="1"/>
    <col min="2" max="2" width="5.5703125" bestFit="1" customWidth="1"/>
    <col min="3" max="3" width="9" bestFit="1" customWidth="1"/>
    <col min="4" max="4" width="10.28515625" bestFit="1" customWidth="1"/>
    <col min="5" max="5" width="5.85546875" bestFit="1" customWidth="1"/>
    <col min="6" max="6" width="9" bestFit="1" customWidth="1"/>
    <col min="7" max="7" width="9.5703125" bestFit="1" customWidth="1"/>
    <col min="8" max="8" width="10.28515625" bestFit="1" customWidth="1"/>
    <col min="9" max="9" width="9.5703125" bestFit="1" customWidth="1"/>
    <col min="10" max="10" width="10.28515625" bestFit="1" customWidth="1"/>
    <col min="11" max="11" width="7" customWidth="1"/>
  </cols>
  <sheetData>
    <row r="1" spans="1:10" ht="14.25" customHeight="1">
      <c r="A1" s="28" t="s">
        <v>25</v>
      </c>
      <c r="B1" s="28" t="s">
        <v>9</v>
      </c>
      <c r="C1" s="28" t="s">
        <v>16</v>
      </c>
      <c r="D1" s="28" t="s">
        <v>14</v>
      </c>
      <c r="E1" s="28" t="s">
        <v>43</v>
      </c>
      <c r="F1" s="28" t="s">
        <v>44</v>
      </c>
      <c r="G1" s="28" t="s">
        <v>45</v>
      </c>
      <c r="H1" s="28" t="s">
        <v>46</v>
      </c>
    </row>
    <row r="2" spans="1:10" ht="14.25" customHeight="1">
      <c r="A2" s="28" t="s">
        <v>47</v>
      </c>
      <c r="B2" s="28">
        <v>990</v>
      </c>
      <c r="C2" s="28">
        <v>513</v>
      </c>
      <c r="D2" s="28">
        <v>686</v>
      </c>
      <c r="E2" s="28">
        <v>858</v>
      </c>
      <c r="F2" s="28">
        <v>763</v>
      </c>
      <c r="G2" s="28">
        <v>441</v>
      </c>
      <c r="H2" s="28">
        <v>646</v>
      </c>
    </row>
    <row r="3" spans="1:10" ht="14.25" customHeight="1">
      <c r="A3" s="28" t="s">
        <v>48</v>
      </c>
      <c r="B3" s="29">
        <v>978</v>
      </c>
      <c r="C3" s="28">
        <v>122</v>
      </c>
      <c r="D3" s="28">
        <v>686</v>
      </c>
      <c r="E3" s="28">
        <v>563</v>
      </c>
      <c r="F3" s="28">
        <v>221</v>
      </c>
      <c r="G3" s="28">
        <v>878</v>
      </c>
      <c r="H3" s="28">
        <v>640</v>
      </c>
    </row>
    <row r="4" spans="1:10" ht="14.25" customHeight="1">
      <c r="A4" s="28" t="s">
        <v>49</v>
      </c>
      <c r="B4" s="28">
        <v>111</v>
      </c>
      <c r="C4" s="28">
        <v>190</v>
      </c>
      <c r="D4" s="28">
        <v>435</v>
      </c>
      <c r="E4" s="28">
        <v>620</v>
      </c>
      <c r="F4" s="28">
        <v>298</v>
      </c>
      <c r="G4" s="28">
        <v>91</v>
      </c>
      <c r="H4" s="28">
        <v>504</v>
      </c>
    </row>
    <row r="5" spans="1:10" ht="14.25" customHeight="1">
      <c r="A5" s="28" t="s">
        <v>50</v>
      </c>
      <c r="B5" s="28">
        <v>584</v>
      </c>
      <c r="C5" s="28">
        <v>159</v>
      </c>
      <c r="D5" s="28">
        <v>618</v>
      </c>
      <c r="E5" s="28">
        <v>219</v>
      </c>
      <c r="F5" s="28">
        <v>792</v>
      </c>
      <c r="G5" s="28">
        <v>8</v>
      </c>
      <c r="H5" s="28">
        <v>830</v>
      </c>
    </row>
    <row r="6" spans="1:10" ht="14.25" customHeight="1">
      <c r="A6" s="28" t="s">
        <v>51</v>
      </c>
      <c r="B6" s="28">
        <v>514</v>
      </c>
      <c r="C6" s="28">
        <v>122</v>
      </c>
      <c r="D6" s="28">
        <v>147</v>
      </c>
      <c r="E6" s="28">
        <v>119</v>
      </c>
      <c r="F6" s="28">
        <v>17</v>
      </c>
      <c r="G6" s="28">
        <v>197</v>
      </c>
      <c r="H6" s="28">
        <v>120</v>
      </c>
    </row>
    <row r="7" spans="1:10" ht="14.25" customHeight="1">
      <c r="A7" s="28" t="s">
        <v>52</v>
      </c>
      <c r="B7" s="28">
        <v>597</v>
      </c>
      <c r="C7" s="28">
        <v>494</v>
      </c>
      <c r="D7" s="28">
        <v>158</v>
      </c>
      <c r="E7" s="28">
        <v>950</v>
      </c>
      <c r="F7" s="28">
        <v>639</v>
      </c>
      <c r="G7" s="28">
        <v>336</v>
      </c>
      <c r="H7" s="28">
        <v>582</v>
      </c>
    </row>
    <row r="8" spans="1:10" ht="14.25" customHeight="1">
      <c r="A8" s="28" t="s">
        <v>53</v>
      </c>
      <c r="B8" s="28">
        <v>236</v>
      </c>
      <c r="C8" s="28">
        <v>870</v>
      </c>
      <c r="D8" s="28">
        <v>194</v>
      </c>
      <c r="E8" s="28">
        <v>995</v>
      </c>
      <c r="F8" s="28">
        <v>63</v>
      </c>
      <c r="G8" s="28">
        <v>13</v>
      </c>
      <c r="H8" s="28">
        <v>477</v>
      </c>
    </row>
    <row r="9" spans="1:10" ht="14.25" customHeight="1"/>
    <row r="10" spans="1:10" ht="14.25" customHeight="1">
      <c r="A10" t="s">
        <v>54</v>
      </c>
    </row>
    <row r="11" spans="1:10" ht="14.25" customHeight="1">
      <c r="A11" s="28" t="s">
        <v>25</v>
      </c>
      <c r="B11" s="28" t="s">
        <v>16</v>
      </c>
      <c r="C11" s="28" t="s">
        <v>44</v>
      </c>
      <c r="D11" s="28" t="s">
        <v>46</v>
      </c>
      <c r="E11" s="28" t="s">
        <v>43</v>
      </c>
      <c r="F11" s="28" t="s">
        <v>14</v>
      </c>
      <c r="G11" s="28" t="s">
        <v>55</v>
      </c>
      <c r="H11" s="28" t="s">
        <v>44</v>
      </c>
      <c r="I11" s="28" t="s">
        <v>45</v>
      </c>
      <c r="J11" s="28" t="s">
        <v>46</v>
      </c>
    </row>
    <row r="12" spans="1:10" ht="14.25" customHeight="1">
      <c r="A12" s="28" t="s">
        <v>48</v>
      </c>
      <c r="B12" s="30">
        <f t="shared" ref="B12:B13" si="0">VLOOKUP(A12,$A$1:$H$8,2,0)</f>
        <v>978</v>
      </c>
      <c r="C12" s="30">
        <f>VLOOKUP($A$12,$A$1:$H$8,6,0)</f>
        <v>221</v>
      </c>
      <c r="D12" s="30">
        <f>VLOOKUP($A$12,$A$1:$H$8,8,0)</f>
        <v>640</v>
      </c>
      <c r="E12" s="30">
        <f>VLOOKUP($A$12,$A$1:$H$8,5,0)</f>
        <v>563</v>
      </c>
      <c r="F12" s="30">
        <f>VLOOKUP($A$12,$A$1:$H$8,4,0)</f>
        <v>686</v>
      </c>
      <c r="G12" s="30">
        <f>VLOOKUP($A$12,$A$1:$H$8,2,0)</f>
        <v>978</v>
      </c>
      <c r="H12" s="30">
        <f>VLOOKUP($A$12,$A$1:$H$8,6,0)</f>
        <v>221</v>
      </c>
      <c r="I12" s="30">
        <f>VLOOKUP($A$12,$A$1:$H$8,7,0)</f>
        <v>878</v>
      </c>
      <c r="J12" s="30">
        <f>VLOOKUP($A$12,$A$1:$H$8,8,0)</f>
        <v>640</v>
      </c>
    </row>
    <row r="13" spans="1:10" ht="14.25" customHeight="1">
      <c r="A13" s="28" t="s">
        <v>51</v>
      </c>
      <c r="B13" s="30">
        <f t="shared" si="0"/>
        <v>514</v>
      </c>
      <c r="C13" s="30">
        <f>VLOOKUP($A$13,$A$1:$H$8,6,0)</f>
        <v>17</v>
      </c>
      <c r="D13" s="30">
        <f>VLOOKUP($A$13,$A$1:$H$8,8,0)</f>
        <v>120</v>
      </c>
      <c r="E13" s="30">
        <f>VLOOKUP($A$13,$A$1:$H$8,5,0)</f>
        <v>119</v>
      </c>
      <c r="F13" s="30">
        <f>VLOOKUP($A$13,$A$1:$H$8,4,0)</f>
        <v>147</v>
      </c>
      <c r="G13" s="30">
        <f>VLOOKUP($A$13,$A$1:$H$8,2,0)</f>
        <v>514</v>
      </c>
      <c r="H13" s="30">
        <f>VLOOKUP($A$13,$A$1:$H$8,6,0)</f>
        <v>17</v>
      </c>
      <c r="I13" s="30">
        <f>VLOOKUP($A$13,$A$1:$H$8,7,0)</f>
        <v>197</v>
      </c>
      <c r="J13" s="30">
        <f>VLOOKUP($A$13,$A$1:$H$8,8,0)</f>
        <v>120</v>
      </c>
    </row>
    <row r="14" spans="1:10" ht="14.25" customHeight="1">
      <c r="A14" s="28" t="s">
        <v>52</v>
      </c>
      <c r="B14" s="30">
        <f>VLOOKUP(A14,$A$1:$H$8,2,0)</f>
        <v>597</v>
      </c>
      <c r="C14" s="30">
        <f>VLOOKUP($A$14,$A$1:$H$8,6,0)</f>
        <v>639</v>
      </c>
      <c r="D14" s="30">
        <f>VLOOKUP($A$14,$A$1:$H$8,8,0)</f>
        <v>582</v>
      </c>
      <c r="E14" s="30">
        <f>VLOOKUP($A$14,$A$1:$H$8,5,0)</f>
        <v>950</v>
      </c>
      <c r="F14" s="30">
        <f>VLOOKUP($A$14,$A$1:$H$8,4,0)</f>
        <v>158</v>
      </c>
      <c r="G14" s="30">
        <f>VLOOKUP($A$14,$A$1:$H$8,2,0)</f>
        <v>597</v>
      </c>
      <c r="H14" s="30">
        <f t="shared" ref="D12:J14" si="1">VLOOKUP($A$14,$A$1:$H$8,6,0)</f>
        <v>639</v>
      </c>
      <c r="I14" s="30">
        <f>VLOOKUP($A$14,$A$1:$H$8,7,0)</f>
        <v>336</v>
      </c>
      <c r="J14" s="30">
        <f>VLOOKUP($A$14,$A$1:$H$8,8,0)</f>
        <v>582</v>
      </c>
    </row>
    <row r="15" spans="1:10" ht="14.25" customHeight="1"/>
    <row r="16" spans="1:10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4BB5-55DD-4F79-92FE-65F417C08B09}">
  <dimension ref="A1:M51"/>
  <sheetViews>
    <sheetView tabSelected="1" workbookViewId="0">
      <selection activeCell="C1" sqref="C1"/>
    </sheetView>
  </sheetViews>
  <sheetFormatPr defaultRowHeight="15"/>
  <cols>
    <col min="1" max="1" width="21.42578125" bestFit="1" customWidth="1"/>
    <col min="2" max="2" width="11.42578125" bestFit="1" customWidth="1"/>
    <col min="3" max="3" width="11.42578125" customWidth="1"/>
    <col min="4" max="4" width="33.5703125" customWidth="1"/>
    <col min="5" max="5" width="11.42578125" bestFit="1" customWidth="1"/>
    <col min="6" max="6" width="11.42578125" customWidth="1"/>
    <col min="7" max="7" width="33.5703125" customWidth="1"/>
    <col min="8" max="9" width="11.85546875" customWidth="1"/>
    <col min="10" max="10" width="33.5703125" customWidth="1"/>
  </cols>
  <sheetData>
    <row r="1" spans="1:13" ht="25.5">
      <c r="A1" s="31" t="s">
        <v>56</v>
      </c>
      <c r="B1" s="32"/>
      <c r="C1" s="32" t="s">
        <v>113</v>
      </c>
      <c r="D1" s="31" t="s">
        <v>57</v>
      </c>
      <c r="E1" s="32"/>
      <c r="F1" s="32" t="s">
        <v>113</v>
      </c>
      <c r="G1" s="31" t="s">
        <v>58</v>
      </c>
      <c r="H1" s="32"/>
      <c r="I1" s="32" t="s">
        <v>113</v>
      </c>
      <c r="J1" s="31" t="s">
        <v>59</v>
      </c>
      <c r="L1" s="32" t="s">
        <v>113</v>
      </c>
    </row>
    <row r="2" spans="1:13">
      <c r="A2" s="33" t="s">
        <v>60</v>
      </c>
      <c r="B2" s="32" t="str">
        <f>TEXT(A2,"dd mmm yyy")</f>
        <v>-</v>
      </c>
      <c r="C2" s="32" t="str" cm="1">
        <f t="array" ref="C2:C51">_xlfn._xlws.SORT(B2:B51,1,-1)</f>
        <v>31 Dec 2022</v>
      </c>
      <c r="D2" s="33" t="s">
        <v>61</v>
      </c>
      <c r="E2" s="32" t="str">
        <f>TEXT(D2,"dd mmm yyy")</f>
        <v>02 Dec 2022</v>
      </c>
      <c r="F2" s="32" t="str" cm="1">
        <f t="array" ref="F2:F51">_xlfn._xlws.SORT(E2:E51,1,-1)</f>
        <v>27 Dec 2022</v>
      </c>
      <c r="G2" s="33" t="s">
        <v>62</v>
      </c>
      <c r="H2" s="32" t="str">
        <f>TEXT(G2,"dd mmm yyy")</f>
        <v>28 Dec 2022</v>
      </c>
      <c r="I2" s="32" t="str" cm="1">
        <f t="array" ref="I2:I51">_xlfn._xlws.SORT(H2:H51,1,-1)</f>
        <v>31 Dec 2022</v>
      </c>
      <c r="J2" s="33" t="s">
        <v>63</v>
      </c>
      <c r="K2" t="str">
        <f>TEXT(J2,"dd mmm yyy")</f>
        <v>20 Jul 2022</v>
      </c>
      <c r="L2" t="str" cm="1">
        <f t="array" ref="L2:L51">_xlfn._xlws.SORT(K2:K51,1,-1)</f>
        <v>31 Dec 2022</v>
      </c>
    </row>
    <row r="3" spans="1:13">
      <c r="A3" s="33" t="s">
        <v>60</v>
      </c>
      <c r="B3" s="32" t="str">
        <f t="shared" ref="B3:B51" si="0">TEXT(A3,"dd mmm yyy")</f>
        <v>-</v>
      </c>
      <c r="C3" s="32" t="str">
        <v>31 Dec 2022</v>
      </c>
      <c r="D3" s="34" t="s">
        <v>64</v>
      </c>
      <c r="E3" s="32" t="str">
        <f t="shared" ref="E3:E51" si="1">TEXT(D3,"dd mmm yyy")</f>
        <v>04 Dec 2022</v>
      </c>
      <c r="F3" s="32" t="str">
        <v>27 Dec 2022</v>
      </c>
      <c r="G3" s="33" t="s">
        <v>65</v>
      </c>
      <c r="H3" s="32" t="str">
        <f t="shared" ref="H3:H51" si="2">TEXT(G3,"dd mmm yyy")</f>
        <v>06 Jan 2023</v>
      </c>
      <c r="I3" s="32" t="str">
        <v>31 Dec 2022</v>
      </c>
      <c r="J3" s="33" t="s">
        <v>66</v>
      </c>
      <c r="K3" t="str">
        <f t="shared" ref="K3:K51" si="3">TEXT(J3,"dd mmm yyy")</f>
        <v>06 Jan 2023</v>
      </c>
      <c r="L3" t="str">
        <v>31 Dec 2022</v>
      </c>
    </row>
    <row r="4" spans="1:13">
      <c r="A4" s="33" t="s">
        <v>60</v>
      </c>
      <c r="B4" s="32" t="str">
        <f t="shared" si="0"/>
        <v>-</v>
      </c>
      <c r="C4" s="32" t="str">
        <v>31 Dec 2022</v>
      </c>
      <c r="D4" s="33" t="s">
        <v>67</v>
      </c>
      <c r="E4" s="32" t="str">
        <f t="shared" si="1"/>
        <v>08 Nov 2022</v>
      </c>
      <c r="F4" s="32" t="str">
        <v>27 Dec 2022</v>
      </c>
      <c r="G4" s="33" t="s">
        <v>60</v>
      </c>
      <c r="H4" s="32" t="str">
        <f t="shared" si="2"/>
        <v>-</v>
      </c>
      <c r="I4" s="32" t="str">
        <v>31 Dec 2022</v>
      </c>
      <c r="J4" s="33" t="s">
        <v>60</v>
      </c>
      <c r="K4" t="str">
        <f t="shared" si="3"/>
        <v>-</v>
      </c>
      <c r="L4" t="str">
        <v>31 Dec 2022</v>
      </c>
    </row>
    <row r="5" spans="1:13">
      <c r="A5" s="33" t="s">
        <v>60</v>
      </c>
      <c r="B5" s="32" t="str">
        <f t="shared" si="0"/>
        <v>-</v>
      </c>
      <c r="C5" s="32" t="str">
        <v>31 Dec 2022</v>
      </c>
      <c r="D5" s="33" t="s">
        <v>68</v>
      </c>
      <c r="E5" s="32" t="str">
        <f t="shared" si="1"/>
        <v>09 Dec 2022</v>
      </c>
      <c r="F5" s="32" t="str">
        <v>27 Dec 2022</v>
      </c>
      <c r="G5" s="33" t="s">
        <v>60</v>
      </c>
      <c r="H5" s="32" t="str">
        <f t="shared" si="2"/>
        <v>-</v>
      </c>
      <c r="I5" s="32" t="str">
        <v>30 Dec 2022</v>
      </c>
      <c r="J5" s="33" t="s">
        <v>60</v>
      </c>
      <c r="K5" t="str">
        <f t="shared" si="3"/>
        <v>-</v>
      </c>
      <c r="L5" t="str">
        <v>31 Dec 2022</v>
      </c>
    </row>
    <row r="6" spans="1:13">
      <c r="A6" s="33" t="s">
        <v>60</v>
      </c>
      <c r="B6" s="32" t="str">
        <f t="shared" si="0"/>
        <v>-</v>
      </c>
      <c r="C6" s="32" t="str">
        <v>31 Dec 2022</v>
      </c>
      <c r="D6" s="33" t="s">
        <v>69</v>
      </c>
      <c r="E6" s="32" t="str">
        <f t="shared" si="1"/>
        <v>11 Dec 2022</v>
      </c>
      <c r="F6" s="32" t="str">
        <v>27 Dec 2022</v>
      </c>
      <c r="G6" s="33" t="s">
        <v>70</v>
      </c>
      <c r="H6" s="32" t="str">
        <f t="shared" si="2"/>
        <v>30 Dec 2022</v>
      </c>
      <c r="I6" s="32" t="str">
        <v>30 Dec 2022</v>
      </c>
      <c r="J6" s="33" t="s">
        <v>71</v>
      </c>
      <c r="K6" t="str">
        <f t="shared" si="3"/>
        <v>30 Dec 2022</v>
      </c>
      <c r="L6" t="str">
        <v>31 Dec 2022</v>
      </c>
    </row>
    <row r="7" spans="1:13">
      <c r="A7" s="33" t="s">
        <v>60</v>
      </c>
      <c r="B7" s="32" t="str">
        <f t="shared" si="0"/>
        <v>-</v>
      </c>
      <c r="C7" s="32" t="str">
        <v>31 Dec 2022</v>
      </c>
      <c r="D7" s="33" t="s">
        <v>72</v>
      </c>
      <c r="E7" s="32" t="str">
        <f t="shared" si="1"/>
        <v>12 Dec 2022</v>
      </c>
      <c r="F7" s="32" t="str">
        <v>27 Dec 2022</v>
      </c>
      <c r="G7" s="33" t="s">
        <v>70</v>
      </c>
      <c r="H7" s="32" t="str">
        <f t="shared" si="2"/>
        <v>30 Dec 2022</v>
      </c>
      <c r="I7" s="32" t="str">
        <v>30 Dec 2022</v>
      </c>
      <c r="J7" s="33" t="s">
        <v>73</v>
      </c>
      <c r="K7" t="str">
        <f t="shared" si="3"/>
        <v>31 Dec 2022</v>
      </c>
      <c r="L7" t="str">
        <v>30 Dec 2022</v>
      </c>
    </row>
    <row r="8" spans="1:13">
      <c r="A8" s="33" t="s">
        <v>60</v>
      </c>
      <c r="B8" s="32" t="str">
        <f t="shared" si="0"/>
        <v>-</v>
      </c>
      <c r="C8" s="32" t="str">
        <v>30 Dec 2022</v>
      </c>
      <c r="D8" s="33" t="s">
        <v>72</v>
      </c>
      <c r="E8" s="32" t="str">
        <f t="shared" si="1"/>
        <v>12 Dec 2022</v>
      </c>
      <c r="F8" s="32" t="str">
        <v>26 Dec 2022</v>
      </c>
      <c r="G8" s="33" t="s">
        <v>70</v>
      </c>
      <c r="H8" s="32" t="str">
        <f t="shared" si="2"/>
        <v>30 Dec 2022</v>
      </c>
      <c r="I8" s="32" t="str">
        <v>30 Dec 2022</v>
      </c>
      <c r="J8" s="33" t="s">
        <v>74</v>
      </c>
      <c r="K8" t="str">
        <f t="shared" si="3"/>
        <v>09 Jan 2023</v>
      </c>
      <c r="L8" t="str">
        <v>30 Dec 2022</v>
      </c>
    </row>
    <row r="9" spans="1:13">
      <c r="A9" s="33" t="s">
        <v>60</v>
      </c>
      <c r="B9" s="32" t="str">
        <f t="shared" si="0"/>
        <v>-</v>
      </c>
      <c r="C9" s="32" t="str">
        <v>30 Dec 2022</v>
      </c>
      <c r="D9" s="33" t="s">
        <v>75</v>
      </c>
      <c r="E9" s="32" t="str">
        <f t="shared" si="1"/>
        <v>13 Dec 2022</v>
      </c>
      <c r="F9" s="32" t="str">
        <v>26 Dec 2022</v>
      </c>
      <c r="G9" s="33" t="s">
        <v>76</v>
      </c>
      <c r="H9" s="32" t="str">
        <f t="shared" si="2"/>
        <v>31 Dec 2022</v>
      </c>
      <c r="I9" s="32" t="str">
        <v>30 Dec 2022</v>
      </c>
      <c r="J9" s="33" t="s">
        <v>77</v>
      </c>
      <c r="K9" t="str">
        <f t="shared" si="3"/>
        <v>29 Dec 2022</v>
      </c>
      <c r="L9" t="str">
        <v>30 Dec 2022</v>
      </c>
    </row>
    <row r="10" spans="1:13">
      <c r="A10" s="33" t="s">
        <v>60</v>
      </c>
      <c r="B10" s="32" t="str">
        <f t="shared" si="0"/>
        <v>-</v>
      </c>
      <c r="C10" s="32" t="str">
        <v>30 Dec 2022</v>
      </c>
      <c r="D10" s="33" t="s">
        <v>78</v>
      </c>
      <c r="E10" s="32" t="str">
        <f t="shared" si="1"/>
        <v>14 Dec 2022</v>
      </c>
      <c r="F10" s="32" t="str">
        <v>26 Dec 2022</v>
      </c>
      <c r="G10" s="33" t="s">
        <v>76</v>
      </c>
      <c r="H10" s="32" t="str">
        <f t="shared" si="2"/>
        <v>31 Dec 2022</v>
      </c>
      <c r="I10" s="32" t="str">
        <v>30 Dec 2022</v>
      </c>
      <c r="J10" s="33" t="s">
        <v>79</v>
      </c>
      <c r="K10" t="str">
        <f t="shared" si="3"/>
        <v>26 Dec 2022</v>
      </c>
      <c r="L10" t="str">
        <v>30 Dec 2022</v>
      </c>
      <c r="M10" s="35" t="s">
        <v>80</v>
      </c>
    </row>
    <row r="11" spans="1:13">
      <c r="A11" s="33" t="s">
        <v>60</v>
      </c>
      <c r="B11" s="32" t="str">
        <f t="shared" si="0"/>
        <v>-</v>
      </c>
      <c r="C11" s="32" t="str">
        <v>30 Dec 2022</v>
      </c>
      <c r="D11" s="33" t="s">
        <v>78</v>
      </c>
      <c r="E11" s="32" t="str">
        <f t="shared" si="1"/>
        <v>14 Dec 2022</v>
      </c>
      <c r="F11" s="32" t="str">
        <v>25 Nov 2022</v>
      </c>
      <c r="G11" s="33" t="s">
        <v>81</v>
      </c>
      <c r="H11" s="32" t="str">
        <f t="shared" si="2"/>
        <v>16 Dec 2022</v>
      </c>
      <c r="I11" s="32" t="str">
        <v>28 Dec 2022</v>
      </c>
      <c r="J11" s="33" t="s">
        <v>82</v>
      </c>
      <c r="K11" t="str">
        <f t="shared" si="3"/>
        <v>16 Dec 2022</v>
      </c>
      <c r="L11" t="str">
        <v>29 Dec 2022</v>
      </c>
      <c r="M11" s="35" t="s">
        <v>83</v>
      </c>
    </row>
    <row r="12" spans="1:13">
      <c r="A12" s="33" t="s">
        <v>60</v>
      </c>
      <c r="B12" s="32" t="str">
        <f t="shared" si="0"/>
        <v>-</v>
      </c>
      <c r="C12" s="32" t="str">
        <v>30 Dec 2022</v>
      </c>
      <c r="D12" s="33" t="s">
        <v>78</v>
      </c>
      <c r="E12" s="32" t="str">
        <f t="shared" si="1"/>
        <v>14 Dec 2022</v>
      </c>
      <c r="F12" s="32" t="str">
        <v>25 Nov 2022</v>
      </c>
      <c r="G12" s="33" t="s">
        <v>60</v>
      </c>
      <c r="H12" s="32" t="str">
        <f t="shared" si="2"/>
        <v>-</v>
      </c>
      <c r="I12" s="32" t="str">
        <v>28 Dec 2022</v>
      </c>
      <c r="J12" s="33" t="s">
        <v>60</v>
      </c>
      <c r="K12" t="str">
        <f t="shared" si="3"/>
        <v>-</v>
      </c>
      <c r="L12" t="str">
        <v>28 Dec 2022</v>
      </c>
    </row>
    <row r="13" spans="1:13">
      <c r="A13" s="33" t="s">
        <v>60</v>
      </c>
      <c r="B13" s="32" t="str">
        <f t="shared" si="0"/>
        <v>-</v>
      </c>
      <c r="C13" s="32" t="str">
        <v>30 Dec 2022</v>
      </c>
      <c r="D13" s="33" t="s">
        <v>78</v>
      </c>
      <c r="E13" s="32" t="str">
        <f t="shared" si="1"/>
        <v>14 Dec 2022</v>
      </c>
      <c r="F13" s="32" t="str">
        <v>25 Mar 2022</v>
      </c>
      <c r="G13" s="33" t="s">
        <v>84</v>
      </c>
      <c r="H13" s="32" t="str">
        <f t="shared" si="2"/>
        <v>21 Dec 2022</v>
      </c>
      <c r="I13" s="32" t="str">
        <v>28 Dec 2022</v>
      </c>
      <c r="J13" s="33" t="s">
        <v>85</v>
      </c>
      <c r="K13" t="str">
        <f t="shared" si="3"/>
        <v>18 Dec 2022</v>
      </c>
      <c r="L13" t="str">
        <v>28 Dec 2022</v>
      </c>
    </row>
    <row r="14" spans="1:13">
      <c r="A14" s="33" t="s">
        <v>60</v>
      </c>
      <c r="B14" s="32" t="str">
        <f t="shared" si="0"/>
        <v>-</v>
      </c>
      <c r="C14" s="32" t="str">
        <v>30 Dec 2022</v>
      </c>
      <c r="D14" s="33" t="s">
        <v>86</v>
      </c>
      <c r="E14" s="32" t="str">
        <f t="shared" si="1"/>
        <v>15 Dec 2022</v>
      </c>
      <c r="F14" s="32" t="str">
        <v>25 Dec 2022</v>
      </c>
      <c r="G14" s="33" t="s">
        <v>87</v>
      </c>
      <c r="H14" s="32" t="str">
        <f t="shared" si="2"/>
        <v>20 Dec 2022</v>
      </c>
      <c r="I14" s="32" t="str">
        <v>28 Dec 2022</v>
      </c>
      <c r="J14" s="33" t="s">
        <v>88</v>
      </c>
      <c r="K14" t="str">
        <f t="shared" si="3"/>
        <v>17 Dec 2022</v>
      </c>
      <c r="L14" t="str">
        <v>28 Dec 2022</v>
      </c>
    </row>
    <row r="15" spans="1:13">
      <c r="A15" s="33" t="s">
        <v>60</v>
      </c>
      <c r="B15" s="32" t="str">
        <f t="shared" si="0"/>
        <v>-</v>
      </c>
      <c r="C15" s="32" t="str">
        <v>30 Dec 2022</v>
      </c>
      <c r="D15" s="33" t="s">
        <v>86</v>
      </c>
      <c r="E15" s="32" t="str">
        <f t="shared" si="1"/>
        <v>15 Dec 2022</v>
      </c>
      <c r="F15" s="32" t="str">
        <v>24 Sep 2022</v>
      </c>
      <c r="G15" s="33" t="s">
        <v>60</v>
      </c>
      <c r="H15" s="32" t="str">
        <f t="shared" si="2"/>
        <v>-</v>
      </c>
      <c r="I15" s="32" t="str">
        <v>28 Dec 2022</v>
      </c>
      <c r="J15" s="33" t="s">
        <v>60</v>
      </c>
      <c r="K15" t="str">
        <f t="shared" si="3"/>
        <v>-</v>
      </c>
      <c r="L15" t="str">
        <v>27 Dec 2022</v>
      </c>
    </row>
    <row r="16" spans="1:13">
      <c r="A16" s="33" t="s">
        <v>60</v>
      </c>
      <c r="B16" s="32" t="str">
        <f t="shared" si="0"/>
        <v>-</v>
      </c>
      <c r="C16" s="32" t="str">
        <v>28 Dec 2022</v>
      </c>
      <c r="D16" s="33" t="s">
        <v>86</v>
      </c>
      <c r="E16" s="32" t="str">
        <f t="shared" si="1"/>
        <v>15 Dec 2022</v>
      </c>
      <c r="F16" s="32" t="str">
        <v>24 Dec 2022</v>
      </c>
      <c r="G16" s="33" t="s">
        <v>60</v>
      </c>
      <c r="H16" s="32" t="str">
        <f t="shared" si="2"/>
        <v>-</v>
      </c>
      <c r="I16" s="32" t="str">
        <v>27 Dec 2022</v>
      </c>
      <c r="J16" s="33" t="s">
        <v>60</v>
      </c>
      <c r="K16" t="str">
        <f t="shared" si="3"/>
        <v>-</v>
      </c>
      <c r="L16" t="str">
        <v>27 Dec 2022</v>
      </c>
    </row>
    <row r="17" spans="1:12">
      <c r="A17" s="33" t="s">
        <v>60</v>
      </c>
      <c r="B17" s="32" t="str">
        <f t="shared" si="0"/>
        <v>-</v>
      </c>
      <c r="C17" s="32" t="str">
        <v>28 Dec 2022</v>
      </c>
      <c r="D17" s="33" t="s">
        <v>86</v>
      </c>
      <c r="E17" s="32" t="str">
        <f t="shared" si="1"/>
        <v>15 Dec 2022</v>
      </c>
      <c r="F17" s="32" t="str">
        <v>24 Dec 2022</v>
      </c>
      <c r="G17" s="33" t="s">
        <v>62</v>
      </c>
      <c r="H17" s="32" t="str">
        <f t="shared" si="2"/>
        <v>28 Dec 2022</v>
      </c>
      <c r="I17" s="32" t="str">
        <v>27 Dec 2022</v>
      </c>
      <c r="J17" s="33" t="s">
        <v>89</v>
      </c>
      <c r="K17" t="str">
        <f t="shared" si="3"/>
        <v>19 Dec 2022</v>
      </c>
      <c r="L17" t="str">
        <v>26 Dec 2022</v>
      </c>
    </row>
    <row r="18" spans="1:12">
      <c r="A18" s="33" t="s">
        <v>60</v>
      </c>
      <c r="B18" s="32" t="str">
        <f t="shared" si="0"/>
        <v>-</v>
      </c>
      <c r="C18" s="32" t="str">
        <v>28 Dec 2022</v>
      </c>
      <c r="D18" s="33" t="s">
        <v>82</v>
      </c>
      <c r="E18" s="32" t="str">
        <f t="shared" si="1"/>
        <v>16 Dec 2022</v>
      </c>
      <c r="F18" s="32" t="str">
        <v>24 Dec 2022</v>
      </c>
      <c r="G18" s="33" t="s">
        <v>60</v>
      </c>
      <c r="H18" s="32" t="str">
        <f t="shared" si="2"/>
        <v>-</v>
      </c>
      <c r="I18" s="32" t="str">
        <v>27 Dec 2022</v>
      </c>
      <c r="J18" s="33" t="s">
        <v>60</v>
      </c>
      <c r="K18" t="str">
        <f t="shared" si="3"/>
        <v>-</v>
      </c>
      <c r="L18" t="str">
        <v>26 Dec 2022</v>
      </c>
    </row>
    <row r="19" spans="1:12">
      <c r="A19" s="33" t="s">
        <v>60</v>
      </c>
      <c r="B19" s="32" t="str">
        <f t="shared" si="0"/>
        <v>-</v>
      </c>
      <c r="C19" s="32" t="str">
        <v>28 Dec 2022</v>
      </c>
      <c r="D19" s="33" t="s">
        <v>82</v>
      </c>
      <c r="E19" s="32" t="str">
        <f t="shared" si="1"/>
        <v>16 Dec 2022</v>
      </c>
      <c r="F19" s="32" t="str">
        <v>24 Dec 2022</v>
      </c>
      <c r="G19" s="33" t="s">
        <v>76</v>
      </c>
      <c r="H19" s="32" t="str">
        <f t="shared" si="2"/>
        <v>31 Dec 2022</v>
      </c>
      <c r="I19" s="32" t="str">
        <v>26 Dec 2022</v>
      </c>
      <c r="J19" s="33" t="s">
        <v>89</v>
      </c>
      <c r="K19" t="str">
        <f t="shared" si="3"/>
        <v>19 Dec 2022</v>
      </c>
      <c r="L19" t="str">
        <v>24 Dec 2022</v>
      </c>
    </row>
    <row r="20" spans="1:12">
      <c r="A20" s="33" t="s">
        <v>60</v>
      </c>
      <c r="B20" s="32" t="str">
        <f t="shared" si="0"/>
        <v>-</v>
      </c>
      <c r="C20" s="32" t="str">
        <v>28 Dec 2022</v>
      </c>
      <c r="D20" s="33" t="s">
        <v>85</v>
      </c>
      <c r="E20" s="32" t="str">
        <f t="shared" si="1"/>
        <v>18 Dec 2022</v>
      </c>
      <c r="F20" s="32" t="str">
        <v>23 Dec 2022</v>
      </c>
      <c r="G20" s="33" t="s">
        <v>60</v>
      </c>
      <c r="H20" s="32" t="str">
        <f t="shared" si="2"/>
        <v>-</v>
      </c>
      <c r="I20" s="32" t="str">
        <v>21 Dec 2022</v>
      </c>
      <c r="J20" s="33" t="s">
        <v>60</v>
      </c>
      <c r="K20" t="str">
        <f t="shared" si="3"/>
        <v>-</v>
      </c>
      <c r="L20" t="str">
        <v>24 Dec 2022</v>
      </c>
    </row>
    <row r="21" spans="1:12">
      <c r="A21" s="33" t="s">
        <v>60</v>
      </c>
      <c r="B21" s="32" t="str">
        <f t="shared" si="0"/>
        <v>-</v>
      </c>
      <c r="C21" s="32" t="str">
        <v>27 Dec 2022</v>
      </c>
      <c r="D21" s="33" t="s">
        <v>90</v>
      </c>
      <c r="E21" s="32" t="str">
        <f t="shared" si="1"/>
        <v>18 Nov 2022</v>
      </c>
      <c r="F21" s="32" t="str">
        <v>23 Dec 2022</v>
      </c>
      <c r="G21" s="33" t="s">
        <v>60</v>
      </c>
      <c r="H21" s="32" t="str">
        <f t="shared" si="2"/>
        <v>-</v>
      </c>
      <c r="I21" s="32" t="str">
        <v>20 Dec 2022</v>
      </c>
      <c r="J21" s="33" t="s">
        <v>60</v>
      </c>
      <c r="K21" t="str">
        <f t="shared" si="3"/>
        <v>-</v>
      </c>
      <c r="L21" t="str">
        <v>23 Dec 2022</v>
      </c>
    </row>
    <row r="22" spans="1:12">
      <c r="A22" s="33" t="s">
        <v>60</v>
      </c>
      <c r="B22" s="32" t="str">
        <f t="shared" si="0"/>
        <v>-</v>
      </c>
      <c r="C22" s="32" t="str">
        <v>27 Dec 2022</v>
      </c>
      <c r="D22" s="33" t="s">
        <v>91</v>
      </c>
      <c r="E22" s="32" t="str">
        <f t="shared" si="1"/>
        <v>20 Dec 2022</v>
      </c>
      <c r="F22" s="32" t="str">
        <v>23 Dec 2022</v>
      </c>
      <c r="G22" s="33" t="s">
        <v>92</v>
      </c>
      <c r="H22" s="32" t="str">
        <f t="shared" si="2"/>
        <v>03 Jan 2023</v>
      </c>
      <c r="I22" s="32" t="str">
        <v>16 Dec 2022</v>
      </c>
      <c r="J22" s="33" t="s">
        <v>93</v>
      </c>
      <c r="K22" t="str">
        <f t="shared" si="3"/>
        <v>24 Dec 2022</v>
      </c>
      <c r="L22" t="str">
        <v>23 Dec 2022</v>
      </c>
    </row>
    <row r="23" spans="1:12">
      <c r="A23" s="33" t="s">
        <v>60</v>
      </c>
      <c r="B23" s="32" t="str">
        <f t="shared" si="0"/>
        <v>-</v>
      </c>
      <c r="C23" s="32" t="str">
        <v>27 Dec 2022</v>
      </c>
      <c r="D23" s="33" t="s">
        <v>94</v>
      </c>
      <c r="E23" s="32" t="str">
        <f t="shared" si="1"/>
        <v>21 Dec 2022</v>
      </c>
      <c r="F23" s="32" t="str">
        <v>23 Dec 2022</v>
      </c>
      <c r="G23" s="33" t="s">
        <v>62</v>
      </c>
      <c r="H23" s="32" t="str">
        <f t="shared" si="2"/>
        <v>28 Dec 2022</v>
      </c>
      <c r="I23" s="32" t="str">
        <v>07 Jan 2023</v>
      </c>
      <c r="J23" s="33" t="s">
        <v>93</v>
      </c>
      <c r="K23" t="str">
        <f t="shared" si="3"/>
        <v>24 Dec 2022</v>
      </c>
      <c r="L23" t="str">
        <v>20 Jul 2022</v>
      </c>
    </row>
    <row r="24" spans="1:12">
      <c r="A24" s="33" t="s">
        <v>60</v>
      </c>
      <c r="B24" s="32" t="str">
        <f t="shared" si="0"/>
        <v>-</v>
      </c>
      <c r="C24" s="32" t="str">
        <v>27 Dec 2022</v>
      </c>
      <c r="D24" s="33" t="s">
        <v>94</v>
      </c>
      <c r="E24" s="32" t="str">
        <f t="shared" si="1"/>
        <v>21 Dec 2022</v>
      </c>
      <c r="F24" s="32" t="str">
        <v>22 Dec 2022</v>
      </c>
      <c r="G24" s="33" t="s">
        <v>95</v>
      </c>
      <c r="H24" s="32" t="str">
        <f t="shared" si="2"/>
        <v>26 Dec 2022</v>
      </c>
      <c r="I24" s="32" t="str">
        <v>06 Jan 2023</v>
      </c>
      <c r="J24" s="33" t="s">
        <v>96</v>
      </c>
      <c r="K24" t="str">
        <f t="shared" si="3"/>
        <v>23 Dec 2022</v>
      </c>
      <c r="L24" t="str">
        <v>19 Dec 2022</v>
      </c>
    </row>
    <row r="25" spans="1:12">
      <c r="A25" s="33" t="s">
        <v>97</v>
      </c>
      <c r="B25" s="32" t="str">
        <f t="shared" si="0"/>
        <v>07 Dec 2022</v>
      </c>
      <c r="C25" s="32" t="str">
        <v>27 Dec 2022</v>
      </c>
      <c r="D25" s="33" t="s">
        <v>94</v>
      </c>
      <c r="E25" s="32" t="str">
        <f t="shared" si="1"/>
        <v>21 Dec 2022</v>
      </c>
      <c r="F25" s="32" t="str">
        <v>22 Dec 2022</v>
      </c>
      <c r="G25" s="33" t="s">
        <v>65</v>
      </c>
      <c r="H25" s="32" t="str">
        <f t="shared" si="2"/>
        <v>06 Jan 2023</v>
      </c>
      <c r="I25" s="32" t="str">
        <v>06 Jan 2023</v>
      </c>
      <c r="J25" s="33" t="s">
        <v>96</v>
      </c>
      <c r="K25" t="str">
        <f t="shared" si="3"/>
        <v>23 Dec 2022</v>
      </c>
      <c r="L25" t="str">
        <v>19 Dec 2022</v>
      </c>
    </row>
    <row r="26" spans="1:12">
      <c r="A26" s="33" t="s">
        <v>97</v>
      </c>
      <c r="B26" s="32" t="str">
        <f t="shared" si="0"/>
        <v>07 Dec 2022</v>
      </c>
      <c r="C26" s="32" t="str">
        <v>14 Dec 2022</v>
      </c>
      <c r="D26" s="33" t="s">
        <v>94</v>
      </c>
      <c r="E26" s="32" t="str">
        <f t="shared" si="1"/>
        <v>21 Dec 2022</v>
      </c>
      <c r="F26" s="32" t="str">
        <v>22 Dec 2022</v>
      </c>
      <c r="G26" s="33" t="s">
        <v>60</v>
      </c>
      <c r="H26" s="32" t="str">
        <f t="shared" si="2"/>
        <v>-</v>
      </c>
      <c r="I26" s="32" t="str">
        <v>06 Jan 2023</v>
      </c>
      <c r="J26" s="33" t="s">
        <v>60</v>
      </c>
      <c r="K26" t="str">
        <f t="shared" si="3"/>
        <v>-</v>
      </c>
      <c r="L26" t="str">
        <v>18 Dec 2022</v>
      </c>
    </row>
    <row r="27" spans="1:12">
      <c r="A27" s="33" t="s">
        <v>98</v>
      </c>
      <c r="B27" s="32" t="str">
        <f t="shared" si="0"/>
        <v>14 Dec 2022</v>
      </c>
      <c r="C27" s="32" t="str">
        <v>07 Dec 2022</v>
      </c>
      <c r="D27" s="33" t="s">
        <v>99</v>
      </c>
      <c r="E27" s="32" t="str">
        <f t="shared" si="1"/>
        <v>22 Dec 2022</v>
      </c>
      <c r="F27" s="32" t="str">
        <v>21 Dec 2022</v>
      </c>
      <c r="G27" s="33" t="s">
        <v>70</v>
      </c>
      <c r="H27" s="32" t="str">
        <f t="shared" si="2"/>
        <v>30 Dec 2022</v>
      </c>
      <c r="I27" s="32" t="str">
        <v>03 Jan 2023</v>
      </c>
      <c r="J27" s="33" t="s">
        <v>100</v>
      </c>
      <c r="K27" t="str">
        <f t="shared" si="3"/>
        <v>28 Dec 2022</v>
      </c>
      <c r="L27" t="str">
        <v>17 Dec 2022</v>
      </c>
    </row>
    <row r="28" spans="1:12">
      <c r="A28" s="33" t="s">
        <v>101</v>
      </c>
      <c r="B28" s="32" t="str">
        <f t="shared" si="0"/>
        <v>27 Dec 2022</v>
      </c>
      <c r="C28" s="32" t="str">
        <v>07 Dec 2022</v>
      </c>
      <c r="D28" s="33" t="s">
        <v>99</v>
      </c>
      <c r="E28" s="32" t="str">
        <f t="shared" si="1"/>
        <v>22 Dec 2022</v>
      </c>
      <c r="F28" s="32" t="str">
        <v>21 Dec 2022</v>
      </c>
      <c r="G28" s="33" t="s">
        <v>60</v>
      </c>
      <c r="H28" s="32" t="str">
        <f t="shared" si="2"/>
        <v>-</v>
      </c>
      <c r="I28" s="32" t="str">
        <v>02 Jan 2023</v>
      </c>
      <c r="J28" s="33" t="s">
        <v>60</v>
      </c>
      <c r="K28" t="str">
        <f t="shared" si="3"/>
        <v>-</v>
      </c>
      <c r="L28" t="str">
        <v>16 Dec 2022</v>
      </c>
    </row>
    <row r="29" spans="1:12">
      <c r="A29" s="33" t="s">
        <v>101</v>
      </c>
      <c r="B29" s="32" t="str">
        <f t="shared" si="0"/>
        <v>27 Dec 2022</v>
      </c>
      <c r="C29" s="32" t="str">
        <v>-</v>
      </c>
      <c r="D29" s="33" t="s">
        <v>99</v>
      </c>
      <c r="E29" s="32" t="str">
        <f t="shared" si="1"/>
        <v>22 Dec 2022</v>
      </c>
      <c r="F29" s="32" t="str">
        <v>21 Dec 2022</v>
      </c>
      <c r="G29" s="33" t="s">
        <v>60</v>
      </c>
      <c r="H29" s="32" t="str">
        <f t="shared" si="2"/>
        <v>-</v>
      </c>
      <c r="I29" s="32" t="str">
        <v>02 Jan 2023</v>
      </c>
      <c r="J29" s="33" t="s">
        <v>60</v>
      </c>
      <c r="K29" t="str">
        <f t="shared" si="3"/>
        <v>-</v>
      </c>
      <c r="L29" t="str">
        <v>09 Jan 2023</v>
      </c>
    </row>
    <row r="30" spans="1:12">
      <c r="A30" s="33" t="s">
        <v>101</v>
      </c>
      <c r="B30" s="32" t="str">
        <f t="shared" si="0"/>
        <v>27 Dec 2022</v>
      </c>
      <c r="C30" s="32" t="str">
        <v>-</v>
      </c>
      <c r="D30" s="33" t="s">
        <v>96</v>
      </c>
      <c r="E30" s="32" t="str">
        <f t="shared" si="1"/>
        <v>23 Dec 2022</v>
      </c>
      <c r="F30" s="32" t="str">
        <v>21 Dec 2022</v>
      </c>
      <c r="G30" s="33" t="s">
        <v>102</v>
      </c>
      <c r="H30" s="32" t="str">
        <f t="shared" si="2"/>
        <v>27 Dec 2022</v>
      </c>
      <c r="I30" s="32" t="str">
        <v>-</v>
      </c>
      <c r="J30" s="33" t="s">
        <v>79</v>
      </c>
      <c r="K30" t="str">
        <f t="shared" si="3"/>
        <v>26 Dec 2022</v>
      </c>
      <c r="L30" t="str">
        <v>06 Jan 2023</v>
      </c>
    </row>
    <row r="31" spans="1:12">
      <c r="A31" s="33" t="s">
        <v>101</v>
      </c>
      <c r="B31" s="32" t="str">
        <f t="shared" si="0"/>
        <v>27 Dec 2022</v>
      </c>
      <c r="C31" s="32" t="str">
        <v>-</v>
      </c>
      <c r="D31" s="33" t="s">
        <v>96</v>
      </c>
      <c r="E31" s="32" t="str">
        <f t="shared" si="1"/>
        <v>23 Dec 2022</v>
      </c>
      <c r="F31" s="32" t="str">
        <v>20 Dec 2022</v>
      </c>
      <c r="G31" s="33" t="s">
        <v>60</v>
      </c>
      <c r="H31" s="32" t="str">
        <f t="shared" si="2"/>
        <v>-</v>
      </c>
      <c r="I31" s="32" t="str">
        <v>-</v>
      </c>
      <c r="J31" s="33" t="s">
        <v>60</v>
      </c>
      <c r="K31" t="str">
        <f t="shared" si="3"/>
        <v>-</v>
      </c>
      <c r="L31" t="str">
        <v>-</v>
      </c>
    </row>
    <row r="32" spans="1:12">
      <c r="A32" s="33" t="s">
        <v>101</v>
      </c>
      <c r="B32" s="32" t="str">
        <f t="shared" si="0"/>
        <v>27 Dec 2022</v>
      </c>
      <c r="C32" s="32" t="str">
        <v>-</v>
      </c>
      <c r="D32" s="33" t="s">
        <v>96</v>
      </c>
      <c r="E32" s="32" t="str">
        <f t="shared" si="1"/>
        <v>23 Dec 2022</v>
      </c>
      <c r="F32" s="32" t="str">
        <v>18 Nov 2022</v>
      </c>
      <c r="G32" s="33" t="s">
        <v>103</v>
      </c>
      <c r="H32" s="32" t="str">
        <f t="shared" si="2"/>
        <v>02 Jan 2023</v>
      </c>
      <c r="I32" s="32" t="str">
        <v>-</v>
      </c>
      <c r="J32" s="33" t="s">
        <v>104</v>
      </c>
      <c r="K32" t="str">
        <f t="shared" si="3"/>
        <v>27 Dec 2022</v>
      </c>
      <c r="L32" t="str">
        <v>-</v>
      </c>
    </row>
    <row r="33" spans="1:12">
      <c r="A33" s="33" t="s">
        <v>105</v>
      </c>
      <c r="B33" s="32" t="str">
        <f t="shared" si="0"/>
        <v>28 Dec 2022</v>
      </c>
      <c r="C33" s="32" t="str">
        <v>-</v>
      </c>
      <c r="D33" s="33" t="s">
        <v>96</v>
      </c>
      <c r="E33" s="32" t="str">
        <f t="shared" si="1"/>
        <v>23 Dec 2022</v>
      </c>
      <c r="F33" s="32" t="str">
        <v>18 Dec 2022</v>
      </c>
      <c r="G33" s="33" t="s">
        <v>60</v>
      </c>
      <c r="H33" s="32" t="str">
        <f t="shared" si="2"/>
        <v>-</v>
      </c>
      <c r="I33" s="32" t="str">
        <v>-</v>
      </c>
      <c r="J33" s="33" t="s">
        <v>60</v>
      </c>
      <c r="K33" t="str">
        <f t="shared" si="3"/>
        <v>-</v>
      </c>
      <c r="L33" t="str">
        <v>-</v>
      </c>
    </row>
    <row r="34" spans="1:12">
      <c r="A34" s="33" t="s">
        <v>105</v>
      </c>
      <c r="B34" s="32" t="str">
        <f t="shared" si="0"/>
        <v>28 Dec 2022</v>
      </c>
      <c r="C34" s="32" t="str">
        <v>-</v>
      </c>
      <c r="D34" s="33" t="s">
        <v>93</v>
      </c>
      <c r="E34" s="32" t="str">
        <f t="shared" si="1"/>
        <v>24 Dec 2022</v>
      </c>
      <c r="F34" s="32" t="str">
        <v>16 Dec 2022</v>
      </c>
      <c r="G34" s="33" t="s">
        <v>65</v>
      </c>
      <c r="H34" s="32" t="str">
        <f t="shared" si="2"/>
        <v>06 Jan 2023</v>
      </c>
      <c r="I34" s="32" t="str">
        <v>-</v>
      </c>
      <c r="J34" s="33" t="s">
        <v>73</v>
      </c>
      <c r="K34" t="str">
        <f t="shared" si="3"/>
        <v>31 Dec 2022</v>
      </c>
      <c r="L34" t="str">
        <v>-</v>
      </c>
    </row>
    <row r="35" spans="1:12">
      <c r="A35" s="33" t="s">
        <v>105</v>
      </c>
      <c r="B35" s="32" t="str">
        <f t="shared" si="0"/>
        <v>28 Dec 2022</v>
      </c>
      <c r="C35" s="32" t="str">
        <v>-</v>
      </c>
      <c r="D35" s="33" t="s">
        <v>93</v>
      </c>
      <c r="E35" s="32" t="str">
        <f t="shared" si="1"/>
        <v>24 Dec 2022</v>
      </c>
      <c r="F35" s="32" t="str">
        <v>16 Dec 2022</v>
      </c>
      <c r="G35" s="33" t="s">
        <v>62</v>
      </c>
      <c r="H35" s="32" t="str">
        <f t="shared" si="2"/>
        <v>28 Dec 2022</v>
      </c>
      <c r="I35" s="32" t="str">
        <v>-</v>
      </c>
      <c r="J35" s="33" t="s">
        <v>104</v>
      </c>
      <c r="K35" t="str">
        <f t="shared" si="3"/>
        <v>27 Dec 2022</v>
      </c>
      <c r="L35" t="str">
        <v>-</v>
      </c>
    </row>
    <row r="36" spans="1:12">
      <c r="A36" s="33" t="s">
        <v>105</v>
      </c>
      <c r="B36" s="32" t="str">
        <f t="shared" si="0"/>
        <v>28 Dec 2022</v>
      </c>
      <c r="C36" s="32" t="str">
        <v>-</v>
      </c>
      <c r="D36" s="33" t="s">
        <v>93</v>
      </c>
      <c r="E36" s="32" t="str">
        <f t="shared" si="1"/>
        <v>24 Dec 2022</v>
      </c>
      <c r="F36" s="32" t="str">
        <v>15 Dec 2022</v>
      </c>
      <c r="G36" s="33" t="s">
        <v>60</v>
      </c>
      <c r="H36" s="32" t="str">
        <f t="shared" si="2"/>
        <v>-</v>
      </c>
      <c r="I36" s="32" t="str">
        <v>-</v>
      </c>
      <c r="J36" s="33" t="s">
        <v>60</v>
      </c>
      <c r="K36" t="str">
        <f t="shared" si="3"/>
        <v>-</v>
      </c>
      <c r="L36" t="str">
        <v>-</v>
      </c>
    </row>
    <row r="37" spans="1:12">
      <c r="A37" s="33" t="s">
        <v>105</v>
      </c>
      <c r="B37" s="32" t="str">
        <f t="shared" si="0"/>
        <v>28 Dec 2022</v>
      </c>
      <c r="C37" s="32" t="str">
        <v>-</v>
      </c>
      <c r="D37" s="33" t="s">
        <v>93</v>
      </c>
      <c r="E37" s="32" t="str">
        <f t="shared" si="1"/>
        <v>24 Dec 2022</v>
      </c>
      <c r="F37" s="32" t="str">
        <v>15 Dec 2022</v>
      </c>
      <c r="G37" s="33" t="s">
        <v>60</v>
      </c>
      <c r="H37" s="32" t="str">
        <f t="shared" si="2"/>
        <v>-</v>
      </c>
      <c r="I37" s="32" t="str">
        <v>-</v>
      </c>
      <c r="J37" s="33" t="s">
        <v>73</v>
      </c>
      <c r="K37" t="str">
        <f t="shared" si="3"/>
        <v>31 Dec 2022</v>
      </c>
      <c r="L37" t="str">
        <v>-</v>
      </c>
    </row>
    <row r="38" spans="1:12">
      <c r="A38" s="33" t="s">
        <v>106</v>
      </c>
      <c r="B38" s="32" t="str">
        <f t="shared" si="0"/>
        <v>30 Dec 2022</v>
      </c>
      <c r="C38" s="32" t="str">
        <v>-</v>
      </c>
      <c r="D38" s="33" t="s">
        <v>107</v>
      </c>
      <c r="E38" s="32" t="str">
        <f t="shared" si="1"/>
        <v>24 Sep 2022</v>
      </c>
      <c r="F38" s="32" t="str">
        <v>15 Dec 2022</v>
      </c>
      <c r="G38" s="33" t="s">
        <v>60</v>
      </c>
      <c r="H38" s="32" t="str">
        <f t="shared" si="2"/>
        <v>-</v>
      </c>
      <c r="I38" s="32" t="str">
        <v>-</v>
      </c>
      <c r="J38" s="33" t="s">
        <v>60</v>
      </c>
      <c r="K38" t="str">
        <f t="shared" si="3"/>
        <v>-</v>
      </c>
      <c r="L38" t="str">
        <v>-</v>
      </c>
    </row>
    <row r="39" spans="1:12">
      <c r="A39" s="33" t="s">
        <v>106</v>
      </c>
      <c r="B39" s="32" t="str">
        <f t="shared" si="0"/>
        <v>30 Dec 2022</v>
      </c>
      <c r="C39" s="32" t="str">
        <v>-</v>
      </c>
      <c r="D39" s="36" t="s">
        <v>108</v>
      </c>
      <c r="E39" s="32" t="str">
        <f t="shared" si="1"/>
        <v>25 Dec 2022</v>
      </c>
      <c r="F39" s="32" t="str">
        <v>15 Dec 2022</v>
      </c>
      <c r="G39" s="33" t="s">
        <v>102</v>
      </c>
      <c r="H39" s="32" t="str">
        <f t="shared" si="2"/>
        <v>27 Dec 2022</v>
      </c>
      <c r="I39" s="32" t="str">
        <v>-</v>
      </c>
      <c r="J39" s="33" t="s">
        <v>71</v>
      </c>
      <c r="K39" t="str">
        <f t="shared" si="3"/>
        <v>30 Dec 2022</v>
      </c>
      <c r="L39" t="str">
        <v>-</v>
      </c>
    </row>
    <row r="40" spans="1:12">
      <c r="A40" s="33" t="s">
        <v>106</v>
      </c>
      <c r="B40" s="32" t="str">
        <f t="shared" si="0"/>
        <v>30 Dec 2022</v>
      </c>
      <c r="C40" s="32" t="str">
        <v>-</v>
      </c>
      <c r="D40" s="36" t="s">
        <v>112</v>
      </c>
      <c r="E40" s="32" t="str">
        <f t="shared" si="1"/>
        <v>25 Mar 2022</v>
      </c>
      <c r="F40" s="32" t="str">
        <v>14 Dec 2022</v>
      </c>
      <c r="G40" s="33" t="s">
        <v>103</v>
      </c>
      <c r="H40" s="32" t="str">
        <f t="shared" si="2"/>
        <v>02 Jan 2023</v>
      </c>
      <c r="I40" s="32" t="str">
        <v>-</v>
      </c>
      <c r="J40" s="33" t="s">
        <v>100</v>
      </c>
      <c r="K40" t="str">
        <f t="shared" si="3"/>
        <v>28 Dec 2022</v>
      </c>
      <c r="L40" t="str">
        <v>-</v>
      </c>
    </row>
    <row r="41" spans="1:12">
      <c r="A41" s="33" t="s">
        <v>106</v>
      </c>
      <c r="B41" s="32" t="str">
        <f t="shared" si="0"/>
        <v>30 Dec 2022</v>
      </c>
      <c r="C41" s="32" t="str">
        <v>-</v>
      </c>
      <c r="D41" s="33" t="s">
        <v>109</v>
      </c>
      <c r="E41" s="32" t="str">
        <f t="shared" si="1"/>
        <v>25 Nov 2022</v>
      </c>
      <c r="F41" s="32" t="str">
        <v>14 Dec 2022</v>
      </c>
      <c r="G41" s="33" t="s">
        <v>60</v>
      </c>
      <c r="H41" s="32" t="str">
        <f t="shared" si="2"/>
        <v>-</v>
      </c>
      <c r="I41" s="32" t="str">
        <v>-</v>
      </c>
      <c r="J41" s="33" t="s">
        <v>60</v>
      </c>
      <c r="K41" t="str">
        <f t="shared" si="3"/>
        <v>-</v>
      </c>
      <c r="L41" t="str">
        <v>-</v>
      </c>
    </row>
    <row r="42" spans="1:12">
      <c r="A42" s="33" t="s">
        <v>106</v>
      </c>
      <c r="B42" s="32" t="str">
        <f t="shared" si="0"/>
        <v>30 Dec 2022</v>
      </c>
      <c r="C42" s="32" t="str">
        <v>-</v>
      </c>
      <c r="D42" s="33" t="s">
        <v>109</v>
      </c>
      <c r="E42" s="32" t="str">
        <f t="shared" si="1"/>
        <v>25 Nov 2022</v>
      </c>
      <c r="F42" s="32" t="str">
        <v>14 Dec 2022</v>
      </c>
      <c r="G42" s="33" t="s">
        <v>60</v>
      </c>
      <c r="H42" s="32" t="str">
        <f t="shared" si="2"/>
        <v>-</v>
      </c>
      <c r="I42" s="32" t="str">
        <v>-</v>
      </c>
      <c r="J42" s="33" t="s">
        <v>60</v>
      </c>
      <c r="K42" t="str">
        <f t="shared" si="3"/>
        <v>-</v>
      </c>
      <c r="L42" t="str">
        <v>-</v>
      </c>
    </row>
    <row r="43" spans="1:12">
      <c r="A43" s="33" t="s">
        <v>106</v>
      </c>
      <c r="B43" s="32" t="str">
        <f t="shared" si="0"/>
        <v>30 Dec 2022</v>
      </c>
      <c r="C43" s="32" t="str">
        <v>-</v>
      </c>
      <c r="D43" s="33" t="s">
        <v>79</v>
      </c>
      <c r="E43" s="32" t="str">
        <f t="shared" si="1"/>
        <v>26 Dec 2022</v>
      </c>
      <c r="F43" s="32" t="str">
        <v>14 Dec 2022</v>
      </c>
      <c r="G43" s="33" t="s">
        <v>60</v>
      </c>
      <c r="H43" s="32" t="str">
        <f t="shared" si="2"/>
        <v>-</v>
      </c>
      <c r="I43" s="32" t="str">
        <v>-</v>
      </c>
      <c r="J43" s="33" t="s">
        <v>60</v>
      </c>
      <c r="K43" t="str">
        <f t="shared" si="3"/>
        <v>-</v>
      </c>
      <c r="L43" t="str">
        <v>-</v>
      </c>
    </row>
    <row r="44" spans="1:12">
      <c r="A44" s="33" t="s">
        <v>106</v>
      </c>
      <c r="B44" s="32" t="str">
        <f t="shared" si="0"/>
        <v>30 Dec 2022</v>
      </c>
      <c r="C44" s="32" t="str">
        <v>-</v>
      </c>
      <c r="D44" s="33" t="s">
        <v>79</v>
      </c>
      <c r="E44" s="32" t="str">
        <f t="shared" si="1"/>
        <v>26 Dec 2022</v>
      </c>
      <c r="F44" s="32" t="str">
        <v>13 Dec 2022</v>
      </c>
      <c r="G44" s="33" t="s">
        <v>102</v>
      </c>
      <c r="H44" s="32" t="str">
        <f t="shared" si="2"/>
        <v>27 Dec 2022</v>
      </c>
      <c r="I44" s="32" t="str">
        <v>-</v>
      </c>
      <c r="J44" s="33" t="s">
        <v>100</v>
      </c>
      <c r="K44" t="str">
        <f t="shared" si="3"/>
        <v>28 Dec 2022</v>
      </c>
      <c r="L44" t="str">
        <v>-</v>
      </c>
    </row>
    <row r="45" spans="1:12">
      <c r="A45" s="33" t="s">
        <v>106</v>
      </c>
      <c r="B45" s="32" t="str">
        <f t="shared" si="0"/>
        <v>30 Dec 2022</v>
      </c>
      <c r="C45" s="32" t="str">
        <v>-</v>
      </c>
      <c r="D45" s="33" t="s">
        <v>79</v>
      </c>
      <c r="E45" s="32" t="str">
        <f t="shared" si="1"/>
        <v>26 Dec 2022</v>
      </c>
      <c r="F45" s="32" t="str">
        <v>12 Dec 2022</v>
      </c>
      <c r="G45" s="33" t="s">
        <v>60</v>
      </c>
      <c r="H45" s="32" t="str">
        <f t="shared" si="2"/>
        <v>-</v>
      </c>
      <c r="I45" s="32" t="str">
        <v>-</v>
      </c>
      <c r="J45" s="33" t="s">
        <v>60</v>
      </c>
      <c r="K45" t="str">
        <f t="shared" si="3"/>
        <v>-</v>
      </c>
      <c r="L45" t="str">
        <v>-</v>
      </c>
    </row>
    <row r="46" spans="1:12">
      <c r="A46" s="33" t="s">
        <v>110</v>
      </c>
      <c r="B46" s="32" t="str">
        <f t="shared" si="0"/>
        <v>31 Dec 2022</v>
      </c>
      <c r="C46" s="32" t="str">
        <v>-</v>
      </c>
      <c r="D46" s="33" t="s">
        <v>104</v>
      </c>
      <c r="E46" s="32" t="str">
        <f t="shared" si="1"/>
        <v>27 Dec 2022</v>
      </c>
      <c r="F46" s="32" t="str">
        <v>12 Dec 2022</v>
      </c>
      <c r="G46" s="33" t="s">
        <v>111</v>
      </c>
      <c r="H46" s="32" t="str">
        <f t="shared" si="2"/>
        <v>07 Jan 2023</v>
      </c>
      <c r="I46" s="32" t="str">
        <v>-</v>
      </c>
      <c r="J46" s="33" t="s">
        <v>73</v>
      </c>
      <c r="K46" t="str">
        <f t="shared" si="3"/>
        <v>31 Dec 2022</v>
      </c>
      <c r="L46" t="str">
        <v>-</v>
      </c>
    </row>
    <row r="47" spans="1:12">
      <c r="A47" s="33" t="s">
        <v>110</v>
      </c>
      <c r="B47" s="32" t="str">
        <f t="shared" si="0"/>
        <v>31 Dec 2022</v>
      </c>
      <c r="C47" s="32" t="str">
        <v>-</v>
      </c>
      <c r="D47" s="33" t="s">
        <v>104</v>
      </c>
      <c r="E47" s="32" t="str">
        <f t="shared" si="1"/>
        <v>27 Dec 2022</v>
      </c>
      <c r="F47" s="32" t="str">
        <v>11 Dec 2022</v>
      </c>
      <c r="G47" s="33" t="s">
        <v>70</v>
      </c>
      <c r="H47" s="32" t="str">
        <f t="shared" si="2"/>
        <v>30 Dec 2022</v>
      </c>
      <c r="I47" s="32" t="str">
        <v>-</v>
      </c>
      <c r="J47" s="33" t="s">
        <v>71</v>
      </c>
      <c r="K47" t="str">
        <f t="shared" si="3"/>
        <v>30 Dec 2022</v>
      </c>
      <c r="L47" t="str">
        <v>-</v>
      </c>
    </row>
    <row r="48" spans="1:12">
      <c r="A48" s="33" t="s">
        <v>110</v>
      </c>
      <c r="B48" s="32" t="str">
        <f t="shared" si="0"/>
        <v>31 Dec 2022</v>
      </c>
      <c r="C48" s="32" t="str">
        <v>-</v>
      </c>
      <c r="D48" s="33" t="s">
        <v>104</v>
      </c>
      <c r="E48" s="32" t="str">
        <f t="shared" si="1"/>
        <v>27 Dec 2022</v>
      </c>
      <c r="F48" s="32" t="str">
        <v>09 Dec 2022</v>
      </c>
      <c r="G48" s="33" t="s">
        <v>60</v>
      </c>
      <c r="H48" s="32" t="str">
        <f t="shared" si="2"/>
        <v>-</v>
      </c>
      <c r="I48" s="32" t="str">
        <v>-</v>
      </c>
      <c r="J48" s="33" t="s">
        <v>60</v>
      </c>
      <c r="K48" t="str">
        <f t="shared" si="3"/>
        <v>-</v>
      </c>
      <c r="L48" t="str">
        <v>-</v>
      </c>
    </row>
    <row r="49" spans="1:12">
      <c r="A49" s="33" t="s">
        <v>110</v>
      </c>
      <c r="B49" s="32" t="str">
        <f t="shared" si="0"/>
        <v>31 Dec 2022</v>
      </c>
      <c r="C49" s="32" t="str">
        <v>-</v>
      </c>
      <c r="D49" s="33" t="s">
        <v>104</v>
      </c>
      <c r="E49" s="32" t="str">
        <f t="shared" si="1"/>
        <v>27 Dec 2022</v>
      </c>
      <c r="F49" s="32" t="str">
        <v>08 Nov 2022</v>
      </c>
      <c r="G49" s="33" t="s">
        <v>70</v>
      </c>
      <c r="H49" s="32" t="str">
        <f t="shared" si="2"/>
        <v>30 Dec 2022</v>
      </c>
      <c r="I49" s="32" t="str">
        <v>-</v>
      </c>
      <c r="J49" s="33" t="s">
        <v>73</v>
      </c>
      <c r="K49" t="str">
        <f t="shared" si="3"/>
        <v>31 Dec 2022</v>
      </c>
      <c r="L49" t="str">
        <v>-</v>
      </c>
    </row>
    <row r="50" spans="1:12">
      <c r="A50" s="33" t="s">
        <v>110</v>
      </c>
      <c r="B50" s="32" t="str">
        <f t="shared" si="0"/>
        <v>31 Dec 2022</v>
      </c>
      <c r="C50" s="32" t="str">
        <v>-</v>
      </c>
      <c r="D50" s="33" t="s">
        <v>104</v>
      </c>
      <c r="E50" s="32" t="str">
        <f t="shared" si="1"/>
        <v>27 Dec 2022</v>
      </c>
      <c r="F50" s="32" t="str">
        <v>04 Dec 2022</v>
      </c>
      <c r="G50" s="33" t="s">
        <v>62</v>
      </c>
      <c r="H50" s="32" t="str">
        <f t="shared" si="2"/>
        <v>28 Dec 2022</v>
      </c>
      <c r="I50" s="32" t="str">
        <v>-</v>
      </c>
      <c r="J50" s="33" t="s">
        <v>71</v>
      </c>
      <c r="K50" t="str">
        <f t="shared" si="3"/>
        <v>30 Dec 2022</v>
      </c>
      <c r="L50" t="str">
        <v>-</v>
      </c>
    </row>
    <row r="51" spans="1:12">
      <c r="A51" s="33" t="s">
        <v>110</v>
      </c>
      <c r="B51" s="32" t="str">
        <f t="shared" si="0"/>
        <v>31 Dec 2022</v>
      </c>
      <c r="C51" s="32" t="str">
        <v>-</v>
      </c>
      <c r="D51" s="33" t="s">
        <v>104</v>
      </c>
      <c r="E51" s="32" t="str">
        <f t="shared" si="1"/>
        <v>27 Dec 2022</v>
      </c>
      <c r="F51" s="32" t="str">
        <v>02 Dec 2022</v>
      </c>
      <c r="G51" s="33" t="s">
        <v>60</v>
      </c>
      <c r="H51" s="32" t="str">
        <f t="shared" si="2"/>
        <v>-</v>
      </c>
      <c r="I51" s="32" t="str">
        <v>-</v>
      </c>
      <c r="J51" s="33" t="s">
        <v>60</v>
      </c>
      <c r="K51" t="str">
        <f t="shared" si="3"/>
        <v>-</v>
      </c>
      <c r="L51" t="str"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 Sample Test</vt:lpstr>
      <vt:lpstr>Nested Ifs</vt:lpstr>
      <vt:lpstr>Index Match</vt:lpstr>
      <vt:lpstr>SUMIF_IFS Sample Data</vt:lpstr>
      <vt:lpstr>Vlookup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Shishodia</dc:creator>
  <cp:lastModifiedBy>Rajendrasingh Jatav</cp:lastModifiedBy>
  <dcterms:created xsi:type="dcterms:W3CDTF">2022-12-30T08:19:01Z</dcterms:created>
  <dcterms:modified xsi:type="dcterms:W3CDTF">2024-01-20T06:00:40Z</dcterms:modified>
</cp:coreProperties>
</file>