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i\Desktop\microsoft into\"/>
    </mc:Choice>
  </mc:AlternateContent>
  <xr:revisionPtr revIDLastSave="0" documentId="8_{B0271BB3-E1A0-4684-9545-8FE45A560A44}" xr6:coauthVersionLast="47" xr6:coauthVersionMax="47" xr10:uidLastSave="{00000000-0000-0000-0000-000000000000}"/>
  <bookViews>
    <workbookView xWindow="-110" yWindow="-110" windowWidth="19420" windowHeight="10420" xr2:uid="{28F51720-D673-42CA-89CF-9B141D3A1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J7" i="1"/>
  <c r="J8" i="1"/>
  <c r="J9" i="1"/>
  <c r="J10" i="1"/>
  <c r="J11" i="1"/>
  <c r="J6" i="1"/>
  <c r="C10" i="1"/>
  <c r="C8" i="1"/>
  <c r="J12" i="1" l="1"/>
  <c r="K8" i="1" s="1"/>
  <c r="L8" i="1" s="1"/>
  <c r="H13" i="1"/>
  <c r="K9" i="1" l="1"/>
  <c r="K11" i="1"/>
  <c r="G27" i="1" s="1"/>
  <c r="K7" i="1"/>
  <c r="L7" i="1" s="1"/>
  <c r="K10" i="1"/>
  <c r="L10" i="1" s="1"/>
  <c r="K6" i="1"/>
  <c r="G17" i="1" l="1"/>
  <c r="G20" i="1" s="1"/>
  <c r="L11" i="1"/>
  <c r="K12" i="1"/>
  <c r="L9" i="1"/>
  <c r="G18" i="1"/>
  <c r="G26" i="1"/>
  <c r="L6" i="1"/>
  <c r="G25" i="1"/>
  <c r="L12" i="1" l="1"/>
  <c r="G19" i="1"/>
</calcChain>
</file>

<file path=xl/sharedStrings.xml><?xml version="1.0" encoding="utf-8"?>
<sst xmlns="http://schemas.openxmlformats.org/spreadsheetml/2006/main" count="46" uniqueCount="41">
  <si>
    <t>investment amount</t>
  </si>
  <si>
    <t>car/bike</t>
  </si>
  <si>
    <t>protection/insurance</t>
  </si>
  <si>
    <t>loan EMI</t>
  </si>
  <si>
    <t>total</t>
  </si>
  <si>
    <t xml:space="preserve">no return </t>
  </si>
  <si>
    <t xml:space="preserve">left out </t>
  </si>
  <si>
    <t>where</t>
  </si>
  <si>
    <t>which</t>
  </si>
  <si>
    <t>Asset Class</t>
  </si>
  <si>
    <t>Asset</t>
  </si>
  <si>
    <t>Risk</t>
  </si>
  <si>
    <t>Saving Bank</t>
  </si>
  <si>
    <t>Cash</t>
  </si>
  <si>
    <t>Fixed Income</t>
  </si>
  <si>
    <t>FD</t>
  </si>
  <si>
    <t>GOI</t>
  </si>
  <si>
    <t>Equity</t>
  </si>
  <si>
    <t>Risky</t>
  </si>
  <si>
    <t>Mutual Fund</t>
  </si>
  <si>
    <t>Fixed Asset</t>
  </si>
  <si>
    <t>Gold</t>
  </si>
  <si>
    <t>Return %</t>
  </si>
  <si>
    <t>Risk %</t>
  </si>
  <si>
    <t>risk adjusted return</t>
  </si>
  <si>
    <t>RAR</t>
  </si>
  <si>
    <t>return/risk</t>
  </si>
  <si>
    <t>Total</t>
  </si>
  <si>
    <t>% allocation</t>
  </si>
  <si>
    <t>portfolio evaluation</t>
  </si>
  <si>
    <t>return</t>
  </si>
  <si>
    <t>Sharpe ratio</t>
  </si>
  <si>
    <t>-ve value</t>
  </si>
  <si>
    <t>high risky</t>
  </si>
  <si>
    <t>more than 1</t>
  </si>
  <si>
    <t>low risk</t>
  </si>
  <si>
    <t>0 to 1</t>
  </si>
  <si>
    <t>moderate risk</t>
  </si>
  <si>
    <t>portfolio proportions</t>
  </si>
  <si>
    <t>high risk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</si>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</sst>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10" fontId="0" fillId="0" borderId="0" xfId="0" applyNumberFormat="1"/>
    <xf numFmtId="0" fontId="0" fillId="0" borderId="0" xfId="0" applyNumberFormat="1"/>
    <xf numFmtId="10" fontId="0" fillId="0" borderId="0" xfId="1" applyNumberFormat="1" applyFont="1"/>
    <xf numFmtId="9" fontId="0" fillId="2" borderId="0" xfId="1" applyFont="1" applyFill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3064-1ADA-4A10-9BE0-AAC8584D794A}">
  <dimension ref="A3:L27"/>
  <sheetViews>
    <sheetView tabSelected="1" topLeftCell="C5" zoomScale="145" zoomScaleNormal="145" workbookViewId="0">
      <selection activeCell="H9" sqref="H9"/>
    </sheetView>
  </sheetViews>
  <sheetFormatPr defaultRowHeight="14.5" x14ac:dyDescent="0.35"/>
  <cols>
    <col min="2" max="2" width="18.54296875" bestFit="1" customWidth="1"/>
    <col min="6" max="6" width="11.81640625" bestFit="1" customWidth="1"/>
    <col min="7" max="7" width="11.453125" bestFit="1" customWidth="1"/>
    <col min="9" max="9" width="11" bestFit="1" customWidth="1"/>
    <col min="11" max="11" width="10.90625" bestFit="1" customWidth="1"/>
  </cols>
  <sheetData>
    <row r="3" spans="1:12" x14ac:dyDescent="0.35">
      <c r="B3" t="s">
        <v>0</v>
      </c>
      <c r="C3">
        <v>25000</v>
      </c>
      <c r="J3" t="s">
        <v>26</v>
      </c>
    </row>
    <row r="4" spans="1:12" x14ac:dyDescent="0.35">
      <c r="F4" t="s">
        <v>7</v>
      </c>
      <c r="G4" t="s">
        <v>8</v>
      </c>
      <c r="J4" t="s">
        <v>24</v>
      </c>
    </row>
    <row r="5" spans="1:12" x14ac:dyDescent="0.35">
      <c r="A5" s="2" t="s">
        <v>5</v>
      </c>
      <c r="B5" t="s">
        <v>1</v>
      </c>
      <c r="C5">
        <v>5000</v>
      </c>
      <c r="F5" s="4" t="s">
        <v>9</v>
      </c>
      <c r="G5" s="4" t="s">
        <v>10</v>
      </c>
      <c r="H5" s="4" t="s">
        <v>22</v>
      </c>
      <c r="I5" s="4" t="s">
        <v>23</v>
      </c>
      <c r="J5" s="4" t="s">
        <v>25</v>
      </c>
      <c r="K5" s="4" t="s">
        <v>28</v>
      </c>
      <c r="L5" s="4" t="s">
        <v>0</v>
      </c>
    </row>
    <row r="6" spans="1:12" x14ac:dyDescent="0.35">
      <c r="A6" s="2"/>
      <c r="B6" t="s">
        <v>2</v>
      </c>
      <c r="C6">
        <v>1200</v>
      </c>
      <c r="F6" t="s">
        <v>13</v>
      </c>
      <c r="G6" t="s">
        <v>12</v>
      </c>
      <c r="H6" s="6">
        <v>3.5</v>
      </c>
      <c r="I6" s="6">
        <v>0</v>
      </c>
      <c r="J6">
        <f>IFERROR(H6/I6,H6)</f>
        <v>3.5</v>
      </c>
      <c r="K6" s="7">
        <f>J6/$J$12</f>
        <v>0.14944510190825086</v>
      </c>
      <c r="L6">
        <f>K6*$C$10</f>
        <v>1912.8973044256111</v>
      </c>
    </row>
    <row r="7" spans="1:12" x14ac:dyDescent="0.35">
      <c r="A7" s="2"/>
      <c r="B7" t="s">
        <v>3</v>
      </c>
      <c r="C7">
        <v>6000</v>
      </c>
      <c r="F7" t="s">
        <v>14</v>
      </c>
      <c r="G7" t="s">
        <v>15</v>
      </c>
      <c r="H7" s="6">
        <v>7</v>
      </c>
      <c r="I7">
        <v>0</v>
      </c>
      <c r="J7">
        <f t="shared" ref="J7:J11" si="0">IFERROR(H7/I7,H7)</f>
        <v>7</v>
      </c>
      <c r="K7" s="7">
        <f t="shared" ref="K7:K11" si="1">J7/$J$12</f>
        <v>0.29889020381650172</v>
      </c>
      <c r="L7">
        <f>K7*$C$10</f>
        <v>3825.7946088512222</v>
      </c>
    </row>
    <row r="8" spans="1:12" x14ac:dyDescent="0.35">
      <c r="B8" s="1" t="s">
        <v>4</v>
      </c>
      <c r="C8" s="1">
        <f>SUM(C5:C7)</f>
        <v>12200</v>
      </c>
      <c r="F8" s="1" t="s">
        <v>14</v>
      </c>
      <c r="G8" s="1" t="s">
        <v>16</v>
      </c>
      <c r="H8" s="1">
        <v>6.54</v>
      </c>
      <c r="I8">
        <v>0</v>
      </c>
      <c r="J8">
        <f t="shared" si="0"/>
        <v>6.54</v>
      </c>
      <c r="K8" s="7">
        <f t="shared" si="1"/>
        <v>0.27924884756570301</v>
      </c>
      <c r="L8">
        <f>K8*$C$10</f>
        <v>3574.3852488409984</v>
      </c>
    </row>
    <row r="9" spans="1:12" x14ac:dyDescent="0.35">
      <c r="F9" t="s">
        <v>18</v>
      </c>
      <c r="G9" t="s">
        <v>17</v>
      </c>
      <c r="H9">
        <v>3.42</v>
      </c>
      <c r="I9">
        <v>6.56</v>
      </c>
      <c r="J9">
        <f t="shared" si="0"/>
        <v>0.52134146341463417</v>
      </c>
      <c r="K9" s="7">
        <f t="shared" si="1"/>
        <v>2.2260550893999038E-2</v>
      </c>
      <c r="L9">
        <f>K9*$C$10</f>
        <v>284.93505144318772</v>
      </c>
    </row>
    <row r="10" spans="1:12" x14ac:dyDescent="0.35">
      <c r="B10" t="s">
        <v>6</v>
      </c>
      <c r="C10" s="3">
        <f>C3-C8</f>
        <v>12800</v>
      </c>
      <c r="F10" t="s">
        <v>18</v>
      </c>
      <c r="G10" t="s">
        <v>19</v>
      </c>
      <c r="H10">
        <v>7.01</v>
      </c>
      <c r="I10">
        <v>3.08</v>
      </c>
      <c r="J10">
        <f t="shared" si="0"/>
        <v>2.2759740259740258</v>
      </c>
      <c r="K10" s="7">
        <f t="shared" si="1"/>
        <v>9.7180905786348651E-2</v>
      </c>
      <c r="L10">
        <f>K10*$C$10</f>
        <v>1243.9155940652627</v>
      </c>
    </row>
    <row r="11" spans="1:12" x14ac:dyDescent="0.35">
      <c r="F11" t="s">
        <v>20</v>
      </c>
      <c r="G11" t="s">
        <v>21</v>
      </c>
      <c r="H11">
        <v>13.22</v>
      </c>
      <c r="I11">
        <v>3.69</v>
      </c>
      <c r="J11">
        <f t="shared" si="0"/>
        <v>3.5826558265582658</v>
      </c>
      <c r="K11" s="7">
        <f t="shared" si="1"/>
        <v>0.15297439002919677</v>
      </c>
      <c r="L11">
        <f>K11*$C$10</f>
        <v>1958.0721923737187</v>
      </c>
    </row>
    <row r="12" spans="1:12" x14ac:dyDescent="0.35">
      <c r="F12" t="s">
        <v>27</v>
      </c>
      <c r="H12">
        <f>AVERAGE(H6:H11)</f>
        <v>6.7816666666666663</v>
      </c>
      <c r="I12">
        <f>AVERAGE(I6:I11)</f>
        <v>2.2216666666666667</v>
      </c>
      <c r="J12" s="1">
        <f>SUM(J6:J11)</f>
        <v>23.419971315946924</v>
      </c>
      <c r="K12" s="8">
        <f>SUM(K6:K11)</f>
        <v>1</v>
      </c>
      <c r="L12" s="1">
        <f>SUM(L6:L11)</f>
        <v>12800</v>
      </c>
    </row>
    <row r="13" spans="1:12" x14ac:dyDescent="0.35">
      <c r="H13">
        <f>H12/I12</f>
        <v>3.0525131282820701</v>
      </c>
    </row>
    <row r="15" spans="1:12" x14ac:dyDescent="0.35">
      <c r="F15" t="s">
        <v>29</v>
      </c>
    </row>
    <row r="17" spans="6:10" x14ac:dyDescent="0.35">
      <c r="F17" t="s">
        <v>30</v>
      </c>
      <c r="G17">
        <f>SUMPRODUCT(H6:H11,K6:K11)</f>
        <v>7.2212674162798507</v>
      </c>
    </row>
    <row r="18" spans="6:10" x14ac:dyDescent="0.35">
      <c r="F18" t="s">
        <v>11</v>
      </c>
      <c r="G18">
        <f>SUMPRODUCT(I6:I11,K6:K11)</f>
        <v>1.0098219028943236</v>
      </c>
    </row>
    <row r="19" spans="6:10" x14ac:dyDescent="0.35">
      <c r="F19" t="s">
        <v>31</v>
      </c>
      <c r="G19">
        <f>(G17-H8)/G18</f>
        <v>0.67464115635363109</v>
      </c>
      <c r="I19" s="9" t="s">
        <v>32</v>
      </c>
      <c r="J19" t="s">
        <v>33</v>
      </c>
    </row>
    <row r="20" spans="6:10" x14ac:dyDescent="0.35">
      <c r="F20" t="s">
        <v>25</v>
      </c>
      <c r="G20">
        <f>G17/G18</f>
        <v>7.1510306872751066</v>
      </c>
      <c r="I20" t="s">
        <v>34</v>
      </c>
      <c r="J20" t="s">
        <v>35</v>
      </c>
    </row>
    <row r="21" spans="6:10" x14ac:dyDescent="0.35">
      <c r="I21" t="s">
        <v>36</v>
      </c>
      <c r="J21" t="s">
        <v>37</v>
      </c>
    </row>
    <row r="23" spans="6:10" x14ac:dyDescent="0.35">
      <c r="F23" t="s">
        <v>38</v>
      </c>
    </row>
    <row r="25" spans="6:10" x14ac:dyDescent="0.35">
      <c r="F25" t="s">
        <v>35</v>
      </c>
      <c r="G25" s="5">
        <f>SUM(K6:K8)</f>
        <v>0.72758415329045556</v>
      </c>
    </row>
    <row r="26" spans="6:10" x14ac:dyDescent="0.35">
      <c r="F26" t="s">
        <v>39</v>
      </c>
      <c r="G26" s="5">
        <f>SUM(K9:K10)</f>
        <v>0.1194414566803477</v>
      </c>
    </row>
    <row r="27" spans="6:10" x14ac:dyDescent="0.35">
      <c r="F27" t="s">
        <v>40</v>
      </c>
      <c r="G27" s="5">
        <f>K11</f>
        <v>0.15297439002919677</v>
      </c>
    </row>
  </sheetData>
  <mergeCells count="1"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revei</dc:creator>
  <cp:lastModifiedBy>revei</cp:lastModifiedBy>
  <dcterms:created xsi:type="dcterms:W3CDTF">2022-02-17T04:20:12Z</dcterms:created>
  <dcterms:modified xsi:type="dcterms:W3CDTF">2022-02-17T05:34:38Z</dcterms:modified>
</cp:coreProperties>
</file>