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875" activeTab="2"/>
  </bookViews>
  <sheets>
    <sheet name="Class status" sheetId="1" r:id="rId1"/>
    <sheet name="Salreis" sheetId="3" r:id="rId2"/>
    <sheet name="TDS" sheetId="2" r:id="rId3"/>
  </sheets>
  <definedNames>
    <definedName name="_xlnm._FilterDatabase" localSheetId="0" hidden="1">'Class status'!$A$1:$AE$8</definedName>
  </definedNames>
  <calcPr calcId="144525"/>
</workbook>
</file>

<file path=xl/calcChain.xml><?xml version="1.0" encoding="utf-8"?>
<calcChain xmlns="http://schemas.openxmlformats.org/spreadsheetml/2006/main">
  <c r="L2" i="3" l="1"/>
  <c r="K3" i="1"/>
  <c r="K4" i="1"/>
  <c r="K5" i="1"/>
  <c r="K6" i="1"/>
  <c r="K7" i="1"/>
  <c r="K8" i="1"/>
  <c r="K2" i="1"/>
  <c r="P3" i="2" l="1"/>
  <c r="P2" i="2"/>
  <c r="G3" i="2"/>
  <c r="G2" i="2"/>
  <c r="M3" i="2"/>
  <c r="Q3" i="2" s="1"/>
  <c r="M2" i="2"/>
  <c r="Q8" i="1"/>
  <c r="L5" i="3"/>
  <c r="L4" i="3"/>
  <c r="L3" i="3"/>
  <c r="N3" i="1"/>
  <c r="N4" i="1"/>
  <c r="N5" i="1"/>
  <c r="N6" i="1"/>
  <c r="N7" i="1"/>
  <c r="N8" i="1"/>
  <c r="N2" i="1"/>
  <c r="V3" i="1"/>
  <c r="W3" i="1" s="1"/>
  <c r="V4" i="1"/>
  <c r="W4" i="1" s="1"/>
  <c r="V5" i="1"/>
  <c r="W5" i="1" s="1"/>
  <c r="V6" i="1"/>
  <c r="W6" i="1" s="1"/>
  <c r="V7" i="1"/>
  <c r="W7" i="1" s="1"/>
  <c r="V8" i="1"/>
  <c r="V2" i="1"/>
  <c r="W2" i="1" s="1"/>
  <c r="Q2" i="2" l="1"/>
  <c r="W8" i="1"/>
  <c r="M4" i="3"/>
  <c r="M2" i="3"/>
</calcChain>
</file>

<file path=xl/comments1.xml><?xml version="1.0" encoding="utf-8"?>
<comments xmlns="http://schemas.openxmlformats.org/spreadsheetml/2006/main">
  <authors>
    <author>admin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 xml:space="preserve">2 Months bill join march 4th missing last month  bill
</t>
        </r>
      </text>
    </comment>
    <comment ref="Q8" authorId="0">
      <text>
        <r>
          <rPr>
            <sz val="9"/>
            <color indexed="81"/>
            <rFont val="Tahoma"/>
            <family val="2"/>
          </rPr>
          <t xml:space="preserve">
15days Hemanth
10days Ramakrishna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Ankur, Jagadeesh, Sai, Sainath, Srichand, Vasanthi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500 Less chesi veyali syamsundar missing</t>
        </r>
      </text>
    </comment>
  </commentList>
</comments>
</file>

<file path=xl/sharedStrings.xml><?xml version="1.0" encoding="utf-8"?>
<sst xmlns="http://schemas.openxmlformats.org/spreadsheetml/2006/main" count="124" uniqueCount="82">
  <si>
    <t>S.no</t>
  </si>
  <si>
    <t>Date</t>
  </si>
  <si>
    <t>Invoice</t>
  </si>
  <si>
    <t>Lead From</t>
  </si>
  <si>
    <t>Technology</t>
  </si>
  <si>
    <t>Days</t>
  </si>
  <si>
    <t>Fee $</t>
  </si>
  <si>
    <t>1st Pay</t>
  </si>
  <si>
    <t>2nd Pay</t>
  </si>
  <si>
    <t>Received Amount</t>
  </si>
  <si>
    <t>Balance from student</t>
  </si>
  <si>
    <t>Trainer</t>
  </si>
  <si>
    <t>Fee</t>
  </si>
  <si>
    <t>Paid Amount</t>
  </si>
  <si>
    <t>Balance Trainer</t>
  </si>
  <si>
    <t>Training Proxy Support</t>
  </si>
  <si>
    <t>Status</t>
  </si>
  <si>
    <t>Ramani</t>
  </si>
  <si>
    <t>Stu Name</t>
  </si>
  <si>
    <t>Anusha</t>
  </si>
  <si>
    <t>Gowtam</t>
  </si>
  <si>
    <t>Total amount</t>
  </si>
  <si>
    <t>received amount</t>
  </si>
  <si>
    <t>TDS 10%</t>
  </si>
  <si>
    <t>Magistersign</t>
  </si>
  <si>
    <t>Gowri</t>
  </si>
  <si>
    <t>Mangatayaru</t>
  </si>
  <si>
    <t>Venu</t>
  </si>
  <si>
    <t>Srikanth</t>
  </si>
  <si>
    <t>Nani</t>
  </si>
  <si>
    <t>April</t>
  </si>
  <si>
    <t>May</t>
  </si>
  <si>
    <t>Month</t>
  </si>
  <si>
    <t>Others</t>
  </si>
  <si>
    <t>Siritek</t>
  </si>
  <si>
    <t xml:space="preserve">Laxman </t>
  </si>
  <si>
    <t>GW PC</t>
  </si>
  <si>
    <t xml:space="preserve">Praneeth Reddy </t>
  </si>
  <si>
    <t>GW Developer</t>
  </si>
  <si>
    <t>Yugandar</t>
  </si>
  <si>
    <t>Pradeep</t>
  </si>
  <si>
    <t xml:space="preserve">GW PC  </t>
  </si>
  <si>
    <t xml:space="preserve">Harish </t>
  </si>
  <si>
    <t xml:space="preserve">Sharath </t>
  </si>
  <si>
    <t>GW Rating</t>
  </si>
  <si>
    <t>Ankur</t>
  </si>
  <si>
    <t xml:space="preserve">GW PC 9 </t>
  </si>
  <si>
    <t>Amarkanth</t>
  </si>
  <si>
    <t>Atul</t>
  </si>
  <si>
    <t>AmarKanth</t>
  </si>
  <si>
    <t>Kaushal</t>
  </si>
  <si>
    <t>Salary</t>
  </si>
  <si>
    <t>Trainers</t>
  </si>
  <si>
    <t>Balance</t>
  </si>
  <si>
    <t>Particular</t>
  </si>
  <si>
    <t>Incentives</t>
  </si>
  <si>
    <t>Total</t>
  </si>
  <si>
    <t>Support</t>
  </si>
  <si>
    <t>-</t>
  </si>
  <si>
    <t>Bank</t>
  </si>
  <si>
    <t>Magister</t>
  </si>
  <si>
    <t>GMSOT001</t>
  </si>
  <si>
    <t>GMSOT002</t>
  </si>
  <si>
    <t>GMSOT003</t>
  </si>
  <si>
    <t>GMSOT004</t>
  </si>
  <si>
    <t>GMSOT005</t>
  </si>
  <si>
    <t>MST001</t>
  </si>
  <si>
    <t>MSOTN001</t>
  </si>
  <si>
    <t>Hemanth/Ramakrishna</t>
  </si>
  <si>
    <t>Income</t>
  </si>
  <si>
    <t>Expencive</t>
  </si>
  <si>
    <t>Venu $</t>
  </si>
  <si>
    <t>Harish</t>
  </si>
  <si>
    <t>GMSOT018</t>
  </si>
  <si>
    <t>Durga</t>
  </si>
  <si>
    <t>DM Sati Babu</t>
  </si>
  <si>
    <t>Bharat</t>
  </si>
  <si>
    <t>Bhrat</t>
  </si>
  <si>
    <t>System Rent</t>
  </si>
  <si>
    <t>completed</t>
  </si>
  <si>
    <t>date</t>
  </si>
  <si>
    <t>TDS company 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</si>
</sst>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4627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4" borderId="1" xfId="0" applyFont="1" applyFill="1" applyBorder="1" applyAlignment="1">
      <alignment horizont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2" fillId="4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14" fontId="0" fillId="0" borderId="1" xfId="0" applyNumberFormat="1" applyFont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11" borderId="1" xfId="0" applyFont="1" applyFill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Font="1" applyBorder="1"/>
    <xf numFmtId="0" fontId="2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0" xfId="0" applyFont="1"/>
    <xf numFmtId="3" fontId="2" fillId="0" borderId="1" xfId="0" applyNumberFormat="1" applyFont="1" applyBorder="1" applyAlignment="1">
      <alignment horizontal="center"/>
    </xf>
    <xf numFmtId="14" fontId="2" fillId="0" borderId="0" xfId="0" applyNumberFormat="1" applyFont="1"/>
    <xf numFmtId="14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0" fillId="0" borderId="0" xfId="0" applyNumberFormat="1" applyBorder="1" applyAlignment="1">
      <alignment horizontal="left"/>
    </xf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0" fontId="1" fillId="11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3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"/>
  <sheetViews>
    <sheetView topLeftCell="N1" workbookViewId="0">
      <pane ySplit="1" topLeftCell="A2" activePane="bottomLeft" state="frozen"/>
      <selection activeCell="W46" sqref="W46"/>
      <selection pane="bottomLeft" activeCell="Z11" sqref="Z11"/>
    </sheetView>
  </sheetViews>
  <sheetFormatPr defaultRowHeight="15" x14ac:dyDescent="0.25"/>
  <cols>
    <col min="1" max="1" width="4.85546875" style="25" bestFit="1" customWidth="1"/>
    <col min="2" max="2" width="10.7109375" bestFit="1" customWidth="1"/>
    <col min="3" max="3" width="11.140625" bestFit="1" customWidth="1"/>
    <col min="5" max="5" width="12.5703125" style="4" bestFit="1" customWidth="1"/>
    <col min="6" max="6" width="15" customWidth="1"/>
    <col min="7" max="7" width="14.28515625" bestFit="1" customWidth="1"/>
    <col min="8" max="8" width="3.7109375" customWidth="1"/>
    <col min="9" max="12" width="9.140625" style="25"/>
    <col min="13" max="13" width="9.7109375" style="25" bestFit="1" customWidth="1"/>
    <col min="14" max="15" width="9.140625" style="25"/>
    <col min="16" max="16" width="15.5703125" customWidth="1"/>
    <col min="17" max="17" width="10.7109375" style="25" bestFit="1" customWidth="1"/>
    <col min="18" max="18" width="10.7109375" style="25" customWidth="1"/>
    <col min="19" max="23" width="9.140625" style="25"/>
    <col min="30" max="30" width="9.140625" style="4"/>
  </cols>
  <sheetData>
    <row r="1" spans="1:31" ht="45" x14ac:dyDescent="0.25">
      <c r="A1" s="7" t="s">
        <v>0</v>
      </c>
      <c r="B1" s="5" t="s">
        <v>1</v>
      </c>
      <c r="C1" s="5" t="s">
        <v>2</v>
      </c>
      <c r="D1" s="15" t="s">
        <v>3</v>
      </c>
      <c r="E1" s="15" t="s">
        <v>59</v>
      </c>
      <c r="F1" s="5" t="s">
        <v>18</v>
      </c>
      <c r="G1" s="5" t="s">
        <v>4</v>
      </c>
      <c r="H1" s="5" t="s">
        <v>5</v>
      </c>
      <c r="I1" s="6" t="s">
        <v>6</v>
      </c>
      <c r="J1" s="6" t="s">
        <v>80</v>
      </c>
      <c r="K1" s="6" t="s">
        <v>7</v>
      </c>
      <c r="L1" s="6" t="s">
        <v>80</v>
      </c>
      <c r="M1" s="6" t="s">
        <v>8</v>
      </c>
      <c r="N1" s="24" t="s">
        <v>9</v>
      </c>
      <c r="O1" s="10" t="s">
        <v>10</v>
      </c>
      <c r="P1" s="7" t="s">
        <v>11</v>
      </c>
      <c r="Q1" s="8" t="s">
        <v>12</v>
      </c>
      <c r="R1" s="8" t="s">
        <v>80</v>
      </c>
      <c r="S1" s="8" t="s">
        <v>7</v>
      </c>
      <c r="T1" s="8" t="s">
        <v>80</v>
      </c>
      <c r="U1" s="8" t="s">
        <v>8</v>
      </c>
      <c r="V1" s="9" t="s">
        <v>13</v>
      </c>
      <c r="W1" s="9" t="s">
        <v>14</v>
      </c>
      <c r="X1" s="13" t="s">
        <v>15</v>
      </c>
      <c r="Y1" s="11" t="s">
        <v>71</v>
      </c>
      <c r="Z1" s="11" t="s">
        <v>17</v>
      </c>
      <c r="AA1" s="11" t="s">
        <v>19</v>
      </c>
      <c r="AB1" s="11" t="s">
        <v>20</v>
      </c>
      <c r="AC1" s="11" t="s">
        <v>76</v>
      </c>
      <c r="AD1" s="11" t="s">
        <v>29</v>
      </c>
      <c r="AE1" s="11" t="s">
        <v>16</v>
      </c>
    </row>
    <row r="2" spans="1:31" x14ac:dyDescent="0.25">
      <c r="A2" s="38">
        <v>1</v>
      </c>
      <c r="B2" s="20">
        <v>43539</v>
      </c>
      <c r="C2" s="36" t="s">
        <v>66</v>
      </c>
      <c r="D2" s="36" t="s">
        <v>34</v>
      </c>
      <c r="E2" s="36" t="s">
        <v>26</v>
      </c>
      <c r="F2" s="36" t="s">
        <v>35</v>
      </c>
      <c r="G2" s="36" t="s">
        <v>36</v>
      </c>
      <c r="H2" s="37"/>
      <c r="I2" s="38">
        <v>500</v>
      </c>
      <c r="J2" s="38"/>
      <c r="K2" s="23">
        <f>I2*70</f>
        <v>35000</v>
      </c>
      <c r="L2" s="23"/>
      <c r="M2" s="19"/>
      <c r="N2" s="19">
        <f>K2+M2</f>
        <v>35000</v>
      </c>
      <c r="O2" s="19"/>
      <c r="P2" s="14" t="s">
        <v>47</v>
      </c>
      <c r="Q2" s="23">
        <v>25000</v>
      </c>
      <c r="R2" s="23"/>
      <c r="S2" s="23">
        <v>25000</v>
      </c>
      <c r="T2" s="23"/>
      <c r="U2" s="19"/>
      <c r="V2" s="19">
        <f>SUM(S2+U2)</f>
        <v>25000</v>
      </c>
      <c r="W2" s="23">
        <f>SUM(Q2-V2)</f>
        <v>0</v>
      </c>
      <c r="X2" s="12" t="s">
        <v>57</v>
      </c>
      <c r="Y2" s="38">
        <v>100</v>
      </c>
      <c r="Z2" s="19">
        <v>500</v>
      </c>
      <c r="AA2" s="19"/>
      <c r="AB2" s="19"/>
      <c r="AC2" s="19"/>
      <c r="AD2" s="19"/>
      <c r="AE2" s="19"/>
    </row>
    <row r="3" spans="1:31" x14ac:dyDescent="0.25">
      <c r="A3" s="38">
        <v>2</v>
      </c>
      <c r="B3" s="20">
        <v>43539</v>
      </c>
      <c r="C3" s="36" t="s">
        <v>61</v>
      </c>
      <c r="D3" s="36" t="s">
        <v>34</v>
      </c>
      <c r="E3" s="36" t="s">
        <v>25</v>
      </c>
      <c r="F3" s="36" t="s">
        <v>37</v>
      </c>
      <c r="G3" s="36" t="s">
        <v>38</v>
      </c>
      <c r="H3" s="37"/>
      <c r="I3" s="38">
        <v>550</v>
      </c>
      <c r="J3" s="38"/>
      <c r="K3" s="23">
        <f t="shared" ref="K3:K8" si="0">I3*70</f>
        <v>38500</v>
      </c>
      <c r="L3" s="23"/>
      <c r="M3" s="19"/>
      <c r="N3" s="19">
        <f t="shared" ref="N3:N8" si="1">K3+M3</f>
        <v>38500</v>
      </c>
      <c r="O3" s="19"/>
      <c r="P3" s="14" t="s">
        <v>47</v>
      </c>
      <c r="Q3" s="23">
        <v>30000</v>
      </c>
      <c r="R3" s="23"/>
      <c r="S3" s="23">
        <v>30000</v>
      </c>
      <c r="T3" s="23"/>
      <c r="U3" s="19"/>
      <c r="V3" s="19">
        <f t="shared" ref="V3:V8" si="2">SUM(S3+U3)</f>
        <v>30000</v>
      </c>
      <c r="W3" s="23">
        <f t="shared" ref="W3:W8" si="3">SUM(Q3-V3)</f>
        <v>0</v>
      </c>
      <c r="X3" s="12" t="s">
        <v>57</v>
      </c>
      <c r="Y3" s="38">
        <v>100</v>
      </c>
      <c r="Z3" s="19"/>
      <c r="AA3" s="19">
        <v>500</v>
      </c>
      <c r="AB3" s="19"/>
      <c r="AC3" s="19"/>
      <c r="AD3" s="19"/>
      <c r="AE3" s="19" t="s">
        <v>79</v>
      </c>
    </row>
    <row r="4" spans="1:31" x14ac:dyDescent="0.25">
      <c r="A4" s="38">
        <v>3</v>
      </c>
      <c r="B4" s="20">
        <v>43540</v>
      </c>
      <c r="C4" s="36" t="s">
        <v>62</v>
      </c>
      <c r="D4" s="36" t="s">
        <v>34</v>
      </c>
      <c r="E4" s="36" t="s">
        <v>25</v>
      </c>
      <c r="F4" s="36" t="s">
        <v>39</v>
      </c>
      <c r="G4" s="36" t="s">
        <v>36</v>
      </c>
      <c r="H4" s="37"/>
      <c r="I4" s="38">
        <v>600</v>
      </c>
      <c r="J4" s="38"/>
      <c r="K4" s="23">
        <f t="shared" si="0"/>
        <v>42000</v>
      </c>
      <c r="L4" s="23"/>
      <c r="M4" s="19"/>
      <c r="N4" s="19">
        <f t="shared" si="1"/>
        <v>42000</v>
      </c>
      <c r="O4" s="19"/>
      <c r="P4" s="14" t="s">
        <v>48</v>
      </c>
      <c r="Q4" s="23">
        <v>25000</v>
      </c>
      <c r="R4" s="23"/>
      <c r="S4" s="23">
        <v>25000</v>
      </c>
      <c r="T4" s="23"/>
      <c r="U4" s="19"/>
      <c r="V4" s="19">
        <f t="shared" si="2"/>
        <v>25000</v>
      </c>
      <c r="W4" s="23">
        <f t="shared" si="3"/>
        <v>0</v>
      </c>
      <c r="X4" s="12" t="s">
        <v>57</v>
      </c>
      <c r="Y4" s="38">
        <v>100</v>
      </c>
      <c r="Z4" s="19"/>
      <c r="AA4" s="19"/>
      <c r="AB4" s="19"/>
      <c r="AC4" s="19"/>
      <c r="AD4" s="19"/>
      <c r="AE4" s="19"/>
    </row>
    <row r="5" spans="1:31" x14ac:dyDescent="0.25">
      <c r="A5" s="38">
        <v>4</v>
      </c>
      <c r="B5" s="20">
        <v>43528</v>
      </c>
      <c r="C5" s="37" t="s">
        <v>67</v>
      </c>
      <c r="D5" s="36" t="s">
        <v>34</v>
      </c>
      <c r="E5" s="36" t="s">
        <v>60</v>
      </c>
      <c r="F5" s="36" t="s">
        <v>40</v>
      </c>
      <c r="G5" s="36" t="s">
        <v>41</v>
      </c>
      <c r="H5" s="37"/>
      <c r="I5" s="38">
        <v>500</v>
      </c>
      <c r="J5" s="38"/>
      <c r="K5" s="23">
        <f t="shared" si="0"/>
        <v>35000</v>
      </c>
      <c r="L5" s="23"/>
      <c r="M5" s="19"/>
      <c r="N5" s="19">
        <f t="shared" si="1"/>
        <v>35000</v>
      </c>
      <c r="O5" s="19"/>
      <c r="P5" s="36" t="s">
        <v>49</v>
      </c>
      <c r="Q5" s="33">
        <v>25000</v>
      </c>
      <c r="R5" s="33"/>
      <c r="S5" s="33">
        <v>25000</v>
      </c>
      <c r="T5" s="33"/>
      <c r="U5" s="19"/>
      <c r="V5" s="19">
        <f t="shared" si="2"/>
        <v>25000</v>
      </c>
      <c r="W5" s="23">
        <f t="shared" si="3"/>
        <v>0</v>
      </c>
      <c r="X5" s="12" t="s">
        <v>57</v>
      </c>
      <c r="Y5" s="38">
        <v>100</v>
      </c>
      <c r="Z5" s="19"/>
      <c r="AA5" s="19"/>
      <c r="AB5" s="19"/>
      <c r="AC5" s="19"/>
      <c r="AD5" s="19"/>
      <c r="AE5" s="19"/>
    </row>
    <row r="6" spans="1:31" x14ac:dyDescent="0.25">
      <c r="A6" s="38">
        <v>5</v>
      </c>
      <c r="B6" s="21">
        <v>43547</v>
      </c>
      <c r="C6" s="36" t="s">
        <v>63</v>
      </c>
      <c r="D6" s="36" t="s">
        <v>34</v>
      </c>
      <c r="E6" s="36" t="s">
        <v>25</v>
      </c>
      <c r="F6" s="37" t="s">
        <v>42</v>
      </c>
      <c r="G6" s="36" t="s">
        <v>38</v>
      </c>
      <c r="H6" s="37"/>
      <c r="I6" s="38">
        <v>550</v>
      </c>
      <c r="J6" s="38"/>
      <c r="K6" s="23">
        <f t="shared" si="0"/>
        <v>38500</v>
      </c>
      <c r="L6" s="23"/>
      <c r="M6" s="19"/>
      <c r="N6" s="19">
        <f t="shared" si="1"/>
        <v>38500</v>
      </c>
      <c r="O6" s="19"/>
      <c r="P6" s="14" t="s">
        <v>48</v>
      </c>
      <c r="Q6" s="23">
        <v>30000</v>
      </c>
      <c r="R6" s="23"/>
      <c r="S6" s="23">
        <v>30000</v>
      </c>
      <c r="T6" s="23"/>
      <c r="U6" s="19"/>
      <c r="V6" s="19">
        <f t="shared" si="2"/>
        <v>30000</v>
      </c>
      <c r="W6" s="23">
        <f t="shared" si="3"/>
        <v>0</v>
      </c>
      <c r="X6" s="12" t="s">
        <v>57</v>
      </c>
      <c r="Y6" s="38">
        <v>100</v>
      </c>
      <c r="Z6" s="19"/>
      <c r="AA6" s="19"/>
      <c r="AB6" s="19"/>
      <c r="AC6" s="19"/>
      <c r="AD6" s="19"/>
      <c r="AE6" s="19"/>
    </row>
    <row r="7" spans="1:31" x14ac:dyDescent="0.25">
      <c r="A7" s="38">
        <v>6</v>
      </c>
      <c r="B7" s="21">
        <v>43547</v>
      </c>
      <c r="C7" s="36" t="s">
        <v>64</v>
      </c>
      <c r="D7" s="36" t="s">
        <v>34</v>
      </c>
      <c r="E7" s="39" t="s">
        <v>25</v>
      </c>
      <c r="F7" s="39" t="s">
        <v>43</v>
      </c>
      <c r="G7" s="36" t="s">
        <v>44</v>
      </c>
      <c r="H7" s="37"/>
      <c r="I7" s="38">
        <v>450</v>
      </c>
      <c r="J7" s="38"/>
      <c r="K7" s="23">
        <f t="shared" si="0"/>
        <v>31500</v>
      </c>
      <c r="L7" s="23"/>
      <c r="M7" s="19"/>
      <c r="N7" s="19">
        <f t="shared" si="1"/>
        <v>31500</v>
      </c>
      <c r="O7" s="19"/>
      <c r="P7" s="14" t="s">
        <v>50</v>
      </c>
      <c r="Q7" s="23">
        <v>28000</v>
      </c>
      <c r="R7" s="23"/>
      <c r="S7" s="23">
        <v>28000</v>
      </c>
      <c r="T7" s="23"/>
      <c r="U7" s="19"/>
      <c r="V7" s="19">
        <f t="shared" si="2"/>
        <v>28000</v>
      </c>
      <c r="W7" s="23">
        <f t="shared" si="3"/>
        <v>0</v>
      </c>
      <c r="X7" s="12" t="s">
        <v>57</v>
      </c>
      <c r="Y7" s="38">
        <v>100</v>
      </c>
      <c r="Z7" s="19"/>
      <c r="AA7" s="19"/>
      <c r="AB7" s="19"/>
      <c r="AC7" s="19"/>
      <c r="AD7" s="19"/>
      <c r="AE7" s="19"/>
    </row>
    <row r="8" spans="1:31" x14ac:dyDescent="0.25">
      <c r="A8" s="38">
        <v>7</v>
      </c>
      <c r="B8" s="20">
        <v>43549</v>
      </c>
      <c r="C8" s="36" t="s">
        <v>65</v>
      </c>
      <c r="D8" s="36" t="s">
        <v>34</v>
      </c>
      <c r="E8" s="36" t="s">
        <v>25</v>
      </c>
      <c r="F8" s="36" t="s">
        <v>45</v>
      </c>
      <c r="G8" s="36" t="s">
        <v>46</v>
      </c>
      <c r="H8" s="37"/>
      <c r="I8" s="38">
        <v>500</v>
      </c>
      <c r="J8" s="38"/>
      <c r="K8" s="23">
        <f t="shared" si="0"/>
        <v>35000</v>
      </c>
      <c r="L8" s="23"/>
      <c r="M8" s="19"/>
      <c r="N8" s="19">
        <f t="shared" si="1"/>
        <v>35000</v>
      </c>
      <c r="O8" s="19"/>
      <c r="P8" s="14" t="s">
        <v>68</v>
      </c>
      <c r="Q8" s="23">
        <f>12500+8000</f>
        <v>20500</v>
      </c>
      <c r="R8" s="23"/>
      <c r="S8" s="23">
        <v>12500</v>
      </c>
      <c r="T8" s="23"/>
      <c r="U8" s="19">
        <v>8000</v>
      </c>
      <c r="V8" s="19">
        <f t="shared" si="2"/>
        <v>20500</v>
      </c>
      <c r="W8" s="23">
        <f t="shared" si="3"/>
        <v>0</v>
      </c>
      <c r="X8" s="12" t="s">
        <v>57</v>
      </c>
      <c r="Y8" s="38">
        <v>100</v>
      </c>
      <c r="Z8" s="19">
        <v>0</v>
      </c>
      <c r="AA8" s="19"/>
      <c r="AB8" s="19"/>
      <c r="AC8" s="19"/>
      <c r="AD8" s="19"/>
      <c r="AE8" s="19"/>
    </row>
    <row r="9" spans="1:31" x14ac:dyDescent="0.25">
      <c r="B9" s="34"/>
      <c r="C9" s="34"/>
      <c r="D9" s="34"/>
      <c r="E9" s="34"/>
      <c r="F9" s="34"/>
      <c r="G9" s="34"/>
      <c r="H9" s="25"/>
      <c r="P9" s="25"/>
      <c r="X9" s="25"/>
      <c r="Y9" s="25"/>
      <c r="Z9" s="25"/>
      <c r="AA9" s="25"/>
      <c r="AB9" s="25"/>
      <c r="AC9" s="25"/>
      <c r="AD9" s="25"/>
      <c r="AE9" s="25"/>
    </row>
    <row r="10" spans="1:31" x14ac:dyDescent="0.25">
      <c r="B10" s="34"/>
      <c r="C10" s="34"/>
      <c r="D10" s="34"/>
      <c r="E10" s="34"/>
      <c r="F10" s="34"/>
      <c r="G10" s="34"/>
      <c r="H10" s="25"/>
      <c r="P10" s="25"/>
      <c r="X10" s="25"/>
      <c r="Y10" s="25"/>
      <c r="Z10" s="25"/>
      <c r="AA10" s="25"/>
      <c r="AB10" s="25"/>
      <c r="AC10" s="25"/>
      <c r="AD10" s="25"/>
      <c r="AE10" s="25"/>
    </row>
    <row r="11" spans="1:31" x14ac:dyDescent="0.25">
      <c r="B11" s="34"/>
      <c r="C11" s="34"/>
      <c r="D11" s="34"/>
      <c r="E11" s="34"/>
      <c r="F11" s="34"/>
      <c r="G11" s="34"/>
      <c r="H11" s="25"/>
      <c r="P11" s="25"/>
      <c r="X11" s="25"/>
      <c r="Y11" s="25"/>
      <c r="Z11" s="25"/>
      <c r="AA11" s="25"/>
      <c r="AB11" s="25"/>
      <c r="AC11" s="25"/>
      <c r="AD11" s="25"/>
      <c r="AE11" s="25"/>
    </row>
    <row r="12" spans="1:31" x14ac:dyDescent="0.25">
      <c r="B12" s="34"/>
      <c r="C12" s="34"/>
      <c r="D12" s="34"/>
      <c r="E12" s="34"/>
      <c r="F12" s="34"/>
      <c r="G12" s="34"/>
      <c r="H12" s="25"/>
      <c r="P12" s="25"/>
      <c r="X12" s="25"/>
      <c r="Y12" s="25"/>
      <c r="Z12" s="25"/>
      <c r="AA12" s="25"/>
      <c r="AB12" s="25"/>
      <c r="AC12" s="25"/>
      <c r="AD12" s="25"/>
      <c r="AE12" s="25"/>
    </row>
    <row r="13" spans="1:31" x14ac:dyDescent="0.25">
      <c r="B13" s="34"/>
      <c r="C13" s="34"/>
      <c r="D13" s="34"/>
      <c r="E13" s="34"/>
      <c r="F13" s="34"/>
      <c r="G13" s="34"/>
      <c r="H13" s="25"/>
      <c r="P13" s="25"/>
      <c r="X13" s="25"/>
      <c r="Y13" s="25"/>
      <c r="Z13" s="25"/>
      <c r="AA13" s="25"/>
      <c r="AB13" s="25"/>
      <c r="AC13" s="25"/>
      <c r="AD13" s="25"/>
      <c r="AE13" s="25"/>
    </row>
    <row r="14" spans="1:31" x14ac:dyDescent="0.25">
      <c r="B14" s="34"/>
      <c r="C14" s="34"/>
      <c r="D14" s="34"/>
      <c r="E14" s="34"/>
      <c r="F14" s="34"/>
      <c r="G14" s="34"/>
      <c r="H14" s="25"/>
      <c r="P14" s="25"/>
      <c r="X14" s="25"/>
      <c r="Y14" s="25"/>
      <c r="Z14" s="25"/>
      <c r="AA14" s="25"/>
      <c r="AB14" s="25"/>
      <c r="AC14" s="25"/>
      <c r="AD14" s="25"/>
      <c r="AE14" s="25"/>
    </row>
    <row r="15" spans="1:31" x14ac:dyDescent="0.25">
      <c r="B15" s="34"/>
      <c r="C15" s="34"/>
      <c r="D15" s="34"/>
      <c r="E15" s="34"/>
      <c r="F15" s="34"/>
      <c r="G15" s="34"/>
      <c r="H15" s="25"/>
      <c r="P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B16" s="34"/>
      <c r="C16" s="34"/>
      <c r="D16" s="34"/>
      <c r="E16" s="34"/>
      <c r="F16" s="34"/>
      <c r="G16" s="34"/>
      <c r="H16" s="25"/>
      <c r="P16" s="25"/>
      <c r="X16" s="25"/>
      <c r="Y16" s="25"/>
      <c r="Z16" s="25"/>
      <c r="AA16" s="25"/>
      <c r="AB16" s="25"/>
      <c r="AC16" s="25"/>
      <c r="AD16" s="25"/>
      <c r="AE16" s="25"/>
    </row>
    <row r="17" spans="2:31" x14ac:dyDescent="0.25">
      <c r="B17" s="25"/>
      <c r="C17" s="25"/>
      <c r="D17" s="25"/>
      <c r="E17" s="25"/>
      <c r="F17" s="25"/>
      <c r="G17" s="25"/>
      <c r="H17" s="25"/>
      <c r="P17" s="25"/>
      <c r="X17" s="25"/>
      <c r="Y17" s="25"/>
      <c r="Z17" s="25"/>
      <c r="AA17" s="25"/>
      <c r="AB17" s="25"/>
      <c r="AC17" s="25"/>
      <c r="AD17" s="25"/>
      <c r="AE17" s="25"/>
    </row>
    <row r="18" spans="2:31" x14ac:dyDescent="0.25">
      <c r="B18" s="25"/>
      <c r="C18" s="25"/>
      <c r="D18" s="25"/>
      <c r="E18" s="25"/>
      <c r="F18" s="25"/>
      <c r="G18" s="25"/>
      <c r="H18" s="25"/>
      <c r="P18" s="25"/>
      <c r="X18" s="25"/>
      <c r="Y18" s="25"/>
      <c r="Z18" s="25"/>
      <c r="AA18" s="25"/>
      <c r="AB18" s="25"/>
      <c r="AC18" s="25"/>
      <c r="AD18" s="25"/>
      <c r="AE18" s="2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3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0.7109375" style="4" bestFit="1" customWidth="1"/>
    <col min="2" max="2" width="10.140625" bestFit="1" customWidth="1"/>
    <col min="6" max="6" width="9.140625" style="49"/>
    <col min="10" max="11" width="9.140625" style="49"/>
    <col min="12" max="12" width="11.42578125" bestFit="1" customWidth="1"/>
  </cols>
  <sheetData>
    <row r="1" spans="1:25" ht="29.25" customHeight="1" x14ac:dyDescent="0.25">
      <c r="A1" s="35" t="s">
        <v>1</v>
      </c>
      <c r="B1" s="35" t="s">
        <v>54</v>
      </c>
      <c r="C1" s="30" t="s">
        <v>17</v>
      </c>
      <c r="D1" s="30" t="s">
        <v>19</v>
      </c>
      <c r="E1" s="30" t="s">
        <v>20</v>
      </c>
      <c r="F1" s="30" t="s">
        <v>77</v>
      </c>
      <c r="G1" s="30" t="s">
        <v>27</v>
      </c>
      <c r="H1" s="30" t="s">
        <v>28</v>
      </c>
      <c r="I1" s="30" t="s">
        <v>29</v>
      </c>
      <c r="J1" s="52" t="s">
        <v>75</v>
      </c>
      <c r="K1" s="52" t="s">
        <v>78</v>
      </c>
      <c r="L1" s="30"/>
      <c r="M1" s="30" t="s">
        <v>56</v>
      </c>
      <c r="Q1" s="49" t="s">
        <v>74</v>
      </c>
      <c r="R1" s="49" t="s">
        <v>72</v>
      </c>
    </row>
    <row r="2" spans="1:25" x14ac:dyDescent="0.25">
      <c r="A2" s="31">
        <v>43565</v>
      </c>
      <c r="B2" s="5" t="s">
        <v>51</v>
      </c>
      <c r="C2" s="19">
        <v>7000</v>
      </c>
      <c r="D2" s="19">
        <v>7000</v>
      </c>
      <c r="E2" s="19">
        <v>5000</v>
      </c>
      <c r="F2" s="19"/>
      <c r="G2" s="23">
        <v>10375</v>
      </c>
      <c r="H2" s="23">
        <v>11000</v>
      </c>
      <c r="I2" s="19"/>
      <c r="J2" s="19"/>
      <c r="K2" s="19"/>
      <c r="L2" s="32">
        <f>SUM(C2:K2)</f>
        <v>40375</v>
      </c>
      <c r="M2" s="55">
        <f>SUM(L2:L3)</f>
        <v>41875</v>
      </c>
    </row>
    <row r="3" spans="1:25" x14ac:dyDescent="0.25">
      <c r="A3" s="31"/>
      <c r="B3" s="12" t="s">
        <v>55</v>
      </c>
      <c r="C3" s="19">
        <v>1500</v>
      </c>
      <c r="D3" s="19" t="s">
        <v>58</v>
      </c>
      <c r="E3" s="19" t="s">
        <v>58</v>
      </c>
      <c r="F3" s="19"/>
      <c r="G3" s="19" t="s">
        <v>58</v>
      </c>
      <c r="H3" s="19" t="s">
        <v>58</v>
      </c>
      <c r="I3" s="19"/>
      <c r="J3" s="19"/>
      <c r="K3" s="19"/>
      <c r="L3" s="32">
        <f t="shared" ref="L3:L5" si="0">SUM(C3:I3)</f>
        <v>1500</v>
      </c>
      <c r="M3" s="56"/>
    </row>
    <row r="4" spans="1:25" x14ac:dyDescent="0.25">
      <c r="A4" s="31">
        <v>43595</v>
      </c>
      <c r="B4" s="5" t="s">
        <v>51</v>
      </c>
      <c r="C4" s="19">
        <v>7000</v>
      </c>
      <c r="D4" s="19">
        <v>7000</v>
      </c>
      <c r="E4" s="19">
        <v>5000</v>
      </c>
      <c r="F4" s="19"/>
      <c r="G4" s="33">
        <v>16500</v>
      </c>
      <c r="H4" s="38">
        <v>11000</v>
      </c>
      <c r="I4" s="19">
        <v>3500</v>
      </c>
      <c r="J4" s="19"/>
      <c r="K4" s="19"/>
      <c r="L4" s="32">
        <f t="shared" si="0"/>
        <v>50000</v>
      </c>
      <c r="M4" s="55">
        <f>SUM(L4:L5)</f>
        <v>51000</v>
      </c>
    </row>
    <row r="5" spans="1:25" x14ac:dyDescent="0.25">
      <c r="A5" s="31"/>
      <c r="B5" s="12" t="s">
        <v>55</v>
      </c>
      <c r="C5" s="19">
        <v>1000</v>
      </c>
      <c r="D5" s="19"/>
      <c r="E5" s="19"/>
      <c r="F5" s="19"/>
      <c r="G5" s="19"/>
      <c r="H5" s="19"/>
      <c r="I5" s="19"/>
      <c r="J5" s="19"/>
      <c r="K5" s="19"/>
      <c r="L5" s="32">
        <f t="shared" si="0"/>
        <v>1000</v>
      </c>
      <c r="M5" s="56"/>
      <c r="Q5" s="54"/>
    </row>
    <row r="6" spans="1:25" x14ac:dyDescent="0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25" x14ac:dyDescent="0.25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2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25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2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25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2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25" x14ac:dyDescent="0.25">
      <c r="B13" s="46">
        <v>43646</v>
      </c>
      <c r="C13" s="16" t="s">
        <v>73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3"/>
      <c r="O13" s="43"/>
      <c r="P13" s="43"/>
      <c r="Q13" s="43"/>
      <c r="R13" s="45"/>
      <c r="S13" s="43"/>
      <c r="V13" s="4"/>
      <c r="W13" s="4"/>
      <c r="X13" s="4"/>
      <c r="Y13" s="4"/>
    </row>
  </sheetData>
  <mergeCells count="2">
    <mergeCell ref="M2:M3"/>
    <mergeCell ref="M4:M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64"/>
  <sheetViews>
    <sheetView tabSelected="1"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" max="1" width="9.7109375" bestFit="1" customWidth="1"/>
    <col min="4" max="6" width="9.140625" style="49"/>
    <col min="8" max="8" width="10.85546875" style="4" bestFit="1" customWidth="1"/>
    <col min="9" max="9" width="12.42578125" bestFit="1" customWidth="1"/>
    <col min="10" max="10" width="10.140625" bestFit="1" customWidth="1"/>
    <col min="11" max="11" width="12.7109375" customWidth="1"/>
    <col min="12" max="12" width="10.140625" bestFit="1" customWidth="1"/>
    <col min="13" max="13" width="10.140625" style="4" bestFit="1" customWidth="1"/>
    <col min="14" max="14" width="10.140625" bestFit="1" customWidth="1"/>
    <col min="16" max="16" width="9.140625" style="4"/>
    <col min="17" max="17" width="11" bestFit="1" customWidth="1"/>
  </cols>
  <sheetData>
    <row r="1" spans="1:17" ht="29.25" customHeight="1" x14ac:dyDescent="0.25">
      <c r="A1" s="2" t="s">
        <v>1</v>
      </c>
      <c r="B1" s="3" t="s">
        <v>21</v>
      </c>
      <c r="C1" s="3" t="s">
        <v>22</v>
      </c>
      <c r="D1" s="26" t="s">
        <v>24</v>
      </c>
      <c r="E1" s="27" t="s">
        <v>25</v>
      </c>
      <c r="F1" s="28" t="s">
        <v>26</v>
      </c>
      <c r="G1" s="3" t="s">
        <v>23</v>
      </c>
      <c r="H1" s="18" t="s">
        <v>32</v>
      </c>
      <c r="I1" s="26" t="s">
        <v>24</v>
      </c>
      <c r="J1" s="27" t="s">
        <v>25</v>
      </c>
      <c r="K1" s="28" t="s">
        <v>26</v>
      </c>
      <c r="L1" s="29" t="s">
        <v>33</v>
      </c>
      <c r="M1" s="40" t="s">
        <v>69</v>
      </c>
      <c r="N1" s="30" t="s">
        <v>51</v>
      </c>
      <c r="O1" s="30" t="s">
        <v>52</v>
      </c>
      <c r="P1" s="30" t="s">
        <v>70</v>
      </c>
      <c r="Q1" s="41" t="s">
        <v>53</v>
      </c>
    </row>
    <row r="2" spans="1:17" x14ac:dyDescent="0.25">
      <c r="A2" s="22">
        <v>43581</v>
      </c>
      <c r="B2" s="17">
        <v>47950</v>
      </c>
      <c r="C2" s="17">
        <v>43155</v>
      </c>
      <c r="D2" s="12"/>
      <c r="E2" s="12"/>
      <c r="F2" s="12"/>
      <c r="G2" s="2">
        <f>B2-C2</f>
        <v>4795</v>
      </c>
      <c r="H2" s="12" t="s">
        <v>30</v>
      </c>
      <c r="I2" s="19">
        <v>86310</v>
      </c>
      <c r="J2" s="19">
        <v>77425</v>
      </c>
      <c r="K2" s="19">
        <v>67815</v>
      </c>
      <c r="L2" s="19">
        <v>0</v>
      </c>
      <c r="M2" s="38">
        <f>SUM(I2:L2)</f>
        <v>231550</v>
      </c>
      <c r="N2" s="19">
        <v>41875</v>
      </c>
      <c r="O2" s="19">
        <v>153000</v>
      </c>
      <c r="P2" s="19">
        <f>SUM(N2:O2)</f>
        <v>194875</v>
      </c>
      <c r="Q2" s="44">
        <f>M2-P2</f>
        <v>36675</v>
      </c>
    </row>
    <row r="3" spans="1:17" x14ac:dyDescent="0.25">
      <c r="A3" s="22">
        <v>43613</v>
      </c>
      <c r="B3" s="1">
        <v>42840</v>
      </c>
      <c r="C3" s="1">
        <v>38556</v>
      </c>
      <c r="D3" s="12"/>
      <c r="E3" s="12"/>
      <c r="F3" s="12"/>
      <c r="G3" s="42">
        <f t="shared" ref="G3" si="0">B3-C3</f>
        <v>4284</v>
      </c>
      <c r="H3" s="12" t="s">
        <v>31</v>
      </c>
      <c r="I3" s="23">
        <v>24480</v>
      </c>
      <c r="J3" s="19">
        <v>75400</v>
      </c>
      <c r="K3" s="23">
        <v>85680</v>
      </c>
      <c r="L3" s="19">
        <v>10046</v>
      </c>
      <c r="M3" s="38">
        <f>SUM(I3:L3)</f>
        <v>195606</v>
      </c>
      <c r="N3" s="23">
        <v>51000</v>
      </c>
      <c r="O3" s="19">
        <v>107600</v>
      </c>
      <c r="P3" s="19">
        <f t="shared" ref="P3" si="1">SUM(N3:O3)</f>
        <v>158600</v>
      </c>
      <c r="Q3" s="44">
        <f t="shared" ref="Q3" si="2">M3-P3</f>
        <v>37006</v>
      </c>
    </row>
    <row r="4" spans="1:17" x14ac:dyDescent="0.25">
      <c r="A4" s="17"/>
      <c r="B4" s="17"/>
      <c r="C4" s="17"/>
      <c r="D4" s="17" t="s">
        <v>81</v>
      </c>
      <c r="E4" s="17"/>
      <c r="F4" s="17"/>
      <c r="G4" s="17"/>
      <c r="H4" s="17"/>
      <c r="I4" s="48"/>
      <c r="J4" s="17"/>
      <c r="K4" s="17"/>
      <c r="L4" s="17"/>
      <c r="M4" s="16"/>
    </row>
    <row r="5" spans="1:17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6"/>
    </row>
    <row r="6" spans="1:17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51"/>
    </row>
    <row r="7" spans="1:17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48"/>
      <c r="M7" s="51"/>
    </row>
    <row r="8" spans="1:17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48"/>
      <c r="L8" s="48"/>
      <c r="M8" s="51"/>
    </row>
    <row r="9" spans="1:17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48"/>
      <c r="M9" s="16"/>
    </row>
    <row r="10" spans="1:17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48"/>
      <c r="M10" s="16"/>
    </row>
    <row r="11" spans="1:17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48"/>
      <c r="M11" s="16"/>
    </row>
    <row r="12" spans="1:17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48"/>
      <c r="M12" s="16"/>
    </row>
    <row r="13" spans="1:17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48"/>
      <c r="M13" s="16"/>
    </row>
    <row r="14" spans="1:17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48"/>
      <c r="M14" s="16"/>
    </row>
    <row r="15" spans="1:17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47"/>
      <c r="L15" s="51"/>
      <c r="M15" s="16"/>
    </row>
    <row r="16" spans="1:17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53"/>
      <c r="M16" s="16"/>
      <c r="N16" s="50"/>
    </row>
    <row r="17" spans="1:13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6"/>
      <c r="M17" s="16"/>
    </row>
    <row r="18" spans="1:13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6"/>
      <c r="M18" s="16"/>
    </row>
    <row r="19" spans="1:13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6"/>
      <c r="M19" s="16"/>
    </row>
    <row r="20" spans="1:13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6"/>
      <c r="M20" s="16"/>
    </row>
    <row r="21" spans="1:13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6"/>
      <c r="M21" s="16"/>
    </row>
    <row r="22" spans="1:13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6"/>
      <c r="M22" s="16"/>
    </row>
    <row r="23" spans="1:13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6"/>
      <c r="M23" s="16"/>
    </row>
    <row r="24" spans="1:13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6"/>
      <c r="M24" s="16"/>
    </row>
    <row r="25" spans="1:13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6"/>
      <c r="M25" s="16"/>
    </row>
    <row r="26" spans="1:13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6"/>
      <c r="M26" s="16"/>
    </row>
    <row r="27" spans="1:13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6"/>
      <c r="M27" s="16"/>
    </row>
    <row r="28" spans="1:13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6"/>
      <c r="M28" s="16"/>
    </row>
    <row r="29" spans="1:13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6"/>
      <c r="M29" s="16"/>
    </row>
    <row r="30" spans="1:13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6"/>
      <c r="M30" s="16"/>
    </row>
    <row r="31" spans="1:13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6"/>
      <c r="M31" s="16"/>
    </row>
    <row r="32" spans="1:13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6"/>
      <c r="M32" s="16"/>
    </row>
    <row r="33" spans="1:13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6"/>
      <c r="M33" s="16"/>
    </row>
    <row r="34" spans="1:13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6"/>
      <c r="M34" s="16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6"/>
      <c r="M35" s="16"/>
    </row>
    <row r="36" spans="1:13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6"/>
      <c r="M36" s="16"/>
    </row>
    <row r="37" spans="1:13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6"/>
      <c r="M37" s="16"/>
    </row>
    <row r="38" spans="1:1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6"/>
      <c r="M38" s="16"/>
    </row>
    <row r="39" spans="1:1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6"/>
      <c r="M39" s="16"/>
    </row>
    <row r="40" spans="1:1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6"/>
      <c r="M40" s="16"/>
    </row>
    <row r="41" spans="1:1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6"/>
      <c r="M41" s="16"/>
    </row>
    <row r="42" spans="1:13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6"/>
      <c r="M42" s="16"/>
    </row>
    <row r="43" spans="1:13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6"/>
      <c r="M43" s="16"/>
    </row>
    <row r="44" spans="1:13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6"/>
      <c r="M44" s="16"/>
    </row>
    <row r="45" spans="1:13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6"/>
      <c r="M45" s="16"/>
    </row>
    <row r="46" spans="1:13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6"/>
      <c r="M46" s="16"/>
    </row>
    <row r="47" spans="1:13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6"/>
      <c r="M47" s="16"/>
    </row>
    <row r="48" spans="1:13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6"/>
      <c r="M48" s="16"/>
    </row>
    <row r="49" spans="1:13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6"/>
      <c r="M49" s="16"/>
    </row>
    <row r="50" spans="1:13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1048564" spans="12:12" x14ac:dyDescent="0.25">
      <c r="L1048564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status</vt:lpstr>
      <vt:lpstr>Salreis</vt:lpstr>
      <vt:lpstr>TDS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2019-03-07T14:38:48Z</dcterms:created>
  <dcterms:modified xsi:type="dcterms:W3CDTF">2020-04-13T05:19:36Z</dcterms:modified>
</cp:coreProperties>
</file>