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3.xml" ContentType="application/vnd.openxmlformats-officedocument.drawing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kas Srivastava\Desktop\ExcelR\Latest DS Material\Day 2- Basic Stats ( Data Types,central tendency and dispersion)\"/>
    </mc:Choice>
  </mc:AlternateContent>
  <xr:revisionPtr revIDLastSave="0" documentId="13_ncr:1_{01792191-F4C4-486B-A6F7-3EEDCC01FE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erval_ratio_scale" sheetId="1" r:id="rId1"/>
    <sheet name="conti_cat_variables" sheetId="5" r:id="rId2"/>
    <sheet name="quantile" sheetId="4" r:id="rId3"/>
    <sheet name="Sheet2" sheetId="7" r:id="rId4"/>
    <sheet name="Sheet1" sheetId="6" r:id="rId5"/>
    <sheet name="SD_VAR" sheetId="2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4" l="1"/>
  <c r="G75" i="4"/>
  <c r="G76" i="4"/>
  <c r="G77" i="4"/>
  <c r="G78" i="4"/>
  <c r="G74" i="4"/>
  <c r="F18" i="4" l="1"/>
  <c r="D4" i="4"/>
  <c r="C4" i="4" l="1"/>
  <c r="B4" i="4"/>
  <c r="E17" i="3"/>
  <c r="E16" i="3"/>
  <c r="E15" i="3"/>
  <c r="E5" i="3"/>
  <c r="E6" i="3"/>
  <c r="E7" i="3"/>
  <c r="E8" i="3"/>
  <c r="E9" i="3"/>
  <c r="E10" i="3"/>
  <c r="E11" i="3"/>
  <c r="E12" i="3"/>
  <c r="E13" i="3"/>
  <c r="E4" i="3"/>
  <c r="D5" i="3"/>
  <c r="D6" i="3"/>
  <c r="D7" i="3"/>
  <c r="D8" i="3"/>
  <c r="D9" i="3"/>
  <c r="D10" i="3"/>
  <c r="D11" i="3"/>
  <c r="D12" i="3"/>
  <c r="D13" i="3"/>
  <c r="D4" i="3"/>
  <c r="D2" i="3"/>
</calcChain>
</file>

<file path=xl/sharedStrings.xml><?xml version="1.0" encoding="utf-8"?>
<sst xmlns="http://schemas.openxmlformats.org/spreadsheetml/2006/main" count="242" uniqueCount="216">
  <si>
    <t>20 degrees C is not twice as hot as 10 degrees C</t>
  </si>
  <si>
    <t>it’s clear: 10C=50F and 20C=68F, which is clearly not twice as hot. </t>
  </si>
  <si>
    <t>in a Kelvin scale, the zero point has a relevant meaning. For instance, you can tell on a Kelvin scale that 40K is twice hot as 20K.</t>
  </si>
  <si>
    <t>On a ratio scale, there are no negative values. The zero in a ratio scale means a total absence of variables.</t>
  </si>
  <si>
    <t>ratio scale</t>
  </si>
  <si>
    <t>Interval scale</t>
  </si>
  <si>
    <t> the data points how much it has deviated from the mean value.</t>
  </si>
  <si>
    <t xml:space="preserve"> If we get a low standard deviation then it means that the values tend to be close to the mean whereas a high standard deviation tells us that the values are far from the mean value. </t>
  </si>
  <si>
    <t>S.D.</t>
  </si>
  <si>
    <t>Variance</t>
  </si>
  <si>
    <t>spred out / dispersion of data points for a given dataset.</t>
  </si>
  <si>
    <t>diff from mean</t>
  </si>
  <si>
    <t>squared diff</t>
  </si>
  <si>
    <t>sum of squared diff</t>
  </si>
  <si>
    <t>variance</t>
  </si>
  <si>
    <t>sd</t>
  </si>
  <si>
    <t>Mean</t>
  </si>
  <si>
    <t>Median</t>
  </si>
  <si>
    <t>Mode</t>
  </si>
  <si>
    <t>average</t>
  </si>
  <si>
    <t>positional average</t>
  </si>
  <si>
    <t>frequencial average</t>
  </si>
  <si>
    <r>
      <t>The </t>
    </r>
    <r>
      <rPr>
        <b/>
        <sz val="11"/>
        <color rgb="FF000000"/>
        <rFont val="Arial"/>
        <family val="2"/>
      </rPr>
      <t>lower half</t>
    </r>
    <r>
      <rPr>
        <sz val="11"/>
        <color rgb="FF000000"/>
        <rFont val="Arial"/>
        <family val="2"/>
      </rPr>
      <t> of a data set is the set of all values that are to the left of the median value when the data has been put into increasing order.</t>
    </r>
  </si>
  <si>
    <t>Q1: 25% data covered</t>
  </si>
  <si>
    <r>
      <t>The </t>
    </r>
    <r>
      <rPr>
        <b/>
        <sz val="11"/>
        <color rgb="FF000000"/>
        <rFont val="Arial"/>
        <family val="2"/>
      </rPr>
      <t>upper half</t>
    </r>
    <r>
      <rPr>
        <sz val="11"/>
        <color rgb="FF000000"/>
        <rFont val="Arial"/>
        <family val="2"/>
      </rPr>
      <t> of a data set is the set of all values that are to the right of the median value when the data has been put into increasing order.</t>
    </r>
  </si>
  <si>
    <t xml:space="preserve">Q2:( Median ) : 50% data </t>
  </si>
  <si>
    <r>
      <t>The </t>
    </r>
    <r>
      <rPr>
        <b/>
        <sz val="11"/>
        <color rgb="FF000000"/>
        <rFont val="Arial"/>
        <family val="2"/>
      </rPr>
      <t>first quantile,</t>
    </r>
    <r>
      <rPr>
        <sz val="11"/>
        <color rgb="FF000000"/>
        <rFont val="Arial"/>
        <family val="2"/>
      </rPr>
      <t> denoted by </t>
    </r>
    <r>
      <rPr>
        <b/>
        <i/>
        <sz val="11"/>
        <color rgb="FF000000"/>
        <rFont val="Arial"/>
        <family val="2"/>
      </rPr>
      <t>Q</t>
    </r>
    <r>
      <rPr>
        <b/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 , is the median of the </t>
    </r>
    <r>
      <rPr>
        <i/>
        <sz val="11"/>
        <color rgb="FF000000"/>
        <rFont val="Arial"/>
        <family val="2"/>
      </rPr>
      <t>lower half</t>
    </r>
    <r>
      <rPr>
        <sz val="11"/>
        <color rgb="FF000000"/>
        <rFont val="Arial"/>
        <family val="2"/>
      </rPr>
      <t> of the data set. This means that about 25% of the numbers in the data set lie below </t>
    </r>
    <r>
      <rPr>
        <i/>
        <sz val="11"/>
        <color rgb="FF000000"/>
        <rFont val="Arial"/>
        <family val="2"/>
      </rPr>
      <t>Q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 and about 75% lie above </t>
    </r>
    <r>
      <rPr>
        <i/>
        <sz val="11"/>
        <color rgb="FF000000"/>
        <rFont val="Arial"/>
        <family val="2"/>
      </rPr>
      <t>Q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 .</t>
    </r>
  </si>
  <si>
    <t>Q3: 75% data</t>
  </si>
  <si>
    <r>
      <t>The </t>
    </r>
    <r>
      <rPr>
        <b/>
        <sz val="11"/>
        <color rgb="FF000000"/>
        <rFont val="Arial"/>
        <family val="2"/>
      </rPr>
      <t>third quantile,</t>
    </r>
    <r>
      <rPr>
        <sz val="11"/>
        <color rgb="FF000000"/>
        <rFont val="Arial"/>
        <family val="2"/>
      </rPr>
      <t> denoted by </t>
    </r>
    <r>
      <rPr>
        <b/>
        <i/>
        <sz val="11"/>
        <color rgb="FF000000"/>
        <rFont val="Arial"/>
        <family val="2"/>
      </rPr>
      <t>Q</t>
    </r>
    <r>
      <rPr>
        <b/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, is the median of the </t>
    </r>
    <r>
      <rPr>
        <i/>
        <sz val="11"/>
        <color rgb="FF000000"/>
        <rFont val="Arial"/>
        <family val="2"/>
      </rPr>
      <t>upper half</t>
    </r>
    <r>
      <rPr>
        <sz val="11"/>
        <color rgb="FF000000"/>
        <rFont val="Arial"/>
        <family val="2"/>
      </rPr>
      <t> of the data set. This means that about 75% of the numbers in the data set lie below </t>
    </r>
    <r>
      <rPr>
        <i/>
        <sz val="11"/>
        <color rgb="FF000000"/>
        <rFont val="Arial"/>
        <family val="2"/>
      </rPr>
      <t>Q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and about 25% lie above </t>
    </r>
    <r>
      <rPr>
        <i/>
        <sz val="11"/>
        <color rgb="FF000000"/>
        <rFont val="Arial"/>
        <family val="2"/>
      </rPr>
      <t>Q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</t>
    </r>
  </si>
  <si>
    <t xml:space="preserve">ex.1  Find the first and third quartiles of the data set {3, 7, 8, 5, 12, 14, 21, 13, 18}.
First, we write data in increasing order: 3, 5, 7, 8, 12, 13, 14, 18, 21.
the median is 12.
Therefore, the lower half of the data is: {3, 5, 7, 8}.
The first quartile, Q1, is the median of {3, 5, 7, 8}.
</t>
  </si>
  <si>
    <t>ex.2.   Find the first and third quartiles of the set {3, 7, 8, 5, 12, 14, 21, 15, 18, 14}.
First, we write the data in increasing order: 3, 5, 7, 8, 12, 14, 14, 15, 18, 21.
As before, the median is 13 (it is the mean of 12 and 14 — the pair of middle entries).
Therefore, the lower half of the data is: {3, 5, 7, 8, 12}.  
Notice that 12 is included in the lower half since it is below the median value.
Then Q1 = 7 (there are five values in the lower half, so the middle value is the median). Similarly, the upper half of the data is: {14, 14, 15, 18, 21}, so Q3 = 15.</t>
  </si>
  <si>
    <t>Inter Quantile Range</t>
  </si>
  <si>
    <r>
      <rPr>
        <b/>
        <sz val="11"/>
        <color theme="1"/>
        <rFont val="Calibri"/>
        <family val="2"/>
        <scheme val="minor"/>
      </rPr>
      <t>IQR</t>
    </r>
    <r>
      <rPr>
        <sz val="11"/>
        <color theme="1"/>
        <rFont val="Calibri"/>
        <family val="2"/>
        <scheme val="minor"/>
      </rPr>
      <t xml:space="preserve"> = Q3 - Q1</t>
    </r>
  </si>
  <si>
    <t>ex. Datapoints: 3, 7, 8, 5, 12, 14, 21, 13, 18</t>
  </si>
  <si>
    <t>median: 1. arrange data in increasing order</t>
  </si>
  <si>
    <t>3,5,7,8,12,13,14,18,21</t>
  </si>
  <si>
    <t>2. identify the number of obs.</t>
  </si>
  <si>
    <t>n = 9 (odd)</t>
  </si>
  <si>
    <t>3. median value will be at = (n+1)/2</t>
  </si>
  <si>
    <t>5th value = 12 is median</t>
  </si>
  <si>
    <t>3,5,7,8,12,13,14,18,21,25</t>
  </si>
  <si>
    <t>n = 10 (even)</t>
  </si>
  <si>
    <t>3. median value = mean of (n/2)th value and (n/2 + 1) th value</t>
  </si>
  <si>
    <t>mean of 12 and 13 = 12.5 is the median</t>
  </si>
  <si>
    <t>continuous data</t>
  </si>
  <si>
    <t>it can be measured and calculated</t>
  </si>
  <si>
    <t>Catgorical data</t>
  </si>
  <si>
    <t>it is non-numeric. It can be observed but not measured</t>
  </si>
  <si>
    <t>ordinal</t>
  </si>
  <si>
    <t>ex. Shirt size (s,m,l,xl)</t>
  </si>
  <si>
    <t>nominal</t>
  </si>
  <si>
    <t>ex. Color of shirt(black,red,blue)</t>
  </si>
  <si>
    <t>ordinal data</t>
  </si>
  <si>
    <t>nominal data</t>
  </si>
  <si>
    <t>mean</t>
  </si>
  <si>
    <t>mode</t>
  </si>
  <si>
    <t>median</t>
  </si>
  <si>
    <t>std</t>
  </si>
  <si>
    <t>sum</t>
  </si>
  <si>
    <t>Types of statistics</t>
  </si>
  <si>
    <t>descriptive</t>
  </si>
  <si>
    <t>inferential</t>
  </si>
  <si>
    <t>spread or variability of data. It is avg of squared difference from the mean</t>
  </si>
  <si>
    <t>useful where data is not centred around mean value</t>
  </si>
  <si>
    <t>Population</t>
  </si>
  <si>
    <t>Sample</t>
  </si>
  <si>
    <t>Quantile : divide the distribution into four equal parts</t>
  </si>
  <si>
    <t>Percentile : divide the distribution into hundred equal parts</t>
  </si>
  <si>
    <t>Decile : divide the distribution into ten equal parts</t>
  </si>
  <si>
    <t xml:space="preserve">example of an interval scale is Celsius temperature because the difference between each value is the same. </t>
  </si>
  <si>
    <t> For example, the difference between 60 and 50 degrees is a measurable 10 degrees, as is the difference between 80 and 70 degrees.</t>
  </si>
  <si>
    <t>In the case of interval scales, zero doesn’t mean the absence of value, but it is actually another number used on the scale, like 0 degrees celsius.</t>
  </si>
  <si>
    <t>examples of ratio variables include height, weight, and duration, per month income, number of elections a person votes, years of work experience etc.</t>
  </si>
  <si>
    <t>other examples : Time, CGPA, IQ test, Age group, income if take as range, Dates, Voltage, Grade levels etc.</t>
  </si>
  <si>
    <t>Discrete?</t>
  </si>
  <si>
    <t>mean vs median ---- why require both?</t>
  </si>
  <si>
    <t>which one is more robust?   That is less affected by outliers</t>
  </si>
  <si>
    <t>basics of stats</t>
  </si>
  <si>
    <t>required s/w</t>
  </si>
  <si>
    <t>basic to advance programming</t>
  </si>
  <si>
    <t xml:space="preserve">R </t>
  </si>
  <si>
    <t>Python</t>
  </si>
  <si>
    <t>advanced stats</t>
  </si>
  <si>
    <t>Installatin of s/w</t>
  </si>
  <si>
    <t>R</t>
  </si>
  <si>
    <t>R software</t>
  </si>
  <si>
    <t>R Studio</t>
  </si>
  <si>
    <t>Anaconda pck</t>
  </si>
  <si>
    <t>Statistics</t>
  </si>
  <si>
    <t>tool for analyzing data in scienntific manner to extract useful info</t>
  </si>
  <si>
    <t>tech to analyze the data</t>
  </si>
  <si>
    <t>Data</t>
  </si>
  <si>
    <t xml:space="preserve">actual info. </t>
  </si>
  <si>
    <t>representation of information</t>
  </si>
  <si>
    <t>Types of data</t>
  </si>
  <si>
    <t>structured</t>
  </si>
  <si>
    <t>unstructured</t>
  </si>
  <si>
    <t xml:space="preserve">continuous </t>
  </si>
  <si>
    <t>discrete</t>
  </si>
  <si>
    <t>Qualirtative</t>
  </si>
  <si>
    <t>quantitative</t>
  </si>
  <si>
    <t>arranged in tabular form</t>
  </si>
  <si>
    <t>name</t>
  </si>
  <si>
    <t>age</t>
  </si>
  <si>
    <t>salary</t>
  </si>
  <si>
    <t>a</t>
  </si>
  <si>
    <t>b</t>
  </si>
  <si>
    <t>c</t>
  </si>
  <si>
    <t>…</t>
  </si>
  <si>
    <t>a,21,15000</t>
  </si>
  <si>
    <t>b,24,20000</t>
  </si>
  <si>
    <t>csv(comma seperated values)</t>
  </si>
  <si>
    <t>audio</t>
  </si>
  <si>
    <t>combination of multiple images</t>
  </si>
  <si>
    <t xml:space="preserve">video : </t>
  </si>
  <si>
    <t xml:space="preserve">semi-structured </t>
  </si>
  <si>
    <t>email</t>
  </si>
  <si>
    <t>continuous</t>
  </si>
  <si>
    <t>10 to 20</t>
  </si>
  <si>
    <t>fraction also accepted</t>
  </si>
  <si>
    <t>only integers</t>
  </si>
  <si>
    <t>can accept any value for the given range</t>
  </si>
  <si>
    <t>10,10.2,13,19.99999</t>
  </si>
  <si>
    <t>can accept only integer values for given range</t>
  </si>
  <si>
    <t>categorical data</t>
  </si>
  <si>
    <t>color</t>
  </si>
  <si>
    <t>black</t>
  </si>
  <si>
    <t>red</t>
  </si>
  <si>
    <t>blue</t>
  </si>
  <si>
    <t>nomial</t>
  </si>
  <si>
    <t>size of shirt</t>
  </si>
  <si>
    <t>s</t>
  </si>
  <si>
    <t>m</t>
  </si>
  <si>
    <t>l</t>
  </si>
  <si>
    <t>xl</t>
  </si>
  <si>
    <t>xll</t>
  </si>
  <si>
    <t>..</t>
  </si>
  <si>
    <t>s&lt;m&lt;l….</t>
  </si>
  <si>
    <t>Defaulter</t>
  </si>
  <si>
    <t>yes</t>
  </si>
  <si>
    <t>no</t>
  </si>
  <si>
    <t>yes / no</t>
  </si>
  <si>
    <t xml:space="preserve">ex. : </t>
  </si>
  <si>
    <t>10 to 12  ….how many values?  ----- infinite values</t>
  </si>
  <si>
    <t>avg.</t>
  </si>
  <si>
    <t>middle value</t>
  </si>
  <si>
    <t>most frequent value</t>
  </si>
  <si>
    <t xml:space="preserve">Interview : </t>
  </si>
  <si>
    <t>sql</t>
  </si>
  <si>
    <t>advanced excel</t>
  </si>
  <si>
    <t>DS concepts - stats / ML , Basics of python</t>
  </si>
  <si>
    <t>analytical puzzles</t>
  </si>
  <si>
    <t>vlookup, hlookup, pivot table, dynamic charts, count, countif, countifs, counta, sumif,sumifs, index and match fun…....</t>
  </si>
  <si>
    <t>Bimodel</t>
  </si>
  <si>
    <t>Trimodel</t>
  </si>
  <si>
    <t>Multimodel</t>
  </si>
  <si>
    <t>how to find mode if class interval is given?</t>
  </si>
  <si>
    <t>class interval</t>
  </si>
  <si>
    <t>frequency</t>
  </si>
  <si>
    <t>0-10</t>
  </si>
  <si>
    <t>10-20</t>
  </si>
  <si>
    <t>20-30</t>
  </si>
  <si>
    <t>30-40</t>
  </si>
  <si>
    <t>40-50</t>
  </si>
  <si>
    <t>population is the entire set of data points</t>
  </si>
  <si>
    <t>A subset of a population that contains characteristics of that population.</t>
  </si>
  <si>
    <t>Interval scales are numeric scales in which we know both the order and the exact differences between the values (interval ). </t>
  </si>
  <si>
    <t>problem with interval scales: they don’t have a “true zero.”  interval is defined but not the ratio.</t>
  </si>
  <si>
    <t>ex.</t>
  </si>
  <si>
    <t>jersy_number</t>
  </si>
  <si>
    <t>Outliers</t>
  </si>
  <si>
    <t>emp</t>
  </si>
  <si>
    <t>se1</t>
  </si>
  <si>
    <t>se2</t>
  </si>
  <si>
    <t>se3</t>
  </si>
  <si>
    <t>se4</t>
  </si>
  <si>
    <t>se5</t>
  </si>
  <si>
    <t>se6</t>
  </si>
  <si>
    <t>se7</t>
  </si>
  <si>
    <t>se8</t>
  </si>
  <si>
    <t>50k</t>
  </si>
  <si>
    <t>51.2k</t>
  </si>
  <si>
    <t>48k</t>
  </si>
  <si>
    <t>52.4k</t>
  </si>
  <si>
    <t>55k</t>
  </si>
  <si>
    <t>49.5k</t>
  </si>
  <si>
    <t>52.2k</t>
  </si>
  <si>
    <t>51k</t>
  </si>
  <si>
    <t>e9</t>
  </si>
  <si>
    <t>1.2L</t>
  </si>
  <si>
    <t>e10</t>
  </si>
  <si>
    <t>15L</t>
  </si>
  <si>
    <t>mean = 25.08</t>
  </si>
  <si>
    <t>student1</t>
  </si>
  <si>
    <t>student2</t>
  </si>
  <si>
    <t xml:space="preserve">mean = </t>
  </si>
  <si>
    <t xml:space="preserve">median = </t>
  </si>
  <si>
    <t>mean is affected by outliers, meadian is not</t>
  </si>
  <si>
    <t>data point which is very much different from other data points</t>
  </si>
  <si>
    <t>l = 20</t>
  </si>
  <si>
    <t>h = 10</t>
  </si>
  <si>
    <t>f1 = 7</t>
  </si>
  <si>
    <t>f0 = 4</t>
  </si>
  <si>
    <t>f2 = 2</t>
  </si>
  <si>
    <t>step1</t>
  </si>
  <si>
    <t>total # = 25</t>
  </si>
  <si>
    <t>step 2</t>
  </si>
  <si>
    <t>mid point of class interval (d)</t>
  </si>
  <si>
    <t>d*f</t>
  </si>
  <si>
    <t xml:space="preserve">sum of d*f = </t>
  </si>
  <si>
    <t>mean = 545 / 25</t>
  </si>
  <si>
    <t>count (f)</t>
  </si>
  <si>
    <t>Quartiles</t>
  </si>
  <si>
    <t>joins, where cond., having clause, union, select, groupby, aggregation</t>
  </si>
  <si>
    <t>case studies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</si>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</sst>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C4F5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rgb="FF777777"/>
      <name val="Arial"/>
      <family val="2"/>
    </font>
    <font>
      <sz val="10"/>
      <color rgb="FF777777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i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rgb="FF51565E"/>
      <name val="Roboto"/>
    </font>
    <font>
      <b/>
      <sz val="11"/>
      <color rgb="FF5757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3" fillId="0" borderId="1" xfId="0" applyFont="1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3" xfId="0" applyFill="1" applyBorder="1"/>
    <xf numFmtId="0" fontId="0" fillId="4" borderId="0" xfId="0" applyFill="1"/>
    <xf numFmtId="0" fontId="0" fillId="4" borderId="14" xfId="0" applyFill="1" applyBorder="1"/>
    <xf numFmtId="0" fontId="0" fillId="0" borderId="15" xfId="0" applyBorder="1"/>
    <xf numFmtId="0" fontId="0" fillId="4" borderId="16" xfId="0" applyFill="1" applyBorder="1"/>
    <xf numFmtId="0" fontId="0" fillId="4" borderId="1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0" xfId="0" applyFill="1"/>
    <xf numFmtId="0" fontId="14" fillId="0" borderId="0" xfId="0" applyFont="1"/>
    <xf numFmtId="0" fontId="14" fillId="0" borderId="11" xfId="0" applyFont="1" applyBorder="1"/>
    <xf numFmtId="0" fontId="0" fillId="0" borderId="16" xfId="0" applyBorder="1"/>
    <xf numFmtId="0" fontId="0" fillId="0" borderId="17" xfId="0" applyBorder="1"/>
    <xf numFmtId="0" fontId="1" fillId="2" borderId="10" xfId="0" applyFont="1" applyFill="1" applyBorder="1"/>
    <xf numFmtId="0" fontId="2" fillId="0" borderId="0" xfId="0" applyFont="1"/>
    <xf numFmtId="0" fontId="1" fillId="2" borderId="13" xfId="0" applyFont="1" applyFill="1" applyBorder="1"/>
    <xf numFmtId="0" fontId="4" fillId="0" borderId="16" xfId="0" applyFont="1" applyBorder="1"/>
    <xf numFmtId="0" fontId="1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6" xfId="0" applyFont="1" applyBorder="1"/>
    <xf numFmtId="0" fontId="2" fillId="0" borderId="0" xfId="0" applyFont="1" applyAlignment="1">
      <alignment horizontal="left" vertical="top"/>
    </xf>
    <xf numFmtId="0" fontId="13" fillId="0" borderId="0" xfId="0" applyFont="1"/>
    <xf numFmtId="0" fontId="13" fillId="0" borderId="5" xfId="0" applyFont="1" applyBorder="1"/>
    <xf numFmtId="0" fontId="13" fillId="0" borderId="7" xfId="0" applyFont="1" applyBorder="1"/>
    <xf numFmtId="0" fontId="1" fillId="3" borderId="1" xfId="0" applyFont="1" applyFill="1" applyBorder="1" applyAlignment="1">
      <alignment horizontal="center" vertical="center"/>
    </xf>
    <xf numFmtId="17" fontId="0" fillId="0" borderId="0" xfId="0" applyNumberFormat="1"/>
    <xf numFmtId="0" fontId="0" fillId="5" borderId="0" xfId="0" applyFill="1"/>
    <xf numFmtId="0" fontId="1" fillId="0" borderId="0" xfId="0" applyFont="1"/>
    <xf numFmtId="0" fontId="13" fillId="2" borderId="0" xfId="0" applyFont="1" applyFill="1"/>
    <xf numFmtId="0" fontId="0" fillId="0" borderId="10" xfId="0" applyBorder="1"/>
    <xf numFmtId="0" fontId="0" fillId="0" borderId="18" xfId="0" applyBorder="1"/>
    <xf numFmtId="0" fontId="0" fillId="0" borderId="20" xfId="0" applyBorder="1"/>
    <xf numFmtId="0" fontId="16" fillId="0" borderId="0" xfId="0" applyFont="1"/>
    <xf numFmtId="17" fontId="0" fillId="0" borderId="13" xfId="0" quotePrefix="1" applyNumberFormat="1" applyBorder="1"/>
    <xf numFmtId="0" fontId="0" fillId="0" borderId="13" xfId="0" quotePrefix="1" applyBorder="1"/>
    <xf numFmtId="0" fontId="0" fillId="0" borderId="15" xfId="0" quotePrefix="1" applyBorder="1"/>
    <xf numFmtId="0" fontId="13" fillId="2" borderId="11" xfId="0" applyFont="1" applyFill="1" applyBorder="1"/>
    <xf numFmtId="0" fontId="1" fillId="2" borderId="12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customXml" Target="../ink/ink7.xml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4.xml"/><Relationship Id="rId11" Type="http://schemas.openxmlformats.org/officeDocument/2006/relationships/image" Target="../media/image6.png"/><Relationship Id="rId5" Type="http://schemas.openxmlformats.org/officeDocument/2006/relationships/customXml" Target="../ink/ink3.xml"/><Relationship Id="rId10" Type="http://schemas.openxmlformats.org/officeDocument/2006/relationships/customXml" Target="../ink/ink6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ustomXml" Target="../ink/ink8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19</xdr:row>
      <xdr:rowOff>162233</xdr:rowOff>
    </xdr:from>
    <xdr:to>
      <xdr:col>4</xdr:col>
      <xdr:colOff>5684520</xdr:colOff>
      <xdr:row>34</xdr:row>
      <xdr:rowOff>146317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82FD9A-2940-46AE-A9CE-C9D609952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020" y="3667433"/>
          <a:ext cx="5570220" cy="2742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1455421</xdr:colOff>
      <xdr:row>57</xdr:row>
      <xdr:rowOff>22861</xdr:rowOff>
    </xdr:from>
    <xdr:to>
      <xdr:col>2</xdr:col>
      <xdr:colOff>4366261</xdr:colOff>
      <xdr:row>67</xdr:row>
      <xdr:rowOff>91441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01933-040E-2731-3A85-37D7DB1D1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1" y="15910561"/>
          <a:ext cx="4389120" cy="1905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396000</xdr:colOff>
      <xdr:row>29</xdr:row>
      <xdr:rowOff>335160</xdr:rowOff>
    </xdr:from>
    <xdr:to>
      <xdr:col>17</xdr:col>
      <xdr:colOff>396360</xdr:colOff>
      <xdr:row>29</xdr:row>
      <xdr:rowOff>335520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783ECEB1-1F26-6FDB-53F1-67BE4E2E7ADF}"/>
                </a:ext>
              </a:extLst>
            </xdr14:cNvPr>
            <xdr14:cNvContentPartPr/>
          </xdr14:nvContentPartPr>
          <xdr14:nvPr macro=""/>
          <xdr14:xfrm>
            <a:off x="20992860" y="5699640"/>
            <a:ext cx="360" cy="36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783ECEB1-1F26-6FDB-53F1-67BE4E2E7AD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974860" y="5681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579120</xdr:colOff>
      <xdr:row>19</xdr:row>
      <xdr:rowOff>37860</xdr:rowOff>
    </xdr:from>
    <xdr:to>
      <xdr:col>21</xdr:col>
      <xdr:colOff>579480</xdr:colOff>
      <xdr:row>19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1D8DE995-8A52-51F8-A957-BD617D1E5058}"/>
                </a:ext>
              </a:extLst>
            </xdr14:cNvPr>
            <xdr14:cNvContentPartPr/>
          </xdr14:nvContentPartPr>
          <xdr14:nvPr macro=""/>
          <xdr14:xfrm>
            <a:off x="23614380" y="3565920"/>
            <a:ext cx="360" cy="360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1D8DE995-8A52-51F8-A957-BD617D1E505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96740" y="3548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182760</xdr:colOff>
      <xdr:row>18</xdr:row>
      <xdr:rowOff>114180</xdr:rowOff>
    </xdr:from>
    <xdr:to>
      <xdr:col>24</xdr:col>
      <xdr:colOff>183120</xdr:colOff>
      <xdr:row>18</xdr:row>
      <xdr:rowOff>114540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5DF6115A-8390-306C-2487-D870470D1199}"/>
                </a:ext>
              </a:extLst>
            </xdr14:cNvPr>
            <xdr14:cNvContentPartPr/>
          </xdr14:nvContentPartPr>
          <xdr14:nvPr macro=""/>
          <xdr14:xfrm>
            <a:off x="25046820" y="3459360"/>
            <a:ext cx="360" cy="36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5DF6115A-8390-306C-2487-D870470D119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029180" y="3441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190320</xdr:colOff>
      <xdr:row>29</xdr:row>
      <xdr:rowOff>266400</xdr:rowOff>
    </xdr:from>
    <xdr:to>
      <xdr:col>21</xdr:col>
      <xdr:colOff>196440</xdr:colOff>
      <xdr:row>29</xdr:row>
      <xdr:rowOff>268200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F42DF033-811D-C78E-4CE0-3DCE16B83FA5}"/>
                </a:ext>
              </a:extLst>
            </xdr14:cNvPr>
            <xdr14:cNvContentPartPr/>
          </xdr14:nvContentPartPr>
          <xdr14:nvPr macro=""/>
          <xdr14:xfrm>
            <a:off x="23225580" y="5630880"/>
            <a:ext cx="6120" cy="180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F42DF033-811D-C78E-4CE0-3DCE16B83FA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3207940" y="5613240"/>
              <a:ext cx="417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114000</xdr:colOff>
      <xdr:row>34</xdr:row>
      <xdr:rowOff>137700</xdr:rowOff>
    </xdr:from>
    <xdr:to>
      <xdr:col>24</xdr:col>
      <xdr:colOff>340440</xdr:colOff>
      <xdr:row>35</xdr:row>
      <xdr:rowOff>183060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801A6BC3-B3F1-FA94-1B78-2BFE7B486107}"/>
                </a:ext>
              </a:extLst>
            </xdr14:cNvPr>
            <xdr14:cNvContentPartPr/>
          </xdr14:nvContentPartPr>
          <xdr14:nvPr macro=""/>
          <xdr14:xfrm>
            <a:off x="23149260" y="6949980"/>
            <a:ext cx="2055240" cy="22824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801A6BC3-B3F1-FA94-1B78-2BFE7B48610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1260" y="6931980"/>
              <a:ext cx="209088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589440</xdr:colOff>
      <xdr:row>31</xdr:row>
      <xdr:rowOff>174960</xdr:rowOff>
    </xdr:from>
    <xdr:to>
      <xdr:col>22</xdr:col>
      <xdr:colOff>451200</xdr:colOff>
      <xdr:row>35</xdr:row>
      <xdr:rowOff>195240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65803967-18B3-07DE-7DDF-6CE50168668A}"/>
                </a:ext>
              </a:extLst>
            </xdr14:cNvPr>
            <xdr14:cNvContentPartPr/>
          </xdr14:nvContentPartPr>
          <xdr14:nvPr macro=""/>
          <xdr14:xfrm>
            <a:off x="22405500" y="6270960"/>
            <a:ext cx="1690560" cy="919440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65803967-18B3-07DE-7DDF-6CE50168668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387860" y="6253320"/>
              <a:ext cx="1726200" cy="9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555960</xdr:colOff>
      <xdr:row>32</xdr:row>
      <xdr:rowOff>79620</xdr:rowOff>
    </xdr:from>
    <xdr:to>
      <xdr:col>20</xdr:col>
      <xdr:colOff>249120</xdr:colOff>
      <xdr:row>34</xdr:row>
      <xdr:rowOff>15660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F75D23A6-D4AC-FBB3-286C-8E532ACF62DC}"/>
                </a:ext>
              </a:extLst>
            </xdr14:cNvPr>
            <xdr14:cNvContentPartPr/>
          </xdr14:nvContentPartPr>
          <xdr14:nvPr macro=""/>
          <xdr14:xfrm>
            <a:off x="22372020" y="6358500"/>
            <a:ext cx="302760" cy="46944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F75D23A6-D4AC-FBB3-286C-8E532ACF62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2354380" y="6340500"/>
              <a:ext cx="338400" cy="505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594360</xdr:colOff>
      <xdr:row>19</xdr:row>
      <xdr:rowOff>7620</xdr:rowOff>
    </xdr:from>
    <xdr:to>
      <xdr:col>14</xdr:col>
      <xdr:colOff>441960</xdr:colOff>
      <xdr:row>33</xdr:row>
      <xdr:rowOff>29009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CBD594-AE49-1504-CEB8-0796C2B29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" y="3482340"/>
          <a:ext cx="7772400" cy="2581709"/>
        </a:xfrm>
        <a:prstGeom prst="rect">
          <a:avLst/>
        </a:prstGeom>
      </xdr:spPr>
    </xdr:pic>
    <xdr:clientData/>
  </xdr:twoCellAnchor>
  <xdr:twoCellAnchor editAs="oneCell">
    <xdr:from>
      <xdr:col>17</xdr:col>
      <xdr:colOff>280200</xdr:colOff>
      <xdr:row>29</xdr:row>
      <xdr:rowOff>155460</xdr:rowOff>
    </xdr:from>
    <xdr:to>
      <xdr:col>17</xdr:col>
      <xdr:colOff>282000</xdr:colOff>
      <xdr:row>29</xdr:row>
      <xdr:rowOff>160140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FF6B07FA-43CE-74E8-938D-A2208D674AF9}"/>
                </a:ext>
              </a:extLst>
            </xdr14:cNvPr>
            <xdr14:cNvContentPartPr/>
          </xdr14:nvContentPartPr>
          <xdr14:nvPr macro=""/>
          <xdr14:xfrm>
            <a:off x="10643400" y="5641860"/>
            <a:ext cx="1800" cy="46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F6B07FA-43CE-74E8-938D-A2208D674AF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25760" y="5624220"/>
              <a:ext cx="37440" cy="40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48:50.209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2040 1017 24575,'-1'-1'-8191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0:35.630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2020 763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1:06.417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1511 569 24575,'0'-1'-8191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0:11.756"/>
    </inkml:context>
    <inkml:brush xml:id="br0">
      <inkml:brushProperty name="width" value="0.1" units="cm"/>
      <inkml:brushProperty name="height" value="0.1" units="cm"/>
      <inkml:brushProperty name="color" value="#004F8B"/>
    </inkml:brush>
  </inkml:definitions>
  <inkml:trace contextRef="#ctx0" brushRef="#br0">6414 3580 24575,'3'0'0,"9"3"0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2:52.79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128 253 24575,'392'-26'0,"-216"10"0,366-18-677,37-3-680,713-91 1118,-1227 116 239,-121 21-987,-25 4-3944</inkml:trace>
  <inkml:trace contextRef="#ctx0" brushRef="#br0" timeOffset="997.45">1 634 24575,'14'0'0,"27"0"0,63 0 0,84-4 0,98-1 0,113 1-2963,100-7 2963,138-1-3277,61-6 2918,-12-7-2918,-69-3 2513,-85 0 764,-112 1-1357,-123 4 1357,-109 8 989,-86 5 1828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2:13.26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11446 7705 24575,'15'78'0,"8"98"0,-13-83 0,86 527 0,-56-384 0,-33-202 0,-6-47 0,-11-62 0,-38-114-1365,22 104-5461</inkml:trace>
  <inkml:trace contextRef="#ctx0" brushRef="#br0" timeOffset="2661.82">11044 9631 24575,'15'38'0,"-1"0"0,16 70 0,-17-54 0,-4-20 0,1 6 0,18 43 0,-22-76 0,-4-15 0,0-21 0,-2 25 0,2-115 0,5 0 0,43-228 0,26 82 0,-74 260 0,1-3 0,0 0 0,0 0 0,1 0 0,7-11 0,-11 18 0,1 0 0,0 0 0,-1 0 0,1 1 0,0-1 0,0 0 0,-1 0 0,1 0 0,0 1 0,0-1 0,0 0 0,0 1 0,0-1 0,0 1 0,0-1 0,0 1 0,0-1 0,0 1 0,0 0 0,1 0 0,-1-1 0,0 1 0,0 0 0,0 0 0,0 0 0,0 0 0,1 1 0,-1-1 0,0 0 0,0 0 0,0 1 0,0-1 0,0 0 0,0 1 0,0-1 0,0 1 0,0-1 0,0 1 0,0 0 0,0-1 0,0 1 0,1 1 0,10 12 0,0 0 0,-1 0 0,0 1 0,-1 1 0,-1 0 0,0 0 0,10 27 0,-9-21 0,34 78 0,-4 2 0,28 117 0,-60-199 0,-6-47 0,8-323 0,-5 287 0,4 1 0,2-1 0,30-95 0,-38 149 0,1 0 0,-1 0 0,2 0 0,-1 0 0,1 1 0,0-1 0,13-14 0,-16 22 0,-1-1 0,1 1 0,-1 0 0,1 0 0,-1 0 0,1 0 0,0 0 0,0 0 0,0 0 0,-1 0 0,1 0 0,0 1 0,0-1 0,0 1 0,0 0 0,0-1 0,4 1 0,-3 1 0,0 0 0,-1-1 0,1 1 0,0 1 0,-1-1 0,1 0 0,-1 0 0,1 1 0,-1 0 0,1-1 0,-1 1 0,0 0 0,0 0 0,0 0 0,0 0 0,2 4 0,14 20 0,-1 2 0,-1 0 0,-2 0 0,17 46 0,-11-24 0,104 261-1365,-110-271-5461</inkml:trace>
  <inkml:trace contextRef="#ctx0" brushRef="#br0" timeOffset="3749.63">12208 9187 24575,'3'-1'0,"0"0"0,0 0 0,0 0 0,0 0 0,0 0 0,0 0 0,0-1 0,0 0 0,-1 1 0,5-4 0,7-4 0,-12 8 0,52-28 0,97-67 0,-138 87 0,0-2 0,-1 1 0,0-2 0,-1 1 0,0-2 0,-1 1 0,0-2 0,-1 1 0,0-1 0,-1 0 0,-1-1 0,9-25 0,-13 29 0,-1 0 0,1-1 0,-2 1 0,0-1 0,0 0 0,-1 1 0,-1-1 0,-4-22 0,5 29 0,-1 1 0,0 0 0,-1 0 0,1-1 0,-1 1 0,0 0 0,0 1 0,0-1 0,0 0 0,-1 1 0,0-1 0,1 1 0,-1 0 0,0-1 0,-1 2 0,1-1 0,0 0 0,-1 1 0,0-1 0,0 1 0,1 0 0,-1 0 0,0 1 0,-1-1 0,1 1 0,-5-1 0,-7-1 0,0 1 0,0 0 0,0 1 0,-30 3 0,39-1 0,0 0 0,1 0 0,-1 0 0,1 1 0,-1 0 0,1 0 0,0 1 0,-1 0 0,1 0 0,1 1 0,-1-1 0,0 1 0,1 0 0,-7 7 0,-1 6 0,0 0 0,1 0 0,0 1 0,2 1 0,0 0 0,2 0 0,0 1 0,-8 29 0,6-8 0,2-1 0,1 2 0,-2 55 0,9-83 0,0 0 0,0 0 0,1 0 0,1-1 0,0 1 0,1 0 0,1-1 0,7 19 0,-7-23 0,0-1 0,1 0 0,0 0 0,0 0 0,1-1 0,0 0 0,0 0 0,1 0 0,0-1 0,0 0 0,1 0 0,-1-1 0,11 6 0,-1-3 0,0 0 0,0-1 0,1-1 0,0-1 0,0-1 0,0 0 0,0-1 0,1-1 0,-1-1 0,1-1 0,26-2 0,-18-1 0,0-1 0,0-1 0,-1-2 0,0 0 0,0-2 0,0 0 0,27-16 0,-31 11-1365</inkml:trace>
  <inkml:trace contextRef="#ctx0" brushRef="#br0" timeOffset="4963.25">12991 7896 24575,'8'253'0,"53"319"0,-12-297 0,-42-253 0,-7-38 0,-5-41 0,-4 16 0,-1 0 0,-31-76 0,-47-71 0,84 181 0,0 0 0,0 0 0,0 1 0,-1 0 0,0-1 0,0 2 0,-1-1 0,1 1 0,-13-9 0,16 12 0,-1 1 0,1 0 0,-1 0 0,1-1 0,-1 2 0,0-1 0,1 0 0,-1 0 0,0 1 0,0-1 0,1 1 0,-1 0 0,0 0 0,0 0 0,0 0 0,1 1 0,-1-1 0,0 1 0,0 0 0,1-1 0,-1 1 0,0 1 0,1-1 0,-1 0 0,1 0 0,0 1 0,-1 0 0,1-1 0,0 1 0,-3 3 0,-5 6 0,0 0 0,1 1 0,0 0 0,1 0 0,0 1 0,1 0 0,1 0 0,0 1 0,0 0 0,2 0 0,0 0 0,-5 30 0,2 12 0,3 1 0,2 56 0,2-105 0,-1 20 0,2 0 0,1 0 0,1 0 0,12 51 0,-13-72 0,0 0 0,1 0 0,0 0 0,0-1 0,0 1 0,1-1 0,0 0 0,0 0 0,0 0 0,1 0 0,0-1 0,0 0 0,0 0 0,1 0 0,0-1 0,0 1 0,0-1 0,0-1 0,1 1 0,-1-1 0,1 0 0,0-1 0,13 4 0,-4-3 0,0-1 0,0 0 0,0-1 0,0-1 0,0-1 0,0 0 0,0-1 0,0-1 0,0 0 0,-1-1 0,1-1 0,-1 0 0,27-14 0,-22 8 0,-1-1 0,0-1 0,0-1 0,-2-1 0,0 0 0,0-1 0,-2-1 0,0-1 0,14-21 0,-15 19 0,-2-1 0,0-1 0,-1 1 0,-1-2 0,-1 0 0,-1 0 0,-1 0 0,-2-1 0,0 0 0,-1 0 0,-1 0 0,-1-32 0,-6-177 0,5 272-76,0-28-53,0-1 0,-1 1 1,0 0-1,0 0 0,-1-1 0,-1 1 0,0 0 0,0-1 0,-7 18 0</inkml:trace>
  <inkml:trace contextRef="#ctx0" brushRef="#br0" timeOffset="5377.81">13288 7832 24575,'0'0'-8191</inkml:trace>
  <inkml:trace contextRef="#ctx0" brushRef="#br0" timeOffset="7523.12">14050 8446 24575,'-6'-1'0,"0"0"0,1-1 0,0 1 0,-1-1 0,1 0 0,0 0 0,0-1 0,0 0 0,-6-4 0,-19-9 0,15 11 0,1 0 0,-1 0 0,0 2 0,-18-3 0,29 5 0,1 0 0,-1 1 0,0 0 0,0 0 0,0 0 0,0 1 0,0-1 0,1 1 0,-1 0 0,0 0 0,0 0 0,1 0 0,-1 1 0,1-1 0,-1 1 0,1 0 0,0 0 0,-1 1 0,1-1 0,0 0 0,1 1 0,-4 3 0,-7 13 0,2 0 0,0 0 0,2 1 0,0 1 0,1-1 0,1 1 0,-6 26 0,1 13 0,-6 84 0,16-124 0,-1 7 0,1-1 0,4 53 0,-2-74 0,0 1 0,1-1 0,0 0 0,0 0 0,0 1 0,1-1 0,0 0 0,0 0 0,0-1 0,1 1 0,-1 0 0,1-1 0,0 1 0,0-1 0,1 0 0,-1 0 0,1 0 0,0-1 0,0 1 0,0-1 0,6 4 0,-3-5 0,0 1 0,0-1 0,0 0 0,0-1 0,0 0 0,0 0 0,0 0 0,12-1 0,1-1 0,36-7 0,-48 5 0,0 1 0,-1-1 0,1 0 0,-1-1 0,0 1 0,0-2 0,0 1 0,0-1 0,-1 0 0,1 0 0,-1-1 0,-1 0 0,1 0 0,-1 0 0,0 0 0,-1-1 0,1 0 0,4-11 0,3-7 0,0-2 0,-2 1 0,12-55 0,-15 42 0,-2 0 0,-2 0 0,-2-1 0,-4-56 0,3 92 0,22 274 0,-15-219 0,3-1 0,2 0 0,29 77 0,-38-118 0,1 0 0,1-1 0,-1 1 0,1-1 0,1 0 0,11 13 0,-15-19 0,0 0 0,-1 0 0,1-1 0,0 1 0,0-1 0,0 0 0,0 0 0,0 1 0,0-1 0,0 0 0,0-1 0,0 1 0,1 0 0,-1-1 0,0 1 0,0-1 0,1 1 0,-1-1 0,0 0 0,1 0 0,-1 0 0,0-1 0,1 1 0,-1 0 0,0-1 0,1 0 0,-1 1 0,0-1 0,0 0 0,0 0 0,0 0 0,0-1 0,0 1 0,2-2 0,7-6 0,0-1 0,-1 0 0,-1-1 0,1 0 0,-2 0 0,8-13 0,42-80 0,-37 60 0,-2 0 0,-2-1 0,-2-1 0,17-88 0,-23 68 0,-2-1 0,-3-130 0,-7 177 0,-2 44 0,-14 375 0,31-719 0,-6 259 0,3 0 0,2 0 0,25-75 0,-31 121 0,0 0 0,2 0 0,-1 1 0,18-27 0,-21 36 0,1 1 0,-1 0 0,1 0 0,0 0 0,0 0 0,0 1 0,0 0 0,0 0 0,1 0 0,0 0 0,-1 1 0,1-1 0,0 1 0,0 0 0,0 1 0,1-1 0,-1 1 0,7-1 0,-4 2 0,0-1 0,0 1 0,0 1 0,0-1 0,0 1 0,15 4 0,-19-3 0,-1-1 0,1 0 0,-1 1 0,1 0 0,-1 0 0,0 0 0,0 0 0,0 0 0,0 0 0,0 1 0,-1 0 0,1-1 0,-1 1 0,1 0 0,-1 0 0,0 0 0,2 6 0,2 6 0,-1 0 0,0 1 0,-1 0 0,-1 0 0,-1 0 0,1 20 0,-3 104 0,-1-116 0,-1 55-1365,1-61-5461</inkml:trace>
  <inkml:trace contextRef="#ctx0" brushRef="#br0" timeOffset="10817.1">10197 9102 24575,'-1'0'0,"0"0"0,1 1 0,-1-1 0,0 0 0,1 1 0,-1-1 0,1 1 0,-1-1 0,1 1 0,-1-1 0,1 1 0,0 0 0,-1-1 0,1 1 0,0-1 0,-1 1 0,1 0 0,0-1 0,0 1 0,-1 0 0,1 0 0,0-1 0,0 1 0,0 0 0,0 0 0,-2 24 0,1-23 0,1 16 0,0 0 0,1 1 0,1-1 0,1 0 0,0 0 0,2 0 0,10 30 0,-14-46 0,0 1 0,0-1 0,0 0 0,0 1 0,0-1 0,0 0 0,1 0 0,-1 0 0,1 0 0,-1 0 0,1 0 0,0-1 0,3 3 0,-4-3 0,1-1 0,-1 0 0,0 1 0,1-1 0,-1 0 0,1 0 0,-1 0 0,0 0 0,1 0 0,-1 0 0,1 0 0,-1-1 0,0 1 0,1 0 0,-1-1 0,0 1 0,1-1 0,-1 0 0,0 1 0,0-1 0,0 0 0,1 0 0,-1 0 0,2-1 0,12-12 0,0 1 0,0-2 0,-1 0 0,23-33 0,41-76 0,-69 108 0,47-87 0,47-119 0,26-115 0,-6 14 0,-107 285-119,12-27-504,28-102 0,-51 146-6203</inkml:trace>
  <inkml:trace contextRef="#ctx0" brushRef="#br0" timeOffset="88109.34">12081 9864 24575,'1'0'0,"0"0"0,0 0 0,0 1 0,0-1 0,0 1 0,0-1 0,0 1 0,0-1 0,0 1 0,-1 0 0,1 0 0,0-1 0,0 1 0,0 0 0,-1 0 0,1 0 0,1 1 0,3 4 0,39 51 0,-2 1 0,34 65 0,-26-42 0,-44-71 0,15 22 0,-20-31 0,-1 0 0,1 0 0,0 0 0,0 0 0,0 0 0,0 0 0,0 0 0,0 0 0,0 0 0,0-1 0,0 1 0,1 0 0,-1-1 0,0 1 0,0-1 0,1 1 0,-1-1 0,0 0 0,3 1 0,-3-2 0,0 1 0,-1-1 0,1 1 0,0-1 0,0 0 0,0 1 0,0-1 0,-1 0 0,1 0 0,0 0 0,-1 0 0,1 1 0,-1-1 0,1 0 0,-1 0 0,1 0 0,-1 0 0,1 0 0,-1 0 0,0-1 0,0 1 0,0-1 0,43-163 0,-3 9 0,5 11 0,6 3 0,7 2 0,149-261 0,-191 376 0,-4 4 0,1 1 0,1 0 0,21-23 0,3 22-1365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5:53:59.10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593 4017 24575,'48'52'0,"47"65"0,-58-69 0,83 130 0,-74-106 0,-46-70 0,1-1 0,-1 0 0,1 0 0,-1 0 0,1 0 0,0 0 0,0 1 0,0-1 0,0-1 0,-1 1 0,1 0 0,0 0 0,1 0 0,-1 0 0,0-1 0,0 1 0,0 0 0,0-1 0,1 1 0,1 0 0,-2-2 0,1 0 0,-1 0 0,0 0 0,1-1 0,-1 1 0,0 0 0,0-1 0,0 1 0,0 0 0,0-1 0,0 1 0,0-1 0,-1 0 0,1 1 0,0-1 0,-1 1 0,1-4 0,69-214 0,-18 49 0,139-344-691,-77 218-724,-86 219-4670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6T16:36:03.794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5 13 24575,'-1'-4'0,"-2"-4"0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4"/>
  <sheetViews>
    <sheetView topLeftCell="A9" workbookViewId="0">
      <selection activeCell="B25" sqref="B25"/>
    </sheetView>
  </sheetViews>
  <sheetFormatPr defaultRowHeight="14.4" x14ac:dyDescent="0.3"/>
  <sheetData>
    <row r="2" spans="2:18" ht="15" thickBot="1" x14ac:dyDescent="0.35"/>
    <row r="3" spans="2:18" x14ac:dyDescent="0.3">
      <c r="B3" s="38" t="s">
        <v>64</v>
      </c>
      <c r="C3" s="20"/>
      <c r="D3" s="35" t="s">
        <v>164</v>
      </c>
      <c r="E3" s="20"/>
      <c r="F3" s="20"/>
      <c r="G3" s="20"/>
      <c r="H3" s="20"/>
      <c r="I3" s="20"/>
      <c r="J3" s="20"/>
      <c r="K3" s="21"/>
    </row>
    <row r="4" spans="2:18" x14ac:dyDescent="0.3">
      <c r="B4" s="22"/>
      <c r="K4" s="23"/>
    </row>
    <row r="5" spans="2:18" x14ac:dyDescent="0.3">
      <c r="B5" s="22"/>
      <c r="K5" s="23"/>
    </row>
    <row r="6" spans="2:18" x14ac:dyDescent="0.3">
      <c r="B6" s="40" t="s">
        <v>65</v>
      </c>
      <c r="D6" s="34" t="s">
        <v>165</v>
      </c>
      <c r="K6" s="23"/>
    </row>
    <row r="7" spans="2:18" ht="15" thickBot="1" x14ac:dyDescent="0.35">
      <c r="B7" s="27"/>
      <c r="C7" s="36"/>
      <c r="D7" s="36"/>
      <c r="E7" s="36"/>
      <c r="F7" s="36"/>
      <c r="G7" s="36"/>
      <c r="H7" s="36"/>
      <c r="I7" s="36"/>
      <c r="J7" s="36"/>
      <c r="K7" s="37"/>
    </row>
    <row r="10" spans="2:18" ht="15" thickBot="1" x14ac:dyDescent="0.35"/>
    <row r="11" spans="2:18" x14ac:dyDescent="0.3">
      <c r="C11" s="67" t="s">
        <v>5</v>
      </c>
      <c r="D11" s="6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</row>
    <row r="12" spans="2:18" ht="15.6" x14ac:dyDescent="0.3">
      <c r="C12" s="22"/>
      <c r="D12" s="1" t="s">
        <v>166</v>
      </c>
      <c r="R12" s="23"/>
    </row>
    <row r="13" spans="2:18" ht="15.6" x14ac:dyDescent="0.3">
      <c r="C13" s="22"/>
      <c r="D13" s="2"/>
      <c r="R13" s="23"/>
    </row>
    <row r="14" spans="2:18" ht="15.6" x14ac:dyDescent="0.3">
      <c r="C14" s="22"/>
      <c r="D14" s="1" t="s">
        <v>69</v>
      </c>
      <c r="R14" s="23"/>
    </row>
    <row r="15" spans="2:18" ht="15.6" x14ac:dyDescent="0.3">
      <c r="C15" s="22"/>
      <c r="D15" s="2" t="s">
        <v>70</v>
      </c>
      <c r="R15" s="23"/>
    </row>
    <row r="16" spans="2:18" ht="15.6" x14ac:dyDescent="0.3">
      <c r="C16" s="22"/>
      <c r="D16" s="2"/>
      <c r="R16" s="23"/>
    </row>
    <row r="17" spans="3:19" ht="15.6" x14ac:dyDescent="0.3">
      <c r="C17" s="22"/>
      <c r="D17" s="1" t="s">
        <v>167</v>
      </c>
      <c r="R17" s="23"/>
    </row>
    <row r="18" spans="3:19" ht="15.6" x14ac:dyDescent="0.3">
      <c r="C18" s="22"/>
      <c r="D18" s="2"/>
      <c r="R18" s="23"/>
    </row>
    <row r="19" spans="3:19" ht="15.6" x14ac:dyDescent="0.3">
      <c r="C19" s="22"/>
      <c r="D19" s="1" t="s">
        <v>71</v>
      </c>
      <c r="R19" s="23"/>
    </row>
    <row r="20" spans="3:19" ht="15.6" x14ac:dyDescent="0.3">
      <c r="C20" s="22"/>
      <c r="D20" s="2"/>
      <c r="R20" s="23"/>
    </row>
    <row r="21" spans="3:19" ht="15.6" x14ac:dyDescent="0.3">
      <c r="C21" s="22"/>
      <c r="D21" s="1" t="s">
        <v>0</v>
      </c>
      <c r="R21" s="23"/>
    </row>
    <row r="22" spans="3:19" ht="15.6" x14ac:dyDescent="0.3">
      <c r="C22" s="22"/>
      <c r="D22" s="2"/>
      <c r="R22" s="23"/>
    </row>
    <row r="23" spans="3:19" ht="15.6" x14ac:dyDescent="0.3">
      <c r="C23" s="22"/>
      <c r="D23" s="1" t="s">
        <v>1</v>
      </c>
      <c r="R23" s="23"/>
    </row>
    <row r="24" spans="3:19" ht="15.6" x14ac:dyDescent="0.3">
      <c r="C24" s="22"/>
      <c r="D24" s="1"/>
      <c r="R24" s="23"/>
    </row>
    <row r="25" spans="3:19" ht="16.2" thickBot="1" x14ac:dyDescent="0.35">
      <c r="C25" s="27"/>
      <c r="D25" s="48" t="s">
        <v>73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  <row r="26" spans="3:19" ht="15.6" x14ac:dyDescent="0.3">
      <c r="D26" s="1"/>
    </row>
    <row r="27" spans="3:19" ht="15.6" x14ac:dyDescent="0.3">
      <c r="D27" s="2"/>
    </row>
    <row r="28" spans="3:19" ht="16.2" thickBot="1" x14ac:dyDescent="0.35">
      <c r="D28" s="2"/>
    </row>
    <row r="29" spans="3:19" ht="15.6" customHeight="1" x14ac:dyDescent="0.3">
      <c r="C29" s="67" t="s">
        <v>4</v>
      </c>
      <c r="D29" s="6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</row>
    <row r="30" spans="3:19" ht="15.6" x14ac:dyDescent="0.3">
      <c r="C30" s="22"/>
      <c r="D30" s="39" t="s">
        <v>2</v>
      </c>
      <c r="S30" s="23"/>
    </row>
    <row r="31" spans="3:19" ht="15.6" x14ac:dyDescent="0.3">
      <c r="C31" s="22"/>
      <c r="D31" s="2"/>
      <c r="S31" s="23"/>
    </row>
    <row r="32" spans="3:19" ht="15.6" x14ac:dyDescent="0.3">
      <c r="C32" s="22"/>
      <c r="D32" s="49" t="s">
        <v>3</v>
      </c>
      <c r="S32" s="23"/>
    </row>
    <row r="33" spans="3:19" x14ac:dyDescent="0.3">
      <c r="C33" s="22"/>
      <c r="S33" s="23"/>
    </row>
    <row r="34" spans="3:19" ht="16.2" thickBot="1" x14ac:dyDescent="0.35">
      <c r="C34" s="27"/>
      <c r="D34" s="48" t="s">
        <v>72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7"/>
    </row>
  </sheetData>
  <mergeCells count="2">
    <mergeCell ref="C11:D11"/>
    <mergeCell ref="C29:D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B9C1-50FE-4F4A-848E-2139A5E10AA2}">
  <dimension ref="B1:N36"/>
  <sheetViews>
    <sheetView workbookViewId="0">
      <selection activeCell="H34" sqref="H34"/>
    </sheetView>
  </sheetViews>
  <sheetFormatPr defaultRowHeight="14.4" x14ac:dyDescent="0.3"/>
  <cols>
    <col min="3" max="3" width="26.88671875" bestFit="1" customWidth="1"/>
    <col min="4" max="4" width="11.5546875" bestFit="1" customWidth="1"/>
    <col min="5" max="5" width="83" bestFit="1" customWidth="1"/>
    <col min="6" max="6" width="30.44140625" bestFit="1" customWidth="1"/>
    <col min="7" max="7" width="13.33203125" customWidth="1"/>
    <col min="8" max="8" width="30.44140625" bestFit="1" customWidth="1"/>
  </cols>
  <sheetData>
    <row r="1" spans="2:14" ht="15" thickBot="1" x14ac:dyDescent="0.35"/>
    <row r="2" spans="2:14" x14ac:dyDescent="0.3">
      <c r="B2">
        <v>1</v>
      </c>
      <c r="C2" s="19" t="s">
        <v>44</v>
      </c>
      <c r="D2" s="20"/>
      <c r="E2" s="21" t="s">
        <v>45</v>
      </c>
      <c r="I2" t="s">
        <v>118</v>
      </c>
    </row>
    <row r="3" spans="2:14" x14ac:dyDescent="0.3">
      <c r="C3" s="22"/>
      <c r="E3" s="23"/>
      <c r="G3" t="s">
        <v>117</v>
      </c>
      <c r="H3" s="54" t="s">
        <v>119</v>
      </c>
      <c r="I3" t="s">
        <v>121</v>
      </c>
      <c r="N3" t="s">
        <v>143</v>
      </c>
    </row>
    <row r="4" spans="2:14" x14ac:dyDescent="0.3">
      <c r="C4" s="22"/>
      <c r="E4" s="23"/>
      <c r="I4" t="s">
        <v>122</v>
      </c>
    </row>
    <row r="5" spans="2:14" x14ac:dyDescent="0.3">
      <c r="B5">
        <v>2</v>
      </c>
      <c r="C5" s="24" t="s">
        <v>46</v>
      </c>
      <c r="E5" s="23" t="s">
        <v>47</v>
      </c>
    </row>
    <row r="6" spans="2:14" x14ac:dyDescent="0.3">
      <c r="C6" s="22"/>
      <c r="D6" s="25" t="s">
        <v>48</v>
      </c>
      <c r="E6" s="26" t="s">
        <v>49</v>
      </c>
      <c r="G6" s="3" t="s">
        <v>74</v>
      </c>
      <c r="H6" t="s">
        <v>120</v>
      </c>
      <c r="I6" t="s">
        <v>123</v>
      </c>
    </row>
    <row r="7" spans="2:14" ht="15" thickBot="1" x14ac:dyDescent="0.35">
      <c r="C7" s="27"/>
      <c r="D7" s="28" t="s">
        <v>50</v>
      </c>
      <c r="E7" s="29" t="s">
        <v>51</v>
      </c>
    </row>
    <row r="8" spans="2:14" ht="15" thickBot="1" x14ac:dyDescent="0.35"/>
    <row r="9" spans="2:14" x14ac:dyDescent="0.3">
      <c r="B9">
        <v>3</v>
      </c>
      <c r="C9" s="30" t="s">
        <v>44</v>
      </c>
      <c r="D9" s="31" t="s">
        <v>52</v>
      </c>
      <c r="E9" s="32" t="s">
        <v>53</v>
      </c>
      <c r="G9" s="55" t="s">
        <v>124</v>
      </c>
    </row>
    <row r="10" spans="2:14" x14ac:dyDescent="0.3">
      <c r="C10" s="12" t="s">
        <v>54</v>
      </c>
      <c r="D10" s="13" t="s">
        <v>55</v>
      </c>
      <c r="E10" s="14" t="s">
        <v>55</v>
      </c>
      <c r="G10" s="57" t="s">
        <v>129</v>
      </c>
      <c r="H10" s="56" t="s">
        <v>125</v>
      </c>
      <c r="L10" s="57" t="s">
        <v>48</v>
      </c>
      <c r="M10" s="50" t="s">
        <v>130</v>
      </c>
    </row>
    <row r="11" spans="2:14" x14ac:dyDescent="0.3">
      <c r="C11" s="12" t="s">
        <v>56</v>
      </c>
      <c r="D11" s="13" t="s">
        <v>56</v>
      </c>
      <c r="E11" s="14"/>
      <c r="H11" t="s">
        <v>126</v>
      </c>
      <c r="M11" t="s">
        <v>131</v>
      </c>
    </row>
    <row r="12" spans="2:14" x14ac:dyDescent="0.3">
      <c r="C12" s="12" t="s">
        <v>55</v>
      </c>
      <c r="D12" s="13"/>
      <c r="E12" s="14"/>
      <c r="H12" t="s">
        <v>127</v>
      </c>
      <c r="M12" t="s">
        <v>132</v>
      </c>
      <c r="N12" t="s">
        <v>137</v>
      </c>
    </row>
    <row r="13" spans="2:14" x14ac:dyDescent="0.3">
      <c r="C13" s="12" t="s">
        <v>57</v>
      </c>
      <c r="D13" s="13"/>
      <c r="E13" s="14"/>
      <c r="H13" t="s">
        <v>128</v>
      </c>
      <c r="M13" t="s">
        <v>133</v>
      </c>
    </row>
    <row r="14" spans="2:14" x14ac:dyDescent="0.3">
      <c r="C14" s="12" t="s">
        <v>14</v>
      </c>
      <c r="D14" s="13"/>
      <c r="E14" s="14"/>
      <c r="H14" t="s">
        <v>108</v>
      </c>
      <c r="M14" t="s">
        <v>134</v>
      </c>
    </row>
    <row r="15" spans="2:14" x14ac:dyDescent="0.3">
      <c r="C15" s="12" t="s">
        <v>58</v>
      </c>
      <c r="D15" s="13"/>
      <c r="E15" s="14"/>
      <c r="M15" t="s">
        <v>135</v>
      </c>
    </row>
    <row r="16" spans="2:14" ht="15" thickBot="1" x14ac:dyDescent="0.35">
      <c r="C16" s="15"/>
      <c r="D16" s="16"/>
      <c r="E16" s="17"/>
      <c r="M16" t="s">
        <v>136</v>
      </c>
    </row>
    <row r="17" spans="2:9" x14ac:dyDescent="0.3">
      <c r="G17" s="58" t="s">
        <v>142</v>
      </c>
      <c r="H17" s="65" t="s">
        <v>138</v>
      </c>
      <c r="I17" s="21" t="s">
        <v>141</v>
      </c>
    </row>
    <row r="18" spans="2:9" x14ac:dyDescent="0.3">
      <c r="B18">
        <v>4</v>
      </c>
      <c r="C18" s="33" t="s">
        <v>59</v>
      </c>
      <c r="D18" t="s">
        <v>60</v>
      </c>
      <c r="G18" s="22">
        <v>1</v>
      </c>
      <c r="H18" t="s">
        <v>139</v>
      </c>
      <c r="I18" s="23"/>
    </row>
    <row r="19" spans="2:9" ht="15" thickBot="1" x14ac:dyDescent="0.35">
      <c r="D19" t="s">
        <v>61</v>
      </c>
      <c r="G19" s="22">
        <v>2</v>
      </c>
      <c r="H19" t="s">
        <v>140</v>
      </c>
      <c r="I19" s="23"/>
    </row>
    <row r="20" spans="2:9" x14ac:dyDescent="0.3">
      <c r="E20" s="69"/>
      <c r="G20" s="22">
        <v>3</v>
      </c>
      <c r="H20" t="s">
        <v>140</v>
      </c>
      <c r="I20" s="23"/>
    </row>
    <row r="21" spans="2:9" x14ac:dyDescent="0.3">
      <c r="E21" s="70"/>
      <c r="G21" s="22">
        <v>4</v>
      </c>
      <c r="H21" t="s">
        <v>140</v>
      </c>
      <c r="I21" s="23"/>
    </row>
    <row r="22" spans="2:9" x14ac:dyDescent="0.3">
      <c r="E22" s="70"/>
      <c r="G22" s="22" t="s">
        <v>108</v>
      </c>
      <c r="H22" t="s">
        <v>108</v>
      </c>
      <c r="I22" s="23"/>
    </row>
    <row r="23" spans="2:9" ht="15" thickBot="1" x14ac:dyDescent="0.35">
      <c r="E23" s="70"/>
      <c r="G23" s="27"/>
      <c r="H23" s="36"/>
      <c r="I23" s="37"/>
    </row>
    <row r="24" spans="2:9" x14ac:dyDescent="0.3">
      <c r="E24" s="70"/>
    </row>
    <row r="25" spans="2:9" ht="15" thickBot="1" x14ac:dyDescent="0.35">
      <c r="E25" s="70"/>
    </row>
    <row r="26" spans="2:9" x14ac:dyDescent="0.3">
      <c r="E26" s="70"/>
      <c r="G26" s="58" t="s">
        <v>168</v>
      </c>
      <c r="H26" s="66" t="s">
        <v>169</v>
      </c>
    </row>
    <row r="27" spans="2:9" x14ac:dyDescent="0.3">
      <c r="E27" s="70"/>
      <c r="G27" s="22">
        <v>1</v>
      </c>
      <c r="H27" s="23">
        <v>32</v>
      </c>
    </row>
    <row r="28" spans="2:9" x14ac:dyDescent="0.3">
      <c r="E28" s="70"/>
      <c r="G28" s="22">
        <v>2</v>
      </c>
      <c r="H28" s="23">
        <v>11</v>
      </c>
    </row>
    <row r="29" spans="2:9" x14ac:dyDescent="0.3">
      <c r="E29" s="70"/>
      <c r="G29" s="22">
        <v>3</v>
      </c>
      <c r="H29" s="23">
        <v>19</v>
      </c>
    </row>
    <row r="30" spans="2:9" x14ac:dyDescent="0.3">
      <c r="E30" s="70"/>
      <c r="G30" s="22">
        <v>4</v>
      </c>
      <c r="H30" s="23">
        <v>55</v>
      </c>
    </row>
    <row r="31" spans="2:9" x14ac:dyDescent="0.3">
      <c r="E31" s="70"/>
      <c r="G31" s="22">
        <v>5</v>
      </c>
      <c r="H31" s="23">
        <v>101</v>
      </c>
    </row>
    <row r="32" spans="2:9" x14ac:dyDescent="0.3">
      <c r="E32" s="70"/>
      <c r="G32" s="22">
        <v>6</v>
      </c>
      <c r="H32" s="23">
        <v>21</v>
      </c>
    </row>
    <row r="33" spans="5:8" x14ac:dyDescent="0.3">
      <c r="E33" s="70"/>
      <c r="G33" s="22">
        <v>7</v>
      </c>
      <c r="H33" s="23">
        <v>99</v>
      </c>
    </row>
    <row r="34" spans="5:8" x14ac:dyDescent="0.3">
      <c r="E34" s="70"/>
      <c r="G34" s="22">
        <v>8</v>
      </c>
      <c r="H34" s="23">
        <v>51</v>
      </c>
    </row>
    <row r="35" spans="5:8" ht="15" thickBot="1" x14ac:dyDescent="0.35">
      <c r="E35" s="70"/>
      <c r="G35" s="22" t="s">
        <v>108</v>
      </c>
      <c r="H35" s="37" t="s">
        <v>108</v>
      </c>
    </row>
    <row r="36" spans="5:8" ht="15" thickBot="1" x14ac:dyDescent="0.35">
      <c r="E36" s="71"/>
    </row>
  </sheetData>
  <mergeCells count="1">
    <mergeCell ref="E20:E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4AE5-1E8B-420A-B15D-A1E27AB1DE85}">
  <dimension ref="A2:Y82"/>
  <sheetViews>
    <sheetView tabSelected="1" zoomScale="92" zoomScaleNormal="92" workbookViewId="0">
      <selection activeCell="A8" sqref="A8"/>
    </sheetView>
  </sheetViews>
  <sheetFormatPr defaultRowHeight="14.4" x14ac:dyDescent="0.3"/>
  <cols>
    <col min="1" max="1" width="18.77734375" customWidth="1"/>
    <col min="2" max="2" width="21.5546875" customWidth="1"/>
    <col min="3" max="3" width="83.77734375" customWidth="1"/>
    <col min="4" max="4" width="28.77734375" customWidth="1"/>
    <col min="5" max="5" width="12.109375" customWidth="1"/>
    <col min="6" max="6" width="24.33203125" customWidth="1"/>
    <col min="8" max="8" width="22.109375" customWidth="1"/>
  </cols>
  <sheetData>
    <row r="2" spans="1:25" ht="15" thickBot="1" x14ac:dyDescent="0.35">
      <c r="B2" s="53" t="s">
        <v>16</v>
      </c>
      <c r="C2" s="53" t="s">
        <v>17</v>
      </c>
      <c r="D2" s="53" t="s">
        <v>18</v>
      </c>
    </row>
    <row r="3" spans="1:25" x14ac:dyDescent="0.3">
      <c r="B3" s="18" t="s">
        <v>19</v>
      </c>
      <c r="C3" s="18" t="s">
        <v>20</v>
      </c>
      <c r="D3" s="18" t="s">
        <v>21</v>
      </c>
      <c r="G3" s="50" t="s">
        <v>75</v>
      </c>
      <c r="L3" s="58" t="s">
        <v>54</v>
      </c>
      <c r="M3" s="21" t="s">
        <v>144</v>
      </c>
      <c r="R3" s="58" t="s">
        <v>193</v>
      </c>
      <c r="S3" s="21" t="s">
        <v>194</v>
      </c>
      <c r="V3" s="3" t="s">
        <v>197</v>
      </c>
      <c r="W3" s="3"/>
      <c r="X3" s="3"/>
      <c r="Y3" s="3"/>
    </row>
    <row r="4" spans="1:25" x14ac:dyDescent="0.3">
      <c r="A4">
        <v>21</v>
      </c>
      <c r="B4" s="72">
        <f>SUM(A4:A15)/12</f>
        <v>25.083333333333332</v>
      </c>
      <c r="C4" s="72">
        <f>MEDIAN(A4:A15)</f>
        <v>23.5</v>
      </c>
      <c r="D4" s="72">
        <f>MODE(A4:A15)</f>
        <v>21</v>
      </c>
      <c r="L4" s="22"/>
      <c r="M4" s="23"/>
      <c r="R4" s="22">
        <v>33</v>
      </c>
      <c r="S4" s="23">
        <v>10</v>
      </c>
    </row>
    <row r="5" spans="1:25" x14ac:dyDescent="0.3">
      <c r="A5" s="5">
        <v>21</v>
      </c>
      <c r="B5" s="72"/>
      <c r="C5" s="72"/>
      <c r="D5" s="72"/>
      <c r="G5" t="s">
        <v>76</v>
      </c>
      <c r="L5" s="22"/>
      <c r="M5" s="23"/>
      <c r="R5" s="22">
        <v>37</v>
      </c>
      <c r="S5" s="23">
        <v>10</v>
      </c>
    </row>
    <row r="6" spans="1:25" ht="15" thickBot="1" x14ac:dyDescent="0.35">
      <c r="A6" s="6">
        <v>21</v>
      </c>
      <c r="B6" s="72"/>
      <c r="C6" s="72"/>
      <c r="D6" s="72"/>
      <c r="L6" s="22"/>
      <c r="M6" s="23"/>
      <c r="R6" s="27">
        <v>30</v>
      </c>
      <c r="S6" s="37">
        <v>80</v>
      </c>
    </row>
    <row r="7" spans="1:25" x14ac:dyDescent="0.3">
      <c r="A7">
        <v>23</v>
      </c>
      <c r="B7" s="72"/>
      <c r="C7" s="72"/>
      <c r="D7" s="72"/>
      <c r="G7" t="s">
        <v>192</v>
      </c>
      <c r="L7" s="22" t="s">
        <v>56</v>
      </c>
      <c r="M7" s="23" t="s">
        <v>145</v>
      </c>
    </row>
    <row r="8" spans="1:25" x14ac:dyDescent="0.3">
      <c r="A8">
        <v>24</v>
      </c>
      <c r="B8" s="72"/>
      <c r="C8" s="72"/>
      <c r="D8" s="72"/>
      <c r="L8" s="22"/>
      <c r="M8" s="23"/>
      <c r="Q8" t="s">
        <v>195</v>
      </c>
      <c r="R8">
        <v>33.299999999999997</v>
      </c>
      <c r="S8">
        <v>33.299999999999997</v>
      </c>
    </row>
    <row r="9" spans="1:25" x14ac:dyDescent="0.3">
      <c r="A9">
        <v>25</v>
      </c>
      <c r="B9" s="72"/>
      <c r="C9" s="72"/>
      <c r="D9" s="72"/>
      <c r="L9" s="22"/>
      <c r="M9" s="23"/>
      <c r="Q9" t="s">
        <v>196</v>
      </c>
      <c r="R9">
        <v>33</v>
      </c>
      <c r="S9">
        <v>10</v>
      </c>
    </row>
    <row r="10" spans="1:25" x14ac:dyDescent="0.3">
      <c r="A10">
        <v>23</v>
      </c>
      <c r="B10" s="72"/>
      <c r="C10" s="72"/>
      <c r="D10" s="72"/>
      <c r="L10" s="22"/>
      <c r="M10" s="23"/>
    </row>
    <row r="11" spans="1:25" ht="15" thickBot="1" x14ac:dyDescent="0.35">
      <c r="A11">
        <v>28</v>
      </c>
      <c r="B11" s="72"/>
      <c r="C11" s="72"/>
      <c r="D11" s="72"/>
      <c r="L11" s="27" t="s">
        <v>55</v>
      </c>
      <c r="M11" s="37" t="s">
        <v>146</v>
      </c>
    </row>
    <row r="12" spans="1:25" x14ac:dyDescent="0.3">
      <c r="A12">
        <v>29</v>
      </c>
      <c r="B12" s="72"/>
      <c r="C12" s="72"/>
      <c r="D12" s="72"/>
    </row>
    <row r="13" spans="1:25" x14ac:dyDescent="0.3">
      <c r="A13">
        <v>30</v>
      </c>
      <c r="B13" s="72"/>
      <c r="C13" s="72"/>
      <c r="D13" s="72"/>
    </row>
    <row r="14" spans="1:25" x14ac:dyDescent="0.3">
      <c r="A14">
        <v>23</v>
      </c>
      <c r="B14" s="72"/>
      <c r="C14" s="72"/>
      <c r="D14" s="72"/>
      <c r="K14" s="4" t="s">
        <v>170</v>
      </c>
      <c r="M14" t="s">
        <v>198</v>
      </c>
    </row>
    <row r="15" spans="1:25" ht="15" thickBot="1" x14ac:dyDescent="0.35">
      <c r="A15">
        <v>33</v>
      </c>
      <c r="B15" s="72"/>
      <c r="C15" s="72"/>
      <c r="D15" s="72"/>
    </row>
    <row r="16" spans="1:25" ht="15" thickBot="1" x14ac:dyDescent="0.35">
      <c r="L16" s="58" t="s">
        <v>171</v>
      </c>
      <c r="M16" s="21" t="s">
        <v>104</v>
      </c>
    </row>
    <row r="17" spans="2:13" ht="15" thickBot="1" x14ac:dyDescent="0.35">
      <c r="F17" s="59" t="s">
        <v>54</v>
      </c>
      <c r="L17" s="22" t="s">
        <v>172</v>
      </c>
      <c r="M17" s="23" t="s">
        <v>180</v>
      </c>
    </row>
    <row r="18" spans="2:13" ht="15" thickBot="1" x14ac:dyDescent="0.35">
      <c r="B18" s="9" t="s">
        <v>33</v>
      </c>
      <c r="C18" s="10"/>
      <c r="D18" s="11"/>
      <c r="F18" s="60">
        <f>(3+7+8+5+12+14+21+13+18)/9</f>
        <v>11.222222222222221</v>
      </c>
      <c r="L18" s="22" t="s">
        <v>173</v>
      </c>
      <c r="M18" s="23" t="s">
        <v>181</v>
      </c>
    </row>
    <row r="19" spans="2:13" x14ac:dyDescent="0.3">
      <c r="B19" s="12"/>
      <c r="C19" s="13"/>
      <c r="D19" s="14"/>
      <c r="L19" s="22" t="s">
        <v>174</v>
      </c>
      <c r="M19" s="23" t="s">
        <v>182</v>
      </c>
    </row>
    <row r="20" spans="2:13" x14ac:dyDescent="0.3">
      <c r="B20" s="51" t="s">
        <v>34</v>
      </c>
      <c r="C20" s="13"/>
      <c r="D20" s="14" t="s">
        <v>35</v>
      </c>
      <c r="L20" s="22" t="s">
        <v>175</v>
      </c>
      <c r="M20" s="23" t="s">
        <v>183</v>
      </c>
    </row>
    <row r="21" spans="2:13" x14ac:dyDescent="0.3">
      <c r="B21" s="51" t="s">
        <v>36</v>
      </c>
      <c r="C21" s="13"/>
      <c r="D21" s="14" t="s">
        <v>37</v>
      </c>
      <c r="L21" s="22" t="s">
        <v>176</v>
      </c>
      <c r="M21" s="23" t="s">
        <v>184</v>
      </c>
    </row>
    <row r="22" spans="2:13" x14ac:dyDescent="0.3">
      <c r="B22" s="51" t="s">
        <v>38</v>
      </c>
      <c r="C22" s="13"/>
      <c r="D22" s="14" t="s">
        <v>39</v>
      </c>
      <c r="L22" s="22" t="s">
        <v>177</v>
      </c>
      <c r="M22" s="23" t="s">
        <v>185</v>
      </c>
    </row>
    <row r="23" spans="2:13" x14ac:dyDescent="0.3">
      <c r="B23" s="12"/>
      <c r="C23" s="13"/>
      <c r="D23" s="14"/>
      <c r="L23" s="22" t="s">
        <v>178</v>
      </c>
      <c r="M23" s="23" t="s">
        <v>186</v>
      </c>
    </row>
    <row r="24" spans="2:13" x14ac:dyDescent="0.3">
      <c r="B24" s="12"/>
      <c r="C24" s="13"/>
      <c r="D24" s="14"/>
      <c r="L24" s="22" t="s">
        <v>179</v>
      </c>
      <c r="M24" s="23" t="s">
        <v>187</v>
      </c>
    </row>
    <row r="25" spans="2:13" x14ac:dyDescent="0.3">
      <c r="B25" s="12"/>
      <c r="C25" s="13"/>
      <c r="D25" s="14" t="s">
        <v>40</v>
      </c>
      <c r="L25" s="22" t="s">
        <v>188</v>
      </c>
      <c r="M25" s="23" t="s">
        <v>189</v>
      </c>
    </row>
    <row r="26" spans="2:13" x14ac:dyDescent="0.3">
      <c r="B26" s="12"/>
      <c r="C26" s="13"/>
      <c r="D26" s="14" t="s">
        <v>41</v>
      </c>
      <c r="L26" s="22" t="s">
        <v>190</v>
      </c>
      <c r="M26" s="23" t="s">
        <v>191</v>
      </c>
    </row>
    <row r="27" spans="2:13" ht="15" thickBot="1" x14ac:dyDescent="0.35">
      <c r="B27" s="52" t="s">
        <v>42</v>
      </c>
      <c r="C27" s="16"/>
      <c r="D27" s="17" t="s">
        <v>43</v>
      </c>
      <c r="L27" s="27"/>
      <c r="M27" s="37"/>
    </row>
    <row r="30" spans="2:13" ht="43.2" x14ac:dyDescent="0.3">
      <c r="B30" s="44" t="s">
        <v>212</v>
      </c>
      <c r="C30" s="42" t="s">
        <v>66</v>
      </c>
      <c r="F30" s="43" t="s">
        <v>67</v>
      </c>
      <c r="H30" s="43" t="s">
        <v>68</v>
      </c>
    </row>
    <row r="31" spans="2:13" x14ac:dyDescent="0.3">
      <c r="B31" s="45"/>
      <c r="C31" s="7"/>
      <c r="D31" s="46"/>
      <c r="F31" s="47"/>
      <c r="H31" s="47"/>
    </row>
    <row r="32" spans="2:13" x14ac:dyDescent="0.3">
      <c r="B32" s="45"/>
      <c r="C32" s="7"/>
      <c r="D32" s="46"/>
      <c r="F32" s="47"/>
      <c r="H32" s="47"/>
    </row>
    <row r="33" spans="1:8" ht="27.6" x14ac:dyDescent="0.3">
      <c r="B33" s="45"/>
      <c r="C33" s="7" t="s">
        <v>22</v>
      </c>
      <c r="D33" s="46"/>
      <c r="F33" s="47"/>
      <c r="H33" s="47"/>
    </row>
    <row r="34" spans="1:8" x14ac:dyDescent="0.3">
      <c r="B34" s="45"/>
      <c r="C34" s="7"/>
      <c r="D34" s="46"/>
      <c r="F34" s="47"/>
      <c r="H34" s="47"/>
    </row>
    <row r="35" spans="1:8" x14ac:dyDescent="0.3">
      <c r="B35" s="45"/>
      <c r="C35" s="7"/>
      <c r="D35" s="46"/>
      <c r="F35" s="47"/>
      <c r="H35" s="47"/>
    </row>
    <row r="36" spans="1:8" ht="27.6" x14ac:dyDescent="0.3">
      <c r="B36" s="45"/>
      <c r="C36" s="7" t="s">
        <v>24</v>
      </c>
      <c r="D36" s="46"/>
      <c r="F36" s="47"/>
      <c r="H36" s="47"/>
    </row>
    <row r="37" spans="1:8" x14ac:dyDescent="0.3">
      <c r="B37" s="45"/>
      <c r="C37" s="7"/>
      <c r="D37" s="46"/>
      <c r="F37" s="47"/>
      <c r="H37" s="47"/>
    </row>
    <row r="38" spans="1:8" x14ac:dyDescent="0.3">
      <c r="A38" t="s">
        <v>23</v>
      </c>
    </row>
    <row r="39" spans="1:8" ht="48.6" x14ac:dyDescent="0.3">
      <c r="A39" t="s">
        <v>25</v>
      </c>
      <c r="C39" s="7" t="s">
        <v>26</v>
      </c>
    </row>
    <row r="40" spans="1:8" ht="48.6" x14ac:dyDescent="0.3">
      <c r="A40" t="s">
        <v>27</v>
      </c>
      <c r="C40" s="7" t="s">
        <v>28</v>
      </c>
    </row>
    <row r="42" spans="1:8" ht="158.4" x14ac:dyDescent="0.3">
      <c r="C42" s="8" t="s">
        <v>29</v>
      </c>
    </row>
    <row r="44" spans="1:8" ht="172.8" x14ac:dyDescent="0.3">
      <c r="C44" s="8" t="s">
        <v>30</v>
      </c>
    </row>
    <row r="46" spans="1:8" x14ac:dyDescent="0.3">
      <c r="A46" s="4" t="s">
        <v>31</v>
      </c>
      <c r="B46" s="3"/>
      <c r="C46" s="3" t="s">
        <v>32</v>
      </c>
    </row>
    <row r="52" spans="2:5" x14ac:dyDescent="0.3">
      <c r="B52" t="s">
        <v>18</v>
      </c>
      <c r="C52" t="s">
        <v>153</v>
      </c>
    </row>
    <row r="53" spans="2:5" x14ac:dyDescent="0.3">
      <c r="C53" t="s">
        <v>154</v>
      </c>
    </row>
    <row r="54" spans="2:5" x14ac:dyDescent="0.3">
      <c r="C54" t="s">
        <v>155</v>
      </c>
    </row>
    <row r="55" spans="2:5" ht="15" thickBot="1" x14ac:dyDescent="0.35"/>
    <row r="56" spans="2:5" x14ac:dyDescent="0.3">
      <c r="C56" s="61" t="s">
        <v>156</v>
      </c>
      <c r="D56" s="58" t="s">
        <v>157</v>
      </c>
      <c r="E56" s="21" t="s">
        <v>158</v>
      </c>
    </row>
    <row r="57" spans="2:5" x14ac:dyDescent="0.3">
      <c r="D57" s="22" t="s">
        <v>159</v>
      </c>
      <c r="E57" s="23">
        <v>5</v>
      </c>
    </row>
    <row r="58" spans="2:5" x14ac:dyDescent="0.3">
      <c r="D58" s="62" t="s">
        <v>160</v>
      </c>
      <c r="E58" s="23">
        <v>4</v>
      </c>
    </row>
    <row r="59" spans="2:5" x14ac:dyDescent="0.3">
      <c r="D59" s="63" t="s">
        <v>161</v>
      </c>
      <c r="E59" s="23">
        <v>7</v>
      </c>
    </row>
    <row r="60" spans="2:5" x14ac:dyDescent="0.3">
      <c r="D60" s="63" t="s">
        <v>162</v>
      </c>
      <c r="E60" s="23">
        <v>2</v>
      </c>
    </row>
    <row r="61" spans="2:5" ht="15" thickBot="1" x14ac:dyDescent="0.35">
      <c r="D61" s="64" t="s">
        <v>163</v>
      </c>
      <c r="E61" s="37">
        <v>6</v>
      </c>
    </row>
    <row r="63" spans="2:5" x14ac:dyDescent="0.3">
      <c r="D63" t="s">
        <v>199</v>
      </c>
    </row>
    <row r="64" spans="2:5" x14ac:dyDescent="0.3">
      <c r="D64" t="s">
        <v>200</v>
      </c>
    </row>
    <row r="65" spans="4:7" x14ac:dyDescent="0.3">
      <c r="D65" t="s">
        <v>201</v>
      </c>
    </row>
    <row r="66" spans="4:7" x14ac:dyDescent="0.3">
      <c r="D66" t="s">
        <v>202</v>
      </c>
    </row>
    <row r="67" spans="4:7" x14ac:dyDescent="0.3">
      <c r="D67" t="s">
        <v>203</v>
      </c>
    </row>
    <row r="71" spans="4:7" x14ac:dyDescent="0.3">
      <c r="D71" t="s">
        <v>205</v>
      </c>
    </row>
    <row r="72" spans="4:7" ht="15" thickBot="1" x14ac:dyDescent="0.35">
      <c r="F72" t="s">
        <v>204</v>
      </c>
      <c r="G72" t="s">
        <v>206</v>
      </c>
    </row>
    <row r="73" spans="4:7" x14ac:dyDescent="0.3">
      <c r="D73" s="58" t="s">
        <v>157</v>
      </c>
      <c r="E73" s="21" t="s">
        <v>211</v>
      </c>
      <c r="F73" t="s">
        <v>207</v>
      </c>
      <c r="G73" t="s">
        <v>208</v>
      </c>
    </row>
    <row r="74" spans="4:7" x14ac:dyDescent="0.3">
      <c r="D74" s="22" t="s">
        <v>159</v>
      </c>
      <c r="E74" s="23">
        <v>3</v>
      </c>
      <c r="F74">
        <v>5</v>
      </c>
      <c r="G74">
        <f>F74*E74</f>
        <v>15</v>
      </c>
    </row>
    <row r="75" spans="4:7" x14ac:dyDescent="0.3">
      <c r="D75" s="62" t="s">
        <v>160</v>
      </c>
      <c r="E75" s="23">
        <v>10</v>
      </c>
      <c r="F75">
        <v>15</v>
      </c>
      <c r="G75">
        <f t="shared" ref="G75:G78" si="0">F75*E75</f>
        <v>150</v>
      </c>
    </row>
    <row r="76" spans="4:7" x14ac:dyDescent="0.3">
      <c r="D76" s="63" t="s">
        <v>161</v>
      </c>
      <c r="E76" s="23">
        <v>6</v>
      </c>
      <c r="F76">
        <v>25</v>
      </c>
      <c r="G76">
        <f t="shared" si="0"/>
        <v>150</v>
      </c>
    </row>
    <row r="77" spans="4:7" x14ac:dyDescent="0.3">
      <c r="D77" s="63" t="s">
        <v>162</v>
      </c>
      <c r="E77" s="23">
        <v>4</v>
      </c>
      <c r="F77">
        <v>35</v>
      </c>
      <c r="G77">
        <f t="shared" si="0"/>
        <v>140</v>
      </c>
    </row>
    <row r="78" spans="4:7" ht="15" thickBot="1" x14ac:dyDescent="0.35">
      <c r="D78" s="64" t="s">
        <v>163</v>
      </c>
      <c r="E78" s="37">
        <v>2</v>
      </c>
      <c r="F78">
        <v>45</v>
      </c>
      <c r="G78">
        <f t="shared" si="0"/>
        <v>90</v>
      </c>
    </row>
    <row r="80" spans="4:7" x14ac:dyDescent="0.3">
      <c r="F80" t="s">
        <v>209</v>
      </c>
      <c r="G80">
        <f>SUM(G74:G78)</f>
        <v>545</v>
      </c>
    </row>
    <row r="82" spans="6:6" x14ac:dyDescent="0.3">
      <c r="F82" t="s">
        <v>210</v>
      </c>
    </row>
  </sheetData>
  <mergeCells count="3">
    <mergeCell ref="B4:B15"/>
    <mergeCell ref="C4:C15"/>
    <mergeCell ref="D4:D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5BA0-43F3-482B-A276-B4FE47DE7C8B}">
  <dimension ref="D3:F13"/>
  <sheetViews>
    <sheetView workbookViewId="0">
      <selection activeCell="E5" sqref="E5"/>
    </sheetView>
  </sheetViews>
  <sheetFormatPr defaultRowHeight="14.4" x14ac:dyDescent="0.3"/>
  <cols>
    <col min="5" max="5" width="15.6640625" customWidth="1"/>
    <col min="6" max="6" width="20.21875" customWidth="1"/>
  </cols>
  <sheetData>
    <row r="3" spans="4:6" x14ac:dyDescent="0.3">
      <c r="D3" s="56" t="s">
        <v>147</v>
      </c>
    </row>
    <row r="5" spans="4:6" x14ac:dyDescent="0.3">
      <c r="E5" t="s">
        <v>148</v>
      </c>
      <c r="F5" t="s">
        <v>213</v>
      </c>
    </row>
    <row r="7" spans="4:6" x14ac:dyDescent="0.3">
      <c r="E7" s="3" t="s">
        <v>149</v>
      </c>
      <c r="F7" t="s">
        <v>152</v>
      </c>
    </row>
    <row r="9" spans="4:6" x14ac:dyDescent="0.3">
      <c r="E9" t="s">
        <v>150</v>
      </c>
    </row>
    <row r="11" spans="4:6" x14ac:dyDescent="0.3">
      <c r="E11" t="s">
        <v>151</v>
      </c>
    </row>
    <row r="13" spans="4:6" x14ac:dyDescent="0.3">
      <c r="E1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32E4-9CCC-41D2-BF5F-A83261514734}">
  <dimension ref="C3:U39"/>
  <sheetViews>
    <sheetView workbookViewId="0">
      <selection activeCell="R36" sqref="R36"/>
    </sheetView>
  </sheetViews>
  <sheetFormatPr defaultRowHeight="14.4" x14ac:dyDescent="0.3"/>
  <cols>
    <col min="17" max="17" width="19.88671875" customWidth="1"/>
  </cols>
  <sheetData>
    <row r="3" spans="3:16" x14ac:dyDescent="0.3">
      <c r="C3" t="s">
        <v>77</v>
      </c>
    </row>
    <row r="4" spans="3:16" x14ac:dyDescent="0.3">
      <c r="D4" t="s">
        <v>78</v>
      </c>
    </row>
    <row r="5" spans="3:16" x14ac:dyDescent="0.3">
      <c r="K5" t="s">
        <v>83</v>
      </c>
    </row>
    <row r="6" spans="3:16" x14ac:dyDescent="0.3">
      <c r="L6">
        <v>1</v>
      </c>
      <c r="N6" t="s">
        <v>84</v>
      </c>
    </row>
    <row r="7" spans="3:16" x14ac:dyDescent="0.3">
      <c r="C7" t="s">
        <v>79</v>
      </c>
      <c r="O7" t="s">
        <v>85</v>
      </c>
    </row>
    <row r="8" spans="3:16" x14ac:dyDescent="0.3">
      <c r="D8" t="s">
        <v>80</v>
      </c>
      <c r="O8" t="s">
        <v>86</v>
      </c>
    </row>
    <row r="9" spans="3:16" x14ac:dyDescent="0.3">
      <c r="D9" t="s">
        <v>81</v>
      </c>
    </row>
    <row r="11" spans="3:16" x14ac:dyDescent="0.3">
      <c r="C11" t="s">
        <v>82</v>
      </c>
      <c r="L11">
        <v>2</v>
      </c>
      <c r="N11" t="s">
        <v>81</v>
      </c>
    </row>
    <row r="12" spans="3:16" x14ac:dyDescent="0.3">
      <c r="O12" t="s">
        <v>87</v>
      </c>
    </row>
    <row r="15" spans="3:16" x14ac:dyDescent="0.3">
      <c r="P15" t="s">
        <v>92</v>
      </c>
    </row>
    <row r="16" spans="3:16" x14ac:dyDescent="0.3">
      <c r="C16" t="s">
        <v>88</v>
      </c>
      <c r="M16" t="s">
        <v>91</v>
      </c>
      <c r="N16" t="s">
        <v>93</v>
      </c>
    </row>
    <row r="17" spans="4:21" x14ac:dyDescent="0.3">
      <c r="D17" t="s">
        <v>89</v>
      </c>
    </row>
    <row r="18" spans="4:21" x14ac:dyDescent="0.3">
      <c r="M18" s="3" t="s">
        <v>94</v>
      </c>
    </row>
    <row r="19" spans="4:21" x14ac:dyDescent="0.3">
      <c r="D19" t="s">
        <v>90</v>
      </c>
      <c r="N19" t="s">
        <v>95</v>
      </c>
      <c r="U19" t="s">
        <v>99</v>
      </c>
    </row>
    <row r="20" spans="4:21" x14ac:dyDescent="0.3">
      <c r="O20" t="s">
        <v>101</v>
      </c>
      <c r="U20" t="s">
        <v>100</v>
      </c>
    </row>
    <row r="21" spans="4:21" x14ac:dyDescent="0.3">
      <c r="U21" t="s">
        <v>97</v>
      </c>
    </row>
    <row r="22" spans="4:21" ht="15" thickBot="1" x14ac:dyDescent="0.35">
      <c r="U22" t="s">
        <v>98</v>
      </c>
    </row>
    <row r="23" spans="4:21" x14ac:dyDescent="0.3">
      <c r="N23" s="9" t="s">
        <v>102</v>
      </c>
      <c r="O23" s="10" t="s">
        <v>103</v>
      </c>
      <c r="P23" s="11" t="s">
        <v>104</v>
      </c>
    </row>
    <row r="24" spans="4:21" x14ac:dyDescent="0.3">
      <c r="N24" s="12" t="s">
        <v>105</v>
      </c>
      <c r="O24" s="13"/>
      <c r="P24" s="14"/>
    </row>
    <row r="25" spans="4:21" x14ac:dyDescent="0.3">
      <c r="N25" s="12" t="s">
        <v>106</v>
      </c>
      <c r="O25" s="13"/>
      <c r="P25" s="14"/>
    </row>
    <row r="26" spans="4:21" x14ac:dyDescent="0.3">
      <c r="N26" s="12" t="s">
        <v>107</v>
      </c>
      <c r="O26" s="13"/>
      <c r="P26" s="14"/>
    </row>
    <row r="27" spans="4:21" x14ac:dyDescent="0.3">
      <c r="N27" s="12" t="s">
        <v>108</v>
      </c>
      <c r="O27" s="13"/>
      <c r="P27" s="14"/>
    </row>
    <row r="28" spans="4:21" x14ac:dyDescent="0.3">
      <c r="N28" s="12"/>
      <c r="O28" s="13"/>
      <c r="P28" s="14"/>
    </row>
    <row r="29" spans="4:21" x14ac:dyDescent="0.3">
      <c r="N29" s="12"/>
      <c r="O29" s="13"/>
      <c r="P29" s="14"/>
    </row>
    <row r="30" spans="4:21" x14ac:dyDescent="0.3">
      <c r="N30" s="12"/>
      <c r="O30" s="13"/>
      <c r="P30" s="14"/>
    </row>
    <row r="31" spans="4:21" ht="15" thickBot="1" x14ac:dyDescent="0.35">
      <c r="N31" s="15"/>
      <c r="O31" s="16"/>
      <c r="P31" s="17"/>
    </row>
    <row r="34" spans="14:18" x14ac:dyDescent="0.3">
      <c r="N34" t="s">
        <v>115</v>
      </c>
    </row>
    <row r="35" spans="14:18" x14ac:dyDescent="0.3">
      <c r="O35" t="s">
        <v>116</v>
      </c>
      <c r="P35" t="s">
        <v>111</v>
      </c>
      <c r="Q35" t="s">
        <v>109</v>
      </c>
      <c r="R35" t="s">
        <v>215</v>
      </c>
    </row>
    <row r="36" spans="14:18" x14ac:dyDescent="0.3">
      <c r="Q36" t="s">
        <v>110</v>
      </c>
    </row>
    <row r="37" spans="14:18" x14ac:dyDescent="0.3">
      <c r="N37" t="s">
        <v>96</v>
      </c>
    </row>
    <row r="38" spans="14:18" x14ac:dyDescent="0.3">
      <c r="O38" t="s">
        <v>112</v>
      </c>
    </row>
    <row r="39" spans="14:18" x14ac:dyDescent="0.3">
      <c r="O39" t="s">
        <v>114</v>
      </c>
      <c r="P39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A32B-D13B-4077-8A2E-14CA5C9DDE07}">
  <dimension ref="C2:V14"/>
  <sheetViews>
    <sheetView workbookViewId="0">
      <selection activeCell="A6" sqref="A6"/>
    </sheetView>
  </sheetViews>
  <sheetFormatPr defaultRowHeight="14.4" x14ac:dyDescent="0.3"/>
  <sheetData>
    <row r="2" spans="3:22" ht="15" thickBot="1" x14ac:dyDescent="0.35"/>
    <row r="3" spans="3:22" x14ac:dyDescent="0.3">
      <c r="C3" s="38" t="s">
        <v>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</row>
    <row r="4" spans="3:22" ht="15.6" x14ac:dyDescent="0.3">
      <c r="C4" s="22"/>
      <c r="D4" s="39" t="s">
        <v>6</v>
      </c>
      <c r="V4" s="23"/>
    </row>
    <row r="5" spans="3:22" ht="15.6" x14ac:dyDescent="0.3">
      <c r="C5" s="22"/>
      <c r="D5" s="2"/>
      <c r="V5" s="23"/>
    </row>
    <row r="6" spans="3:22" ht="15.6" x14ac:dyDescent="0.3">
      <c r="C6" s="22"/>
      <c r="D6" s="2" t="s">
        <v>7</v>
      </c>
      <c r="V6" s="23"/>
    </row>
    <row r="7" spans="3:22" ht="15.6" x14ac:dyDescent="0.3">
      <c r="C7" s="22"/>
      <c r="D7" s="2"/>
      <c r="V7" s="23"/>
    </row>
    <row r="8" spans="3:22" ht="15.6" x14ac:dyDescent="0.3">
      <c r="C8" s="22"/>
      <c r="D8" s="2"/>
      <c r="V8" s="23"/>
    </row>
    <row r="9" spans="3:22" ht="15.6" x14ac:dyDescent="0.3">
      <c r="C9" s="40" t="s">
        <v>9</v>
      </c>
      <c r="D9" s="2"/>
      <c r="V9" s="23"/>
    </row>
    <row r="10" spans="3:22" ht="15.6" x14ac:dyDescent="0.3">
      <c r="C10" s="22"/>
      <c r="D10" s="2" t="s">
        <v>10</v>
      </c>
      <c r="V10" s="23"/>
    </row>
    <row r="11" spans="3:22" ht="15.6" x14ac:dyDescent="0.3">
      <c r="C11" s="22"/>
      <c r="D11" s="2"/>
      <c r="V11" s="23"/>
    </row>
    <row r="12" spans="3:22" ht="15.6" x14ac:dyDescent="0.3">
      <c r="C12" s="22"/>
      <c r="D12" s="2" t="s">
        <v>62</v>
      </c>
      <c r="V12" s="23"/>
    </row>
    <row r="13" spans="3:22" ht="15.6" x14ac:dyDescent="0.3">
      <c r="C13" s="22"/>
      <c r="D13" s="2"/>
      <c r="V13" s="23"/>
    </row>
    <row r="14" spans="3:22" ht="16.2" thickBot="1" x14ac:dyDescent="0.35">
      <c r="C14" s="27"/>
      <c r="D14" s="41" t="s">
        <v>63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672A-5236-47E2-84AB-68642BF40A14}">
  <dimension ref="B2:E17"/>
  <sheetViews>
    <sheetView workbookViewId="0">
      <selection activeCell="K14" sqref="K14"/>
    </sheetView>
  </sheetViews>
  <sheetFormatPr defaultRowHeight="14.4" x14ac:dyDescent="0.3"/>
  <cols>
    <col min="4" max="4" width="22.109375" customWidth="1"/>
    <col min="5" max="5" width="28.44140625" customWidth="1"/>
  </cols>
  <sheetData>
    <row r="2" spans="2:5" x14ac:dyDescent="0.3">
      <c r="D2">
        <f>AVERAGE(B4:B13)</f>
        <v>49.2</v>
      </c>
    </row>
    <row r="3" spans="2:5" x14ac:dyDescent="0.3">
      <c r="D3" t="s">
        <v>11</v>
      </c>
      <c r="E3" t="s">
        <v>12</v>
      </c>
    </row>
    <row r="4" spans="2:5" x14ac:dyDescent="0.3">
      <c r="B4">
        <v>44</v>
      </c>
      <c r="D4">
        <f>B4-$D$2</f>
        <v>-5.2000000000000028</v>
      </c>
      <c r="E4">
        <f>D4^2</f>
        <v>27.040000000000031</v>
      </c>
    </row>
    <row r="5" spans="2:5" x14ac:dyDescent="0.3">
      <c r="B5">
        <v>50</v>
      </c>
      <c r="D5">
        <f t="shared" ref="D5:D13" si="0">B5-$D$2</f>
        <v>0.79999999999999716</v>
      </c>
      <c r="E5">
        <f t="shared" ref="E5:E13" si="1">D5^2</f>
        <v>0.63999999999999546</v>
      </c>
    </row>
    <row r="6" spans="2:5" x14ac:dyDescent="0.3">
      <c r="B6">
        <v>38</v>
      </c>
      <c r="D6">
        <f t="shared" si="0"/>
        <v>-11.200000000000003</v>
      </c>
      <c r="E6">
        <f t="shared" si="1"/>
        <v>125.44000000000007</v>
      </c>
    </row>
    <row r="7" spans="2:5" x14ac:dyDescent="0.3">
      <c r="B7">
        <v>96</v>
      </c>
      <c r="D7">
        <f t="shared" si="0"/>
        <v>46.8</v>
      </c>
      <c r="E7">
        <f t="shared" si="1"/>
        <v>2190.2399999999998</v>
      </c>
    </row>
    <row r="8" spans="2:5" x14ac:dyDescent="0.3">
      <c r="B8">
        <v>42</v>
      </c>
      <c r="D8">
        <f t="shared" si="0"/>
        <v>-7.2000000000000028</v>
      </c>
      <c r="E8">
        <f t="shared" si="1"/>
        <v>51.840000000000039</v>
      </c>
    </row>
    <row r="9" spans="2:5" x14ac:dyDescent="0.3">
      <c r="B9">
        <v>47</v>
      </c>
      <c r="D9">
        <f t="shared" si="0"/>
        <v>-2.2000000000000028</v>
      </c>
      <c r="E9">
        <f t="shared" si="1"/>
        <v>4.8400000000000123</v>
      </c>
    </row>
    <row r="10" spans="2:5" x14ac:dyDescent="0.3">
      <c r="B10">
        <v>40</v>
      </c>
      <c r="D10">
        <f t="shared" si="0"/>
        <v>-9.2000000000000028</v>
      </c>
      <c r="E10">
        <f t="shared" si="1"/>
        <v>84.640000000000057</v>
      </c>
    </row>
    <row r="11" spans="2:5" x14ac:dyDescent="0.3">
      <c r="B11">
        <v>39</v>
      </c>
      <c r="D11">
        <f t="shared" si="0"/>
        <v>-10.200000000000003</v>
      </c>
      <c r="E11">
        <f t="shared" si="1"/>
        <v>104.04000000000006</v>
      </c>
    </row>
    <row r="12" spans="2:5" x14ac:dyDescent="0.3">
      <c r="B12">
        <v>46</v>
      </c>
      <c r="D12">
        <f t="shared" si="0"/>
        <v>-3.2000000000000028</v>
      </c>
      <c r="E12">
        <f t="shared" si="1"/>
        <v>10.240000000000018</v>
      </c>
    </row>
    <row r="13" spans="2:5" x14ac:dyDescent="0.3">
      <c r="B13">
        <v>50</v>
      </c>
      <c r="D13">
        <f t="shared" si="0"/>
        <v>0.79999999999999716</v>
      </c>
      <c r="E13">
        <f t="shared" si="1"/>
        <v>0.63999999999999546</v>
      </c>
    </row>
    <row r="15" spans="2:5" x14ac:dyDescent="0.3">
      <c r="D15" t="s">
        <v>13</v>
      </c>
      <c r="E15">
        <f>SUM(E4:E13)</f>
        <v>2599.6</v>
      </c>
    </row>
    <row r="16" spans="2:5" x14ac:dyDescent="0.3">
      <c r="D16" t="s">
        <v>14</v>
      </c>
      <c r="E16">
        <f>E15/9</f>
        <v>288.84444444444443</v>
      </c>
    </row>
    <row r="17" spans="4:5" x14ac:dyDescent="0.3">
      <c r="D17" t="s">
        <v>15</v>
      </c>
      <c r="E17">
        <f>SQRT(E16)</f>
        <v>16.995424220784972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interval_ratio_scale</vt:lpstr>
      <vt:lpstr>conti_cat_variables</vt:lpstr>
      <vt:lpstr>quantile</vt:lpstr>
      <vt:lpstr>Sheet2</vt:lpstr>
      <vt:lpstr>Sheet1</vt:lpstr>
      <vt:lpstr>SD_VAR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VikasSrivastava</dc:creator>
  <cp:lastModifiedBy>Vikas Srivastava</cp:lastModifiedBy>
  <dcterms:created xsi:type="dcterms:W3CDTF">2015-06-05T18:17:20Z</dcterms:created>
  <dcterms:modified xsi:type="dcterms:W3CDTF">2022-09-07T04:20:03Z</dcterms:modified>
</cp:coreProperties>
</file>