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Arjun\Proposals\Doctor care\Estimation\"/>
    </mc:Choice>
  </mc:AlternateContent>
  <bookViews>
    <workbookView xWindow="0" yWindow="0" windowWidth="19200" windowHeight="6120" tabRatio="679" firstSheet="1" activeTab="1"/>
  </bookViews>
  <sheets>
    <sheet name="Summary" sheetId="6" state="hidden" r:id="rId1"/>
    <sheet name="Resource Loading" sheetId="17" r:id="rId2"/>
    <sheet name="Estimation-Summary" sheetId="15" r:id="rId3"/>
    <sheet name="Estimation-Detail" sheetId="2" r:id="rId4"/>
    <sheet name="Person Hour" sheetId="14" state="hidden" r:id="rId5"/>
    <sheet name="Reference" sheetId="12" state="hidden" r:id="rId6"/>
    <sheet name="Data" sheetId="13" state="hidden" r:id="rId7"/>
  </sheets>
  <externalReferences>
    <externalReference r:id="rId8"/>
    <externalReference r:id="rId9"/>
    <externalReference r:id="rId10"/>
  </externalReferences>
  <definedNames>
    <definedName name="_xlnm._FilterDatabase" localSheetId="1" hidden="1">'Resource Loading'!$A$1:$BB$10</definedName>
    <definedName name="Complexity" localSheetId="4">'[1]Estimation-Detail'!$C$1:$C$65536</definedName>
    <definedName name="Complexity" localSheetId="1">'[2]Estimation-Detail'!#REF!</definedName>
    <definedName name="Complexity">'Estimation-Detail'!#REF!</definedName>
    <definedName name="ComplexityLevel" localSheetId="4">#REF!</definedName>
    <definedName name="ComplexityLevel" localSheetId="1">#REF!</definedName>
    <definedName name="ComplexityLevel">#REF!</definedName>
    <definedName name="Confidence" localSheetId="1">'[1]Estimation-Detail'!#REF!</definedName>
    <definedName name="Confidence">'[1]Estimation-Detail'!#REF!</definedName>
    <definedName name="ConfidenceLevel" localSheetId="1">'[1]Estimation-Detail'!#REF!</definedName>
    <definedName name="ConfidenceLevel">'[1]Estimation-Detail'!#REF!</definedName>
    <definedName name="ConfidRange">Data!$A$2:$A$5</definedName>
    <definedName name="ConfidValue">Data!$B$2:$B$5</definedName>
    <definedName name="Final" localSheetId="4">'[1]Estimation-Detail'!$D$1:$D$65536</definedName>
    <definedName name="Final" localSheetId="1">'[2]Estimation-Detail'!$C:$C</definedName>
    <definedName name="Final">'Estimation-Detail'!$C:$C</definedName>
    <definedName name="How">Reference!$B$1:$B$5</definedName>
    <definedName name="ManHourData" localSheetId="4">'Person Hour'!$C$6:$D$55</definedName>
    <definedName name="ManHourData" localSheetId="1">#REF!</definedName>
    <definedName name="ManHourData">#REF!</definedName>
    <definedName name="ManHourRate" localSheetId="4">[1]Summary!$G$5</definedName>
    <definedName name="ManHourRate" localSheetId="1">[2]Summary!$G$5</definedName>
    <definedName name="ManHourRate">Summary!$G$5</definedName>
    <definedName name="ManHours" localSheetId="4">'Person Hour'!$D$6:$D$55</definedName>
    <definedName name="ManHours" localSheetId="1">#REF!</definedName>
    <definedName name="ManHours">#REF!</definedName>
    <definedName name="ManHourSplit" localSheetId="1">#REF!</definedName>
    <definedName name="ManHourSplit">#REF!</definedName>
    <definedName name="MethodUsed">Reference!$A$1:$A$7</definedName>
    <definedName name="Percentages" localSheetId="4">#REF!</definedName>
    <definedName name="Percentages" localSheetId="1">#REF!</definedName>
    <definedName name="Percentages">#REF!</definedName>
    <definedName name="_xlnm.Print_Area" localSheetId="0">Summary!$A$1:$J$65</definedName>
    <definedName name="PriorDesc">Data!$C$8:$C$12</definedName>
    <definedName name="Priority">Data!$A$8:$A$12</definedName>
    <definedName name="PriorityWt">Data!$B$8:$B$12</definedName>
    <definedName name="ser">'[3]Estimation-Detail'!$C:$C</definedName>
    <definedName name="Total" localSheetId="1">'[1]Estimation-Detail'!#REF!</definedName>
    <definedName name="Total">'[1]Estimation-Detail'!#REF!</definedName>
    <definedName name="TotalManDays" localSheetId="1">[1]Summary!#REF!</definedName>
    <definedName name="TotalManDays">[1]Summary!#REF!</definedName>
    <definedName name="TotalManHours" localSheetId="4">[1]Summary!$G$2</definedName>
    <definedName name="TotalManHours" localSheetId="1">[2]Summary!$G$2</definedName>
    <definedName name="TotalManHours">Summary!$G$2</definedName>
    <definedName name="TotalManMonths" localSheetId="1">[1]Summary!#REF!</definedName>
    <definedName name="TotalManMonths">[1]Summary!#REF!</definedName>
    <definedName name="WrkType" localSheetId="1">#REF!</definedName>
    <definedName name="WrkType">#REF!</definedName>
    <definedName name="XYZ" localSheetId="1">'[1]Estimation-Detail'!#REF!</definedName>
    <definedName name="XYZ">'[1]Estimation-Detail'!#REF!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7" l="1"/>
  <c r="C14" i="2" l="1"/>
  <c r="C6" i="2"/>
  <c r="C5" i="2"/>
  <c r="C4" i="2"/>
  <c r="AU8" i="17" l="1"/>
  <c r="AW8" i="17" s="1"/>
  <c r="C8" i="2" l="1"/>
  <c r="C9" i="2"/>
  <c r="AT11" i="17" l="1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J11" i="17"/>
  <c r="I11" i="17"/>
  <c r="H11" i="17"/>
  <c r="G11" i="17"/>
  <c r="F11" i="17"/>
  <c r="E11" i="17"/>
  <c r="D11" i="17"/>
  <c r="C11" i="17"/>
  <c r="B11" i="17"/>
  <c r="AU10" i="17"/>
  <c r="AW10" i="17" s="1"/>
  <c r="AU9" i="17"/>
  <c r="AW9" i="17" s="1"/>
  <c r="AU11" i="17" l="1"/>
  <c r="AW11" i="17"/>
  <c r="AW13" i="17" s="1"/>
  <c r="D19" i="15" l="1"/>
  <c r="C19" i="15"/>
  <c r="D18" i="15"/>
  <c r="C18" i="15"/>
  <c r="D16" i="15"/>
  <c r="C16" i="15"/>
  <c r="D15" i="15"/>
  <c r="C15" i="15"/>
  <c r="D14" i="15"/>
  <c r="C14" i="15"/>
  <c r="D13" i="15"/>
  <c r="C13" i="15"/>
  <c r="C7" i="15" l="1"/>
  <c r="C9" i="15" s="1"/>
  <c r="D9" i="15" s="1"/>
  <c r="C6" i="15" l="1"/>
  <c r="D6" i="15" s="1"/>
  <c r="C10" i="15"/>
  <c r="D10" i="15" s="1"/>
  <c r="C4" i="15"/>
  <c r="C27" i="15" s="1"/>
  <c r="D7" i="15"/>
  <c r="C11" i="15"/>
  <c r="D11" i="15" s="1"/>
  <c r="C12" i="15"/>
  <c r="D12" i="15" s="1"/>
  <c r="C8" i="15"/>
  <c r="D8" i="15" s="1"/>
  <c r="D26" i="15" s="1"/>
  <c r="C5" i="15"/>
  <c r="D5" i="15" s="1"/>
  <c r="D25" i="15" l="1"/>
  <c r="C25" i="15"/>
  <c r="D4" i="15"/>
  <c r="D27" i="15" s="1"/>
  <c r="C26" i="15"/>
  <c r="C20" i="15"/>
  <c r="G2" i="6" s="1"/>
  <c r="G3" i="6" s="1"/>
  <c r="G4" i="6" s="1"/>
  <c r="G22" i="15" l="1"/>
  <c r="D20" i="15"/>
  <c r="G6" i="6"/>
</calcChain>
</file>

<file path=xl/comments1.xml><?xml version="1.0" encoding="utf-8"?>
<comments xmlns="http://schemas.openxmlformats.org/spreadsheetml/2006/main">
  <authors>
    <author>nagarajans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Project Monitoring, PM Reviews, PPR etc.,</t>
        </r>
      </text>
    </comment>
    <comment ref="G5" authorId="0" shapeId="0">
      <text>
        <r>
          <rPr>
            <sz val="8"/>
            <color indexed="81"/>
            <rFont val="Tahoma"/>
            <family val="2"/>
          </rPr>
          <t xml:space="preserve">Study of existing system, Requirements discussion, KT, Analysis
</t>
        </r>
      </text>
    </comment>
    <comment ref="G6" authorId="0" shapeId="0">
      <text>
        <r>
          <rPr>
            <sz val="8"/>
            <color rgb="FF000000"/>
            <rFont val="Tahoma"/>
            <family val="2"/>
          </rPr>
          <t>Software Design, Architecture, R&amp;D, POC, HLD, LLD docs</t>
        </r>
      </text>
    </comment>
    <comment ref="G7" authorId="0" shapeId="0">
      <text>
        <r>
          <rPr>
            <sz val="8"/>
            <color indexed="81"/>
            <rFont val="Tahoma"/>
            <family val="2"/>
          </rPr>
          <t>Coding, Unit Testing</t>
        </r>
      </text>
    </comment>
    <comment ref="G8" authorId="0" shapeId="0">
      <text>
        <r>
          <rPr>
            <sz val="8"/>
            <color rgb="FF000000"/>
            <rFont val="Tahoma"/>
            <family val="2"/>
          </rPr>
          <t>nSure Testing - Internal</t>
        </r>
      </text>
    </comment>
    <comment ref="G9" authorId="0" shapeId="0">
      <text>
        <r>
          <rPr>
            <sz val="8"/>
            <color indexed="81"/>
            <rFont val="Tahoma"/>
            <family val="2"/>
          </rPr>
          <t xml:space="preserve">No. of Hrs. in a day x No. of days x No. of resources
</t>
        </r>
      </text>
    </comment>
    <comment ref="G11" authorId="0" shapeId="0">
      <text>
        <r>
          <rPr>
            <sz val="8"/>
            <color rgb="FF000000"/>
            <rFont val="Tahoma"/>
            <family val="2"/>
          </rPr>
          <t xml:space="preserve">Review of all the work products of the project
</t>
        </r>
      </text>
    </comment>
    <comment ref="G12" authorId="0" shapeId="0">
      <text>
        <r>
          <rPr>
            <sz val="8"/>
            <color rgb="FF000000"/>
            <rFont val="Tahoma"/>
            <family val="2"/>
          </rPr>
          <t xml:space="preserve">Rework Effort for all the project work products
</t>
        </r>
      </text>
    </comment>
    <comment ref="G13" authorId="0" shapeId="0">
      <text>
        <r>
          <rPr>
            <sz val="8"/>
            <color rgb="FF000000"/>
            <rFont val="Tahoma"/>
            <family val="2"/>
          </rPr>
          <t xml:space="preserve">Deployment, Verification
</t>
        </r>
        <r>
          <rPr>
            <sz val="8"/>
            <color rgb="FF000000"/>
            <rFont val="Tahoma"/>
            <family val="2"/>
          </rPr>
          <t>No. of Hrs. in a day x No. of days x No. of resources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Help manuals, User Guides etc
No. of Hrs. in a day x No. of days x No. of resources</t>
        </r>
      </text>
    </comment>
    <comment ref="G15" authorId="0" shapeId="0">
      <text>
        <r>
          <rPr>
            <sz val="8"/>
            <color indexed="81"/>
            <rFont val="Tahoma"/>
            <family val="2"/>
          </rPr>
          <t>Client project staff training
No. of Hrs. in a day x No. of days x No. of resources</t>
        </r>
      </text>
    </comment>
    <comment ref="G16" authorId="0" shapeId="0">
      <text>
        <r>
          <rPr>
            <sz val="8"/>
            <color indexed="81"/>
            <rFont val="Tahoma"/>
            <family val="2"/>
          </rPr>
          <t>Client end-user training
No. of Hrs. in a day x No. of days x No. of resources</t>
        </r>
      </text>
    </comment>
    <comment ref="G18" authorId="0" shapeId="0">
      <text>
        <r>
          <rPr>
            <sz val="8"/>
            <color indexed="81"/>
            <rFont val="Tahoma"/>
            <family val="2"/>
          </rPr>
          <t xml:space="preserve">Usually (number of days x hours)
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No. of days for Post delivery UAT support
Usually (number of days x hours)</t>
        </r>
      </text>
    </comment>
  </commentList>
</comments>
</file>

<file path=xl/sharedStrings.xml><?xml version="1.0" encoding="utf-8"?>
<sst xmlns="http://schemas.openxmlformats.org/spreadsheetml/2006/main" count="284" uniqueCount="220">
  <si>
    <t>CareTrekker</t>
  </si>
  <si>
    <t>Summary</t>
  </si>
  <si>
    <t>Client</t>
  </si>
  <si>
    <t>Domain</t>
  </si>
  <si>
    <t>Technology</t>
  </si>
  <si>
    <t>Total Hours</t>
  </si>
  <si>
    <t>Health Care</t>
  </si>
  <si>
    <t>Total Person Days</t>
  </si>
  <si>
    <t>Total Person Months</t>
  </si>
  <si>
    <t>Similar Projects Done</t>
  </si>
  <si>
    <t>Person Hour Rate</t>
  </si>
  <si>
    <t>Total Cost</t>
  </si>
  <si>
    <t>Date</t>
  </si>
  <si>
    <t>Prepared by</t>
  </si>
  <si>
    <t>Reviewed by</t>
  </si>
  <si>
    <t>Approved by</t>
  </si>
  <si>
    <t>Collaterals/Artifacts provided by the customer</t>
  </si>
  <si>
    <t>Technical Risks</t>
  </si>
  <si>
    <t>Functional Risks</t>
  </si>
  <si>
    <t>Assumptions and Dependencies</t>
  </si>
  <si>
    <t>Third Party Tools/products/components to be used</t>
  </si>
  <si>
    <t xml:space="preserve">Reusable components considered </t>
  </si>
  <si>
    <t>Reusable components to be created</t>
  </si>
  <si>
    <t>*</t>
  </si>
  <si>
    <t>PLEASE FILL IN THE NECESSARY DETAILS BY EXPANDING THE SECTIONS ABOVE. ANY THIRD PARTY TOOLS, RE-USABLE COMPONENTS USED SHOULD BE MENTIONED HERE</t>
  </si>
  <si>
    <t>SECTION ON THE RIGHT - PREPARED BY, REVIEWED BY AND APPROVED BY HAS TO BE FILLED IN WITH DATES</t>
  </si>
  <si>
    <t>ASSUMPTIONS AND DEPENDENCIES TO BE CARRIED INTO THE PROPOSAL / WO SHOULD BE MENTIONED HERE</t>
  </si>
  <si>
    <t>#</t>
  </si>
  <si>
    <t>Factors and Items considered</t>
  </si>
  <si>
    <t>Estimated Hours</t>
  </si>
  <si>
    <t>Buffered Estimate</t>
  </si>
  <si>
    <t xml:space="preserve">Budgeted
Y or N? </t>
  </si>
  <si>
    <t>Method Used</t>
  </si>
  <si>
    <t>EFFORT DISTRIBUTION PERCENTAGES</t>
  </si>
  <si>
    <t>A</t>
  </si>
  <si>
    <t>Estimated Direct Effort</t>
  </si>
  <si>
    <t>Project Management</t>
  </si>
  <si>
    <t>Y</t>
  </si>
  <si>
    <t>Percentage</t>
  </si>
  <si>
    <t>System Study</t>
  </si>
  <si>
    <t>Requirements</t>
  </si>
  <si>
    <t>Application Design</t>
  </si>
  <si>
    <t>Design</t>
  </si>
  <si>
    <t>Development</t>
  </si>
  <si>
    <t>CUT</t>
  </si>
  <si>
    <t>QA Testing</t>
  </si>
  <si>
    <t>QA-Testing</t>
  </si>
  <si>
    <t>SQA</t>
  </si>
  <si>
    <t>N</t>
  </si>
  <si>
    <t>Program Management</t>
  </si>
  <si>
    <t>Review</t>
  </si>
  <si>
    <t>Rework</t>
  </si>
  <si>
    <t>Installation</t>
  </si>
  <si>
    <t>Days</t>
  </si>
  <si>
    <t>Documentation Development</t>
  </si>
  <si>
    <t>Doc Dev</t>
  </si>
  <si>
    <t>Client Training</t>
  </si>
  <si>
    <t>End User Training</t>
  </si>
  <si>
    <t>End-User Training</t>
  </si>
  <si>
    <t>B</t>
  </si>
  <si>
    <t>Post Implementation Effort</t>
  </si>
  <si>
    <t>Warranty</t>
  </si>
  <si>
    <t>UAT</t>
  </si>
  <si>
    <t>C</t>
  </si>
  <si>
    <t>Total Estimated Final Effort (C=A+B)</t>
  </si>
  <si>
    <t>Buffer %</t>
  </si>
  <si>
    <t>Budgeted Effort</t>
  </si>
  <si>
    <t>Customer Version</t>
  </si>
  <si>
    <t>Testing</t>
  </si>
  <si>
    <t>S.No</t>
  </si>
  <si>
    <t>Functionality</t>
  </si>
  <si>
    <t>Final Effort</t>
  </si>
  <si>
    <t>Development and integration effort</t>
  </si>
  <si>
    <t>Webservice integration effort</t>
  </si>
  <si>
    <t>Other effort</t>
  </si>
  <si>
    <t>Description</t>
  </si>
  <si>
    <t>Overview</t>
  </si>
  <si>
    <t>Remarks</t>
  </si>
  <si>
    <t>Modules</t>
  </si>
  <si>
    <t>PLEASE SELECT THE NECESSARY CODE APPLICABLE TO YOUR TYPE OF PROJECT</t>
  </si>
  <si>
    <t>ITEM</t>
  </si>
  <si>
    <t>CODE</t>
  </si>
  <si>
    <t>MANHOURS</t>
  </si>
  <si>
    <t>.NET</t>
  </si>
  <si>
    <t>Very Simple Form</t>
  </si>
  <si>
    <t>VSF</t>
  </si>
  <si>
    <t>Simple Form</t>
  </si>
  <si>
    <t>SF</t>
  </si>
  <si>
    <t>Average Form</t>
  </si>
  <si>
    <t>AF</t>
  </si>
  <si>
    <t>Complex Form</t>
  </si>
  <si>
    <t>CF</t>
  </si>
  <si>
    <t>Very Complex Form</t>
  </si>
  <si>
    <t>VCF</t>
  </si>
  <si>
    <t>Very Simple Task</t>
  </si>
  <si>
    <t>VST</t>
  </si>
  <si>
    <t>Simple Task</t>
  </si>
  <si>
    <t>ST</t>
  </si>
  <si>
    <t>Average Task</t>
  </si>
  <si>
    <t>AT</t>
  </si>
  <si>
    <t>Complex Task</t>
  </si>
  <si>
    <t>CT</t>
  </si>
  <si>
    <t>Very Complex Task</t>
  </si>
  <si>
    <t>VCT</t>
  </si>
  <si>
    <t>Simple Report</t>
  </si>
  <si>
    <t>SR</t>
  </si>
  <si>
    <t>Average Report</t>
  </si>
  <si>
    <t>AR</t>
  </si>
  <si>
    <t>Complex Report</t>
  </si>
  <si>
    <t>CR</t>
  </si>
  <si>
    <t>Very Complex Report</t>
  </si>
  <si>
    <t>VCR</t>
  </si>
  <si>
    <r>
      <t>S</t>
    </r>
    <r>
      <rPr>
        <sz val="10"/>
        <rFont val="Arial"/>
        <family val="2"/>
      </rPr>
      <t>imple Form</t>
    </r>
  </si>
  <si>
    <t>VBSF</t>
  </si>
  <si>
    <t>VB .NET</t>
  </si>
  <si>
    <r>
      <t>A</t>
    </r>
    <r>
      <rPr>
        <sz val="10"/>
        <rFont val="Arial"/>
        <family val="2"/>
      </rPr>
      <t>verage Form</t>
    </r>
  </si>
  <si>
    <t>VBAF</t>
  </si>
  <si>
    <r>
      <t>C</t>
    </r>
    <r>
      <rPr>
        <sz val="10"/>
        <rFont val="Arial"/>
        <family val="2"/>
      </rPr>
      <t>omplex Form</t>
    </r>
  </si>
  <si>
    <t>VBCF</t>
  </si>
  <si>
    <r>
      <t>S</t>
    </r>
    <r>
      <rPr>
        <sz val="10"/>
        <rFont val="Arial"/>
        <family val="2"/>
      </rPr>
      <t>imple Report</t>
    </r>
  </si>
  <si>
    <t>VBSR</t>
  </si>
  <si>
    <r>
      <t>A</t>
    </r>
    <r>
      <rPr>
        <sz val="10"/>
        <rFont val="Arial"/>
        <family val="2"/>
      </rPr>
      <t>verage Report</t>
    </r>
  </si>
  <si>
    <t>VBAR</t>
  </si>
  <si>
    <r>
      <t>C</t>
    </r>
    <r>
      <rPr>
        <sz val="10"/>
        <rFont val="Arial"/>
        <family val="2"/>
      </rPr>
      <t>omplex Report</t>
    </r>
  </si>
  <si>
    <t>VBCR</t>
  </si>
  <si>
    <r>
      <t>S</t>
    </r>
    <r>
      <rPr>
        <sz val="10"/>
        <rFont val="Arial"/>
        <family val="2"/>
      </rPr>
      <t>imple DB Object</t>
    </r>
  </si>
  <si>
    <t>VBSD</t>
  </si>
  <si>
    <r>
      <t>A</t>
    </r>
    <r>
      <rPr>
        <sz val="10"/>
        <rFont val="Arial"/>
        <family val="2"/>
      </rPr>
      <t>verage DB Object</t>
    </r>
  </si>
  <si>
    <t>VBAD</t>
  </si>
  <si>
    <r>
      <t>C</t>
    </r>
    <r>
      <rPr>
        <sz val="10"/>
        <rFont val="Arial"/>
        <family val="2"/>
      </rPr>
      <t>omplex DB Object</t>
    </r>
  </si>
  <si>
    <t>VBCD</t>
  </si>
  <si>
    <r>
      <t>S</t>
    </r>
    <r>
      <rPr>
        <sz val="10"/>
        <rFont val="Arial"/>
        <family val="2"/>
      </rPr>
      <t>imple Control</t>
    </r>
  </si>
  <si>
    <t>VBSC</t>
  </si>
  <si>
    <r>
      <t>A</t>
    </r>
    <r>
      <rPr>
        <sz val="10"/>
        <rFont val="Arial"/>
        <family val="2"/>
      </rPr>
      <t>verage Control</t>
    </r>
  </si>
  <si>
    <t>VBAC</t>
  </si>
  <si>
    <t>Complex Control</t>
  </si>
  <si>
    <t>VBCC</t>
  </si>
  <si>
    <t>OSSF</t>
  </si>
  <si>
    <t>OSG</t>
  </si>
  <si>
    <t>OSAF</t>
  </si>
  <si>
    <t>OSCF</t>
  </si>
  <si>
    <t>OSVCF</t>
  </si>
  <si>
    <t>OSSR</t>
  </si>
  <si>
    <t>OSAR</t>
  </si>
  <si>
    <t>OSCR</t>
  </si>
  <si>
    <r>
      <t>Very C</t>
    </r>
    <r>
      <rPr>
        <sz val="10"/>
        <rFont val="Arial"/>
        <family val="2"/>
      </rPr>
      <t>omplex Report</t>
    </r>
  </si>
  <si>
    <t>OSVCR</t>
  </si>
  <si>
    <t>OSSD</t>
  </si>
  <si>
    <t>OSAD</t>
  </si>
  <si>
    <t>OSCD</t>
  </si>
  <si>
    <t>OSSC</t>
  </si>
  <si>
    <t>OSAC</t>
  </si>
  <si>
    <r>
      <t>C</t>
    </r>
    <r>
      <rPr>
        <sz val="10"/>
        <rFont val="Arial"/>
        <family val="2"/>
      </rPr>
      <t>omplex Control</t>
    </r>
  </si>
  <si>
    <t>OSCC</t>
  </si>
  <si>
    <r>
      <t>Very C</t>
    </r>
    <r>
      <rPr>
        <sz val="10"/>
        <rFont val="Arial"/>
        <family val="2"/>
      </rPr>
      <t>omplex Control</t>
    </r>
  </si>
  <si>
    <t>OSVCC</t>
  </si>
  <si>
    <t>Simple re-usability factor</t>
  </si>
  <si>
    <t>OSSRF</t>
  </si>
  <si>
    <t>Average re-usability factor</t>
  </si>
  <si>
    <t>OSARF</t>
  </si>
  <si>
    <t>Complex re-usability factor</t>
  </si>
  <si>
    <t>OSCRF</t>
  </si>
  <si>
    <t>Simple design factor</t>
  </si>
  <si>
    <t>OSSDF</t>
  </si>
  <si>
    <t>Average design factor</t>
  </si>
  <si>
    <t>OSADF</t>
  </si>
  <si>
    <t>Complex design factor</t>
  </si>
  <si>
    <t>OSCDF</t>
  </si>
  <si>
    <t>Simple Integration</t>
  </si>
  <si>
    <t>OSSI</t>
  </si>
  <si>
    <t>Average integration</t>
  </si>
  <si>
    <t>OSAI</t>
  </si>
  <si>
    <t>Complex integration</t>
  </si>
  <si>
    <t>OSCI</t>
  </si>
  <si>
    <t>WBS</t>
  </si>
  <si>
    <t>Meeting</t>
  </si>
  <si>
    <t>FP</t>
  </si>
  <si>
    <t>Discussion</t>
  </si>
  <si>
    <t>Use Case</t>
  </si>
  <si>
    <t>MOM</t>
  </si>
  <si>
    <t>Metrics</t>
  </si>
  <si>
    <t>Other</t>
  </si>
  <si>
    <t>Confidence Factor</t>
  </si>
  <si>
    <t>61-70</t>
  </si>
  <si>
    <t>71-80</t>
  </si>
  <si>
    <t>81-90</t>
  </si>
  <si>
    <t>91-100</t>
  </si>
  <si>
    <t>Priority Factor</t>
  </si>
  <si>
    <t>Very High</t>
  </si>
  <si>
    <t>High</t>
  </si>
  <si>
    <t>Medium</t>
  </si>
  <si>
    <t>Low</t>
  </si>
  <si>
    <t>Very Low</t>
  </si>
  <si>
    <t>Week</t>
  </si>
  <si>
    <t>Total</t>
  </si>
  <si>
    <t>Rate</t>
  </si>
  <si>
    <t>Cost</t>
  </si>
  <si>
    <t>Application Developer</t>
  </si>
  <si>
    <t>Tester</t>
  </si>
  <si>
    <t>Contingency @10%</t>
  </si>
  <si>
    <t>System Understanding</t>
  </si>
  <si>
    <t>Get Input / Output of the Current System. Understand current process.</t>
  </si>
  <si>
    <t>Get Certification information from the client</t>
  </si>
  <si>
    <t>With Certification information, and WSDL test SOAP Request and 
verify SOAP Response. Use SOAP UI for this. Test all 7 methods. 
Get Sample data from client or read API documents</t>
  </si>
  <si>
    <t>Implementation</t>
  </si>
  <si>
    <t xml:space="preserve">Develop Python library (EDT). </t>
  </si>
  <si>
    <t>Confirmance Testing</t>
  </si>
  <si>
    <t>Others (NFR, Software setup etc.)</t>
  </si>
  <si>
    <t>Develop EDT Test App</t>
  </si>
  <si>
    <t xml:space="preserve">40 hours added to summary </t>
  </si>
  <si>
    <t>Will use EDT library to send test data.</t>
  </si>
  <si>
    <t>Tester will do this using EDT Test APP</t>
  </si>
  <si>
    <t>Deployment/Library Installation/Software Setup / Logging / Audit</t>
  </si>
  <si>
    <t>Library should have implementation for below methods
&gt; Upload
&gt; Submit
&gt; Download
&gt; List
&gt; Info
&gt; Delete
&gt; Update
&gt; typ_list</t>
  </si>
  <si>
    <t>Test using EDT Test App - added to summary</t>
  </si>
  <si>
    <t>Added to summary under installation</t>
  </si>
  <si>
    <t>Python Library</t>
  </si>
  <si>
    <t>EDT Test App</t>
  </si>
  <si>
    <t>Testing and rework</t>
  </si>
  <si>
    <t>Test 90+ Test Cases using EDT Test App - added to the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</si>
</sst>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_);[Red]\(&quot;$&quot;#,##0\)"/>
    <numFmt numFmtId="165" formatCode="0.0"/>
    <numFmt numFmtId="166" formatCode="&quot;$&quot;#,##0"/>
    <numFmt numFmtId="167" formatCode="&quot;$&quot;#,##0.00"/>
    <numFmt numFmtId="168" formatCode="0.0%"/>
    <numFmt numFmtId="169" formatCode="_-[$$-409]* #,##0_ ;_-[$$-409]* \-#,##0\ ;_-[$$-409]* &quot;-&quot;??_ ;_-@_ "/>
    <numFmt numFmtId="170" formatCode="_-[$$-409]* #,##0_ ;_-[$$-409]* \-#,##0\ ;_-[$$-409]* &quot;-&quot;?_ ;_-@_ 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9"/>
      <color rgb="FF002060"/>
      <name val="Arial"/>
      <family val="2"/>
    </font>
    <font>
      <sz val="10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9"/>
      <name val="Cambria"/>
      <family val="1"/>
    </font>
    <font>
      <sz val="10"/>
      <name val="Cambria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1">
          <color rgb="FFFFFF00"/>
        </stop>
      </gradientFill>
    </fill>
    <fill>
      <patternFill patternType="solid">
        <fgColor theme="0"/>
      </patternFill>
    </fill>
    <fill>
      <patternFill patternType="solid">
        <fgColor rgb="FF92D050"/>
      </patternFill>
    </fill>
    <fill>
      <gradientFill>
        <stop position="0">
          <color theme="0"/>
        </stop>
        <stop position="1">
          <color rgb="FFFFFF0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gray125">
        <bgColor theme="6" tint="-0.249977111117893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8" fillId="0" borderId="0"/>
    <xf numFmtId="0" fontId="7" fillId="0" borderId="0"/>
    <xf numFmtId="0" fontId="10" fillId="0" borderId="0"/>
    <xf numFmtId="0" fontId="10" fillId="0" borderId="0"/>
    <xf numFmtId="0" fontId="28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42"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2" borderId="1" xfId="0" applyFont="1" applyFill="1" applyBorder="1" applyAlignment="1">
      <alignment horizontal="left" vertical="center" indent="1"/>
    </xf>
    <xf numFmtId="0" fontId="5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1" xfId="0" applyFont="1" applyFill="1" applyBorder="1" applyAlignment="1">
      <alignment horizontal="center" vertical="top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/>
    </xf>
    <xf numFmtId="0" fontId="5" fillId="0" borderId="6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 indent="1"/>
    </xf>
    <xf numFmtId="0" fontId="5" fillId="0" borderId="0" xfId="0" applyFont="1" applyBorder="1" applyAlignment="1">
      <alignment horizontal="left" vertical="top" indent="1"/>
    </xf>
    <xf numFmtId="0" fontId="5" fillId="0" borderId="0" xfId="0" applyFont="1" applyFill="1" applyBorder="1" applyAlignment="1">
      <alignment horizontal="left" vertical="top" indent="1"/>
    </xf>
    <xf numFmtId="0" fontId="5" fillId="0" borderId="0" xfId="0" applyFont="1" applyAlignment="1">
      <alignment horizontal="left" indent="1"/>
    </xf>
    <xf numFmtId="0" fontId="4" fillId="0" borderId="0" xfId="0" applyFont="1"/>
    <xf numFmtId="0" fontId="16" fillId="3" borderId="7" xfId="0" applyNumberFormat="1" applyFont="1" applyFill="1" applyBorder="1" applyAlignment="1">
      <alignment vertical="center"/>
    </xf>
    <xf numFmtId="0" fontId="16" fillId="3" borderId="7" xfId="0" applyNumberFormat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/>
    <xf numFmtId="0" fontId="16" fillId="3" borderId="1" xfId="0" applyNumberFormat="1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17" fillId="0" borderId="0" xfId="0" applyFont="1" applyBorder="1" applyAlignment="1"/>
    <xf numFmtId="0" fontId="13" fillId="8" borderId="3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0" fillId="5" borderId="2" xfId="0" applyFill="1" applyBorder="1" applyAlignment="1">
      <alignment vertical="top"/>
    </xf>
    <xf numFmtId="0" fontId="0" fillId="5" borderId="7" xfId="0" applyFill="1" applyBorder="1" applyAlignment="1">
      <alignment vertical="top"/>
    </xf>
    <xf numFmtId="0" fontId="10" fillId="0" borderId="0" xfId="4"/>
    <xf numFmtId="0" fontId="4" fillId="10" borderId="1" xfId="2" applyNumberFormat="1" applyFont="1" applyFill="1" applyBorder="1" applyAlignment="1">
      <alignment horizontal="center" vertical="center"/>
    </xf>
    <xf numFmtId="9" fontId="18" fillId="10" borderId="1" xfId="2" applyNumberFormat="1" applyFont="1" applyFill="1" applyBorder="1" applyAlignment="1">
      <alignment horizontal="center" vertical="center"/>
    </xf>
    <xf numFmtId="9" fontId="5" fillId="10" borderId="1" xfId="2" applyNumberFormat="1" applyFont="1" applyFill="1" applyBorder="1" applyAlignment="1">
      <alignment vertical="center"/>
    </xf>
    <xf numFmtId="0" fontId="11" fillId="6" borderId="1" xfId="4" applyFont="1" applyFill="1" applyBorder="1" applyAlignment="1">
      <alignment horizontal="left"/>
    </xf>
    <xf numFmtId="0" fontId="4" fillId="11" borderId="1" xfId="2" applyNumberFormat="1" applyFont="1" applyFill="1" applyBorder="1" applyAlignment="1">
      <alignment horizontal="center" vertical="center"/>
    </xf>
    <xf numFmtId="9" fontId="18" fillId="11" borderId="1" xfId="2" applyNumberFormat="1" applyFont="1" applyFill="1" applyBorder="1" applyAlignment="1">
      <alignment horizontal="center" vertical="center"/>
    </xf>
    <xf numFmtId="9" fontId="5" fillId="11" borderId="1" xfId="2" applyNumberFormat="1" applyFont="1" applyFill="1" applyBorder="1" applyAlignment="1">
      <alignment vertical="center"/>
    </xf>
    <xf numFmtId="0" fontId="4" fillId="12" borderId="1" xfId="2" applyNumberFormat="1" applyFont="1" applyFill="1" applyBorder="1" applyAlignment="1">
      <alignment horizontal="center" vertical="center"/>
    </xf>
    <xf numFmtId="9" fontId="18" fillId="12" borderId="1" xfId="2" applyNumberFormat="1" applyFont="1" applyFill="1" applyBorder="1" applyAlignment="1">
      <alignment horizontal="center" vertical="center"/>
    </xf>
    <xf numFmtId="9" fontId="5" fillId="12" borderId="1" xfId="2" applyNumberFormat="1" applyFont="1" applyFill="1" applyBorder="1" applyAlignment="1">
      <alignment vertical="center"/>
    </xf>
    <xf numFmtId="0" fontId="11" fillId="6" borderId="8" xfId="2" applyFont="1" applyFill="1" applyBorder="1" applyAlignment="1">
      <alignment horizontal="left"/>
    </xf>
    <xf numFmtId="0" fontId="19" fillId="0" borderId="0" xfId="0" applyFont="1"/>
    <xf numFmtId="0" fontId="20" fillId="13" borderId="0" xfId="0" applyFont="1" applyFill="1" applyProtection="1"/>
    <xf numFmtId="165" fontId="20" fillId="13" borderId="0" xfId="0" applyNumberFormat="1" applyFont="1" applyFill="1" applyAlignment="1" applyProtection="1">
      <alignment horizontal="center"/>
    </xf>
    <xf numFmtId="0" fontId="21" fillId="13" borderId="0" xfId="0" applyFont="1" applyFill="1" applyAlignment="1" applyProtection="1">
      <alignment wrapText="1"/>
    </xf>
    <xf numFmtId="0" fontId="20" fillId="0" borderId="0" xfId="0" applyFont="1" applyProtection="1"/>
    <xf numFmtId="0" fontId="22" fillId="14" borderId="1" xfId="0" applyFont="1" applyFill="1" applyBorder="1" applyAlignment="1" applyProtection="1">
      <alignment vertical="top" wrapText="1"/>
    </xf>
    <xf numFmtId="165" fontId="22" fillId="14" borderId="1" xfId="0" applyNumberFormat="1" applyFont="1" applyFill="1" applyBorder="1" applyAlignment="1" applyProtection="1">
      <alignment horizontal="center" vertical="top" wrapText="1"/>
    </xf>
    <xf numFmtId="0" fontId="23" fillId="14" borderId="1" xfId="0" applyFont="1" applyFill="1" applyBorder="1" applyAlignment="1" applyProtection="1">
      <alignment vertical="top"/>
    </xf>
    <xf numFmtId="0" fontId="22" fillId="14" borderId="1" xfId="0" applyFont="1" applyFill="1" applyBorder="1" applyAlignment="1" applyProtection="1">
      <alignment horizontal="center" vertical="top" wrapText="1"/>
    </xf>
    <xf numFmtId="0" fontId="21" fillId="13" borderId="0" xfId="0" applyFont="1" applyFill="1" applyAlignment="1" applyProtection="1">
      <alignment vertical="top" wrapText="1"/>
    </xf>
    <xf numFmtId="0" fontId="21" fillId="0" borderId="0" xfId="0" applyFont="1" applyAlignment="1" applyProtection="1">
      <alignment vertical="top" wrapText="1"/>
    </xf>
    <xf numFmtId="0" fontId="21" fillId="6" borderId="1" xfId="0" applyFont="1" applyFill="1" applyBorder="1" applyAlignment="1" applyProtection="1">
      <alignment horizontal="left"/>
    </xf>
    <xf numFmtId="0" fontId="21" fillId="6" borderId="1" xfId="0" applyFont="1" applyFill="1" applyBorder="1" applyProtection="1"/>
    <xf numFmtId="165" fontId="21" fillId="6" borderId="1" xfId="0" applyNumberFormat="1" applyFont="1" applyFill="1" applyBorder="1" applyAlignment="1" applyProtection="1">
      <alignment horizontal="center"/>
    </xf>
    <xf numFmtId="0" fontId="20" fillId="6" borderId="1" xfId="0" applyFont="1" applyFill="1" applyBorder="1" applyProtection="1"/>
    <xf numFmtId="0" fontId="21" fillId="6" borderId="3" xfId="0" applyFont="1" applyFill="1" applyBorder="1" applyProtection="1"/>
    <xf numFmtId="0" fontId="21" fillId="6" borderId="3" xfId="0" applyFont="1" applyFill="1" applyBorder="1" applyAlignment="1" applyProtection="1">
      <alignment horizontal="left" indent="18"/>
    </xf>
    <xf numFmtId="0" fontId="20" fillId="0" borderId="1" xfId="0" applyFont="1" applyBorder="1" applyAlignment="1" applyProtection="1">
      <alignment horizontal="center"/>
    </xf>
    <xf numFmtId="0" fontId="20" fillId="13" borderId="1" xfId="0" applyFont="1" applyFill="1" applyBorder="1" applyAlignment="1" applyProtection="1">
      <alignment horizontal="left" indent="1"/>
    </xf>
    <xf numFmtId="165" fontId="20" fillId="0" borderId="1" xfId="0" applyNumberFormat="1" applyFont="1" applyBorder="1" applyAlignment="1" applyProtection="1">
      <alignment horizontal="center"/>
    </xf>
    <xf numFmtId="165" fontId="20" fillId="8" borderId="1" xfId="0" applyNumberFormat="1" applyFont="1" applyFill="1" applyBorder="1" applyAlignment="1" applyProtection="1">
      <alignment horizontal="center"/>
    </xf>
    <xf numFmtId="165" fontId="20" fillId="0" borderId="1" xfId="0" applyNumberFormat="1" applyFont="1" applyBorder="1" applyAlignment="1" applyProtection="1">
      <alignment horizontal="center"/>
      <protection locked="0"/>
    </xf>
    <xf numFmtId="0" fontId="20" fillId="0" borderId="1" xfId="0" applyFont="1" applyBorder="1" applyProtection="1"/>
    <xf numFmtId="0" fontId="24" fillId="13" borderId="1" xfId="0" applyFont="1" applyFill="1" applyBorder="1" applyProtection="1"/>
    <xf numFmtId="168" fontId="25" fillId="13" borderId="9" xfId="0" applyNumberFormat="1" applyFont="1" applyFill="1" applyBorder="1" applyAlignment="1" applyProtection="1">
      <alignment horizontal="center"/>
      <protection locked="0"/>
    </xf>
    <xf numFmtId="168" fontId="25" fillId="13" borderId="1" xfId="0" applyNumberFormat="1" applyFont="1" applyFill="1" applyBorder="1" applyAlignment="1" applyProtection="1">
      <alignment horizontal="center"/>
      <protection locked="0"/>
    </xf>
    <xf numFmtId="0" fontId="21" fillId="13" borderId="0" xfId="0" applyFont="1" applyFill="1" applyProtection="1"/>
    <xf numFmtId="0" fontId="21" fillId="0" borderId="0" xfId="0" applyFont="1" applyProtection="1"/>
    <xf numFmtId="165" fontId="26" fillId="0" borderId="1" xfId="0" applyNumberFormat="1" applyFont="1" applyBorder="1" applyAlignment="1" applyProtection="1">
      <alignment horizontal="center"/>
      <protection locked="0"/>
    </xf>
    <xf numFmtId="0" fontId="20" fillId="5" borderId="1" xfId="0" applyFont="1" applyFill="1" applyBorder="1" applyAlignment="1" applyProtection="1">
      <alignment horizontal="center"/>
    </xf>
    <xf numFmtId="0" fontId="20" fillId="5" borderId="1" xfId="0" applyFont="1" applyFill="1" applyBorder="1" applyAlignment="1" applyProtection="1">
      <alignment horizontal="left" indent="1"/>
    </xf>
    <xf numFmtId="165" fontId="20" fillId="5" borderId="1" xfId="0" applyNumberFormat="1" applyFont="1" applyFill="1" applyBorder="1" applyAlignment="1" applyProtection="1">
      <alignment horizontal="center"/>
    </xf>
    <xf numFmtId="165" fontId="20" fillId="5" borderId="1" xfId="0" applyNumberFormat="1" applyFont="1" applyFill="1" applyBorder="1" applyAlignment="1" applyProtection="1">
      <alignment horizontal="center"/>
      <protection locked="0"/>
    </xf>
    <xf numFmtId="0" fontId="20" fillId="5" borderId="1" xfId="0" applyFont="1" applyFill="1" applyBorder="1" applyProtection="1"/>
    <xf numFmtId="0" fontId="24" fillId="5" borderId="1" xfId="0" applyFont="1" applyFill="1" applyBorder="1" applyProtection="1"/>
    <xf numFmtId="2" fontId="20" fillId="5" borderId="1" xfId="0" applyNumberFormat="1" applyFont="1" applyFill="1" applyBorder="1" applyAlignment="1" applyProtection="1">
      <alignment horizontal="center"/>
      <protection locked="0"/>
    </xf>
    <xf numFmtId="165" fontId="21" fillId="6" borderId="1" xfId="0" applyNumberFormat="1" applyFont="1" applyFill="1" applyBorder="1" applyAlignment="1" applyProtection="1">
      <alignment horizontal="center"/>
      <protection locked="0"/>
    </xf>
    <xf numFmtId="0" fontId="20" fillId="6" borderId="1" xfId="0" applyFont="1" applyFill="1" applyBorder="1" applyAlignment="1" applyProtection="1">
      <alignment horizontal="center"/>
      <protection locked="0"/>
    </xf>
    <xf numFmtId="165" fontId="21" fillId="15" borderId="1" xfId="0" applyNumberFormat="1" applyFont="1" applyFill="1" applyBorder="1" applyAlignment="1" applyProtection="1">
      <alignment horizontal="center"/>
    </xf>
    <xf numFmtId="165" fontId="21" fillId="16" borderId="0" xfId="0" applyNumberFormat="1" applyFont="1" applyFill="1" applyBorder="1" applyAlignment="1" applyProtection="1">
      <alignment horizontal="center"/>
    </xf>
    <xf numFmtId="0" fontId="21" fillId="13" borderId="0" xfId="0" applyFont="1" applyFill="1" applyBorder="1" applyAlignment="1" applyProtection="1">
      <alignment horizontal="center"/>
    </xf>
    <xf numFmtId="9" fontId="21" fillId="13" borderId="0" xfId="0" applyNumberFormat="1" applyFont="1" applyFill="1" applyBorder="1" applyAlignment="1" applyProtection="1">
      <alignment horizontal="center"/>
    </xf>
    <xf numFmtId="168" fontId="20" fillId="13" borderId="0" xfId="0" applyNumberFormat="1" applyFont="1" applyFill="1" applyProtection="1"/>
    <xf numFmtId="165" fontId="21" fillId="17" borderId="1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vertical="center"/>
    </xf>
    <xf numFmtId="0" fontId="20" fillId="0" borderId="0" xfId="0" applyFont="1" applyFill="1" applyBorder="1" applyProtection="1"/>
    <xf numFmtId="0" fontId="20" fillId="13" borderId="0" xfId="0" applyFont="1" applyFill="1" applyBorder="1" applyProtection="1"/>
    <xf numFmtId="0" fontId="20" fillId="13" borderId="0" xfId="0" applyFont="1" applyFill="1" applyAlignment="1" applyProtection="1">
      <alignment wrapText="1"/>
    </xf>
    <xf numFmtId="0" fontId="22" fillId="14" borderId="1" xfId="0" applyFont="1" applyFill="1" applyBorder="1" applyAlignment="1" applyProtection="1">
      <alignment wrapText="1"/>
    </xf>
    <xf numFmtId="165" fontId="22" fillId="14" borderId="1" xfId="0" applyNumberFormat="1" applyFont="1" applyFill="1" applyBorder="1" applyAlignment="1" applyProtection="1">
      <alignment horizontal="left" wrapText="1"/>
    </xf>
    <xf numFmtId="165" fontId="22" fillId="13" borderId="0" xfId="0" applyNumberFormat="1" applyFont="1" applyFill="1" applyBorder="1" applyAlignment="1" applyProtection="1">
      <alignment horizontal="left" wrapText="1"/>
    </xf>
    <xf numFmtId="0" fontId="20" fillId="13" borderId="0" xfId="0" applyFont="1" applyFill="1" applyBorder="1" applyAlignment="1" applyProtection="1">
      <alignment wrapText="1"/>
    </xf>
    <xf numFmtId="0" fontId="20" fillId="0" borderId="0" xfId="0" applyFont="1" applyAlignment="1" applyProtection="1">
      <alignment wrapText="1"/>
    </xf>
    <xf numFmtId="165" fontId="20" fillId="13" borderId="0" xfId="0" applyNumberFormat="1" applyFont="1" applyFill="1" applyBorder="1" applyAlignment="1" applyProtection="1">
      <alignment horizontal="center"/>
    </xf>
    <xf numFmtId="165" fontId="20" fillId="0" borderId="0" xfId="0" applyNumberFormat="1" applyFont="1" applyAlignment="1" applyProtection="1">
      <alignment horizontal="center"/>
    </xf>
    <xf numFmtId="168" fontId="22" fillId="13" borderId="0" xfId="0" applyNumberFormat="1" applyFont="1" applyFill="1" applyBorder="1" applyAlignment="1" applyProtection="1">
      <alignment horizontal="center" vertical="center"/>
    </xf>
    <xf numFmtId="0" fontId="29" fillId="6" borderId="1" xfId="0" applyFont="1" applyFill="1" applyBorder="1" applyAlignment="1">
      <alignment horizontal="center" vertical="center" textRotation="90"/>
    </xf>
    <xf numFmtId="0" fontId="29" fillId="9" borderId="1" xfId="0" applyFont="1" applyFill="1" applyBorder="1" applyAlignment="1">
      <alignment horizontal="center" vertical="center" textRotation="90" wrapText="1"/>
    </xf>
    <xf numFmtId="0" fontId="29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left" vertical="center" wrapText="1"/>
    </xf>
    <xf numFmtId="0" fontId="31" fillId="10" borderId="1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left" vertical="center" wrapText="1"/>
    </xf>
    <xf numFmtId="0" fontId="31" fillId="10" borderId="1" xfId="0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/>
    </xf>
    <xf numFmtId="0" fontId="31" fillId="10" borderId="7" xfId="0" applyFont="1" applyFill="1" applyBorder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left" vertical="center" wrapText="1"/>
    </xf>
    <xf numFmtId="0" fontId="30" fillId="19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16" fillId="3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top" wrapText="1"/>
    </xf>
    <xf numFmtId="0" fontId="29" fillId="6" borderId="1" xfId="0" applyFont="1" applyFill="1" applyBorder="1" applyAlignment="1">
      <alignment horizontal="center" vertical="center" textRotation="90" wrapText="1"/>
    </xf>
    <xf numFmtId="0" fontId="31" fillId="5" borderId="1" xfId="0" applyFont="1" applyFill="1" applyBorder="1" applyAlignment="1">
      <alignment horizontal="left" vertical="center" wrapText="1" indent="1"/>
    </xf>
    <xf numFmtId="0" fontId="33" fillId="11" borderId="1" xfId="0" applyFont="1" applyFill="1" applyBorder="1"/>
    <xf numFmtId="0" fontId="33" fillId="11" borderId="8" xfId="0" applyFont="1" applyFill="1" applyBorder="1" applyAlignment="1">
      <alignment horizontal="center"/>
    </xf>
    <xf numFmtId="0" fontId="33" fillId="11" borderId="1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0" fontId="0" fillId="0" borderId="0" xfId="0" applyFill="1"/>
    <xf numFmtId="0" fontId="35" fillId="0" borderId="0" xfId="0" applyFont="1" applyFill="1" applyBorder="1"/>
    <xf numFmtId="0" fontId="35" fillId="0" borderId="0" xfId="0" applyFont="1" applyBorder="1"/>
    <xf numFmtId="0" fontId="0" fillId="0" borderId="11" xfId="0" applyBorder="1"/>
    <xf numFmtId="0" fontId="0" fillId="0" borderId="0" xfId="0" applyBorder="1"/>
    <xf numFmtId="16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33" fillId="0" borderId="1" xfId="0" applyFont="1" applyBorder="1"/>
    <xf numFmtId="169" fontId="33" fillId="0" borderId="1" xfId="0" applyNumberFormat="1" applyFont="1" applyBorder="1"/>
    <xf numFmtId="170" fontId="33" fillId="11" borderId="0" xfId="0" applyNumberFormat="1" applyFont="1" applyFill="1"/>
    <xf numFmtId="0" fontId="7" fillId="0" borderId="0" xfId="0" applyFont="1" applyBorder="1"/>
    <xf numFmtId="0" fontId="37" fillId="0" borderId="0" xfId="0" applyFont="1" applyBorder="1"/>
    <xf numFmtId="0" fontId="3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8" fillId="0" borderId="0" xfId="0" applyFont="1" applyBorder="1"/>
    <xf numFmtId="0" fontId="37" fillId="0" borderId="0" xfId="0" applyFont="1" applyBorder="1" applyAlignment="1">
      <alignment horizontal="left"/>
    </xf>
    <xf numFmtId="0" fontId="11" fillId="0" borderId="0" xfId="0" applyFont="1" applyFill="1" applyBorder="1"/>
    <xf numFmtId="0" fontId="36" fillId="0" borderId="0" xfId="0" applyFont="1" applyBorder="1"/>
    <xf numFmtId="0" fontId="39" fillId="0" borderId="0" xfId="0" applyFont="1" applyFill="1" applyBorder="1"/>
    <xf numFmtId="0" fontId="0" fillId="0" borderId="0" xfId="0" applyBorder="1" applyAlignment="1">
      <alignment horizontal="right"/>
    </xf>
    <xf numFmtId="0" fontId="40" fillId="0" borderId="0" xfId="0" applyFont="1" applyBorder="1"/>
    <xf numFmtId="0" fontId="33" fillId="0" borderId="1" xfId="0" applyFont="1" applyFill="1" applyBorder="1" applyAlignment="1">
      <alignment horizontal="center"/>
    </xf>
    <xf numFmtId="0" fontId="0" fillId="0" borderId="0" xfId="0" applyFill="1" applyBorder="1"/>
    <xf numFmtId="0" fontId="3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31" fillId="7" borderId="1" xfId="0" applyFont="1" applyFill="1" applyBorder="1" applyAlignment="1">
      <alignment horizontal="left" vertical="center" wrapText="1"/>
    </xf>
    <xf numFmtId="0" fontId="30" fillId="7" borderId="1" xfId="0" applyFont="1" applyFill="1" applyBorder="1" applyAlignment="1">
      <alignment horizontal="left" vertical="center" wrapText="1"/>
    </xf>
    <xf numFmtId="0" fontId="31" fillId="7" borderId="1" xfId="0" applyFont="1" applyFill="1" applyBorder="1" applyAlignment="1">
      <alignment horizontal="left" vertical="center" wrapText="1" indent="1"/>
    </xf>
    <xf numFmtId="0" fontId="34" fillId="19" borderId="3" xfId="0" applyFont="1" applyFill="1" applyBorder="1"/>
    <xf numFmtId="0" fontId="4" fillId="19" borderId="3" xfId="0" applyFont="1" applyFill="1" applyBorder="1"/>
    <xf numFmtId="0" fontId="4" fillId="19" borderId="3" xfId="0" applyFont="1" applyFill="1" applyBorder="1" applyAlignment="1">
      <alignment horizontal="left"/>
    </xf>
    <xf numFmtId="0" fontId="35" fillId="20" borderId="0" xfId="0" applyFont="1" applyFill="1" applyBorder="1" applyAlignment="1">
      <alignment horizontal="center"/>
    </xf>
    <xf numFmtId="0" fontId="0" fillId="22" borderId="0" xfId="0" applyFill="1" applyBorder="1"/>
    <xf numFmtId="0" fontId="0" fillId="11" borderId="1" xfId="0" applyFill="1" applyBorder="1" applyAlignment="1">
      <alignment horizontal="left"/>
    </xf>
    <xf numFmtId="0" fontId="7" fillId="11" borderId="1" xfId="0" applyFont="1" applyFill="1" applyBorder="1"/>
    <xf numFmtId="0" fontId="7" fillId="11" borderId="1" xfId="0" applyFont="1" applyFill="1" applyBorder="1" applyAlignment="1">
      <alignment horizontal="left"/>
    </xf>
    <xf numFmtId="0" fontId="35" fillId="1" borderId="0" xfId="0" applyFont="1" applyFill="1" applyBorder="1"/>
    <xf numFmtId="0" fontId="0" fillId="1" borderId="0" xfId="0" applyFill="1" applyBorder="1"/>
    <xf numFmtId="0" fontId="0" fillId="24" borderId="0" xfId="0" applyFill="1" applyBorder="1"/>
    <xf numFmtId="0" fontId="5" fillId="0" borderId="5" xfId="0" applyFont="1" applyBorder="1" applyAlignment="1">
      <alignment horizontal="left" vertical="top" wrapText="1"/>
    </xf>
    <xf numFmtId="0" fontId="17" fillId="7" borderId="1" xfId="0" applyFont="1" applyFill="1" applyBorder="1" applyAlignment="1">
      <alignment horizontal="center"/>
    </xf>
    <xf numFmtId="166" fontId="16" fillId="7" borderId="3" xfId="0" applyNumberFormat="1" applyFont="1" applyFill="1" applyBorder="1" applyAlignment="1" applyProtection="1">
      <alignment horizontal="center" vertical="center"/>
      <protection hidden="1"/>
    </xf>
    <xf numFmtId="166" fontId="16" fillId="7" borderId="2" xfId="0" applyNumberFormat="1" applyFont="1" applyFill="1" applyBorder="1" applyAlignment="1" applyProtection="1">
      <alignment horizontal="center" vertical="center"/>
      <protection hidden="1"/>
    </xf>
    <xf numFmtId="166" fontId="16" fillId="7" borderId="7" xfId="0" applyNumberFormat="1" applyFont="1" applyFill="1" applyBorder="1" applyAlignment="1" applyProtection="1">
      <alignment horizontal="center" vertical="center"/>
      <protection hidden="1"/>
    </xf>
    <xf numFmtId="167" fontId="13" fillId="8" borderId="3" xfId="0" applyNumberFormat="1" applyFont="1" applyFill="1" applyBorder="1" applyAlignment="1">
      <alignment horizontal="center" vertical="center"/>
    </xf>
    <xf numFmtId="167" fontId="13" fillId="8" borderId="2" xfId="0" applyNumberFormat="1" applyFont="1" applyFill="1" applyBorder="1" applyAlignment="1">
      <alignment horizontal="center" vertical="center"/>
    </xf>
    <xf numFmtId="167" fontId="13" fillId="8" borderId="7" xfId="0" applyNumberFormat="1" applyFont="1" applyFill="1" applyBorder="1" applyAlignment="1">
      <alignment horizontal="center" vertical="center"/>
    </xf>
    <xf numFmtId="2" fontId="16" fillId="3" borderId="3" xfId="0" applyNumberFormat="1" applyFont="1" applyFill="1" applyBorder="1" applyAlignment="1">
      <alignment horizontal="center" vertical="center"/>
    </xf>
    <xf numFmtId="2" fontId="16" fillId="3" borderId="2" xfId="0" applyNumberFormat="1" applyFont="1" applyFill="1" applyBorder="1" applyAlignment="1">
      <alignment horizontal="center" vertical="center"/>
    </xf>
    <xf numFmtId="2" fontId="16" fillId="3" borderId="7" xfId="0" applyNumberFormat="1" applyFont="1" applyFill="1" applyBorder="1" applyAlignment="1">
      <alignment horizontal="center" vertical="center"/>
    </xf>
    <xf numFmtId="165" fontId="16" fillId="3" borderId="3" xfId="0" applyNumberFormat="1" applyFont="1" applyFill="1" applyBorder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/>
    </xf>
    <xf numFmtId="165" fontId="16" fillId="3" borderId="7" xfId="0" applyNumberFormat="1" applyFont="1" applyFill="1" applyBorder="1" applyAlignment="1">
      <alignment horizontal="center" vertical="center"/>
    </xf>
    <xf numFmtId="1" fontId="16" fillId="7" borderId="3" xfId="0" applyNumberFormat="1" applyFont="1" applyFill="1" applyBorder="1" applyAlignment="1">
      <alignment horizontal="center" vertical="center"/>
    </xf>
    <xf numFmtId="1" fontId="16" fillId="7" borderId="2" xfId="0" applyNumberFormat="1" applyFont="1" applyFill="1" applyBorder="1" applyAlignment="1">
      <alignment horizontal="center" vertical="center"/>
    </xf>
    <xf numFmtId="1" fontId="16" fillId="7" borderId="7" xfId="0" applyNumberFormat="1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5" fillId="5" borderId="3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5" fillId="5" borderId="7" xfId="0" applyFont="1" applyFill="1" applyBorder="1" applyAlignment="1">
      <alignment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0" fillId="0" borderId="0" xfId="0" applyFill="1" applyBorder="1" applyAlignment="1"/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0" fillId="0" borderId="5" xfId="0" applyBorder="1" applyAlignment="1"/>
    <xf numFmtId="0" fontId="16" fillId="3" borderId="3" xfId="0" applyNumberFormat="1" applyFont="1" applyFill="1" applyBorder="1" applyAlignment="1">
      <alignment horizontal="center" vertical="center"/>
    </xf>
    <xf numFmtId="0" fontId="0" fillId="0" borderId="7" xfId="0" applyBorder="1" applyAlignment="1"/>
    <xf numFmtId="0" fontId="6" fillId="4" borderId="3" xfId="0" applyFont="1" applyFill="1" applyBorder="1" applyAlignment="1"/>
    <xf numFmtId="0" fontId="0" fillId="5" borderId="2" xfId="0" applyFill="1" applyBorder="1" applyAlignment="1"/>
    <xf numFmtId="0" fontId="0" fillId="5" borderId="7" xfId="0" applyFill="1" applyBorder="1" applyAlignment="1"/>
    <xf numFmtId="0" fontId="33" fillId="11" borderId="0" xfId="0" applyFont="1" applyFill="1" applyAlignment="1">
      <alignment horizontal="left"/>
    </xf>
    <xf numFmtId="0" fontId="35" fillId="21" borderId="0" xfId="0" applyFont="1" applyFill="1" applyBorder="1" applyAlignment="1">
      <alignment horizontal="center"/>
    </xf>
    <xf numFmtId="0" fontId="35" fillId="23" borderId="0" xfId="0" applyFont="1" applyFill="1" applyBorder="1" applyAlignment="1">
      <alignment horizontal="center"/>
    </xf>
    <xf numFmtId="0" fontId="22" fillId="16" borderId="0" xfId="0" applyFont="1" applyFill="1" applyBorder="1" applyAlignment="1" applyProtection="1">
      <alignment horizontal="center" vertical="center"/>
    </xf>
    <xf numFmtId="0" fontId="27" fillId="13" borderId="0" xfId="0" applyFont="1" applyFill="1" applyBorder="1" applyAlignment="1" applyProtection="1">
      <alignment horizontal="center" vertical="center"/>
    </xf>
    <xf numFmtId="0" fontId="21" fillId="18" borderId="3" xfId="0" applyFont="1" applyFill="1" applyBorder="1" applyAlignment="1" applyProtection="1">
      <alignment horizontal="left" vertical="center"/>
    </xf>
    <xf numFmtId="0" fontId="0" fillId="0" borderId="7" xfId="0" applyBorder="1" applyAlignment="1">
      <alignment vertical="center"/>
    </xf>
    <xf numFmtId="0" fontId="20" fillId="13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33" fillId="0" borderId="1" xfId="0" applyFont="1" applyBorder="1" applyAlignment="1">
      <alignment horizontal="center" vertical="center"/>
    </xf>
    <xf numFmtId="0" fontId="33" fillId="1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25" borderId="0" xfId="0" applyFill="1" applyBorder="1"/>
  </cellXfs>
  <cellStyles count="10">
    <cellStyle name="Normal" xfId="0" builtinId="0"/>
    <cellStyle name="Normal 2" xfId="1"/>
    <cellStyle name="Normal 2 2" xfId="2"/>
    <cellStyle name="Normal 2 2 2" xfId="5"/>
    <cellStyle name="Normal 3" xfId="3"/>
    <cellStyle name="Normal 3 2" xfId="6"/>
    <cellStyle name="Normal 4" xfId="4"/>
    <cellStyle name="Normal 4 2" xfId="7"/>
    <cellStyle name="Normal 5" xfId="8"/>
    <cellStyle name="Normal 6" xfId="9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llikarjunp.NOUSBLR-ODC\Local%20Settings\Temporary%20Internet%20Files\Content.Outlook\9R4EAHP8\SPP-OT12-EstimationTemplate-version3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rjun/Proposals/NHDOL/Estimation/NHDOL%20Estimate_v0.8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zhilarasant\AppData\Local\Microsoft\Windows\Temporary%20Internet%20Files\Content.Outlook\FPC4FH54\NHDOL%20Estimate_v0.3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Info"/>
      <sheetName val="Summary"/>
      <sheetName val="Estimation-Summary"/>
      <sheetName val="Estimation-Detail"/>
      <sheetName val="Person Hour"/>
      <sheetName val="Reference"/>
      <sheetName val="Data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stimation-Summary"/>
      <sheetName val="Estimation-Detail"/>
      <sheetName val="H&amp;S"/>
      <sheetName val="New timeline"/>
      <sheetName val="Person Hour"/>
      <sheetName val="Reference"/>
      <sheetName val="Data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stimation-Summary"/>
      <sheetName val="Estimation-Detail"/>
      <sheetName val="H&amp;S"/>
      <sheetName val="New timeline"/>
      <sheetName val="Person Hour"/>
      <sheetName val="Reference"/>
      <sheetName val="Data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7"/>
  <sheetViews>
    <sheetView showGridLines="0" workbookViewId="0">
      <selection activeCell="C4" sqref="C4"/>
    </sheetView>
  </sheetViews>
  <sheetFormatPr defaultColWidth="9.140625" defaultRowHeight="12.75" outlineLevelRow="2" x14ac:dyDescent="0.2"/>
  <cols>
    <col min="1" max="1" width="9.140625" style="3"/>
    <col min="2" max="2" width="19.42578125" style="3" bestFit="1" customWidth="1"/>
    <col min="3" max="3" width="19" style="4" customWidth="1"/>
    <col min="4" max="4" width="45.42578125" style="3" customWidth="1"/>
    <col min="5" max="5" width="10" style="3" customWidth="1"/>
    <col min="6" max="6" width="19.140625" style="3" bestFit="1" customWidth="1"/>
    <col min="7" max="7" width="6.42578125" style="3" bestFit="1" customWidth="1"/>
    <col min="8" max="8" width="11.42578125" style="3" bestFit="1" customWidth="1"/>
    <col min="9" max="9" width="4.7109375" style="3" bestFit="1" customWidth="1"/>
    <col min="10" max="16384" width="9.140625" style="3"/>
  </cols>
  <sheetData>
    <row r="1" spans="1:14" ht="18.75" x14ac:dyDescent="0.3">
      <c r="A1" s="35"/>
      <c r="B1" s="35"/>
      <c r="C1" s="185" t="s">
        <v>0</v>
      </c>
      <c r="D1" s="185"/>
      <c r="E1" s="35"/>
      <c r="F1" s="201" t="s">
        <v>1</v>
      </c>
      <c r="G1" s="202"/>
      <c r="H1" s="202"/>
      <c r="I1" s="203"/>
    </row>
    <row r="2" spans="1:14" x14ac:dyDescent="0.2">
      <c r="B2" s="31" t="s">
        <v>2</v>
      </c>
      <c r="C2" s="31" t="s">
        <v>3</v>
      </c>
      <c r="D2" s="32" t="s">
        <v>4</v>
      </c>
      <c r="F2" s="5" t="s">
        <v>5</v>
      </c>
      <c r="G2" s="198">
        <f>'Estimation-Summary'!C20</f>
        <v>382.4</v>
      </c>
      <c r="H2" s="199"/>
      <c r="I2" s="200"/>
    </row>
    <row r="3" spans="1:14" x14ac:dyDescent="0.2">
      <c r="B3" s="34" t="s">
        <v>0</v>
      </c>
      <c r="C3" s="33" t="s">
        <v>6</v>
      </c>
      <c r="D3" s="33"/>
      <c r="F3" s="5" t="s">
        <v>7</v>
      </c>
      <c r="G3" s="195">
        <f>G2/8</f>
        <v>47.8</v>
      </c>
      <c r="H3" s="196"/>
      <c r="I3" s="197"/>
    </row>
    <row r="4" spans="1:14" x14ac:dyDescent="0.2">
      <c r="F4" s="27" t="s">
        <v>8</v>
      </c>
      <c r="G4" s="192">
        <f>G3/20</f>
        <v>2.3899999999999997</v>
      </c>
      <c r="H4" s="193"/>
      <c r="I4" s="194"/>
    </row>
    <row r="5" spans="1:14" ht="15.75" x14ac:dyDescent="0.2">
      <c r="B5" s="5" t="s">
        <v>9</v>
      </c>
      <c r="C5" s="31" t="s">
        <v>3</v>
      </c>
      <c r="D5" s="32" t="s">
        <v>4</v>
      </c>
      <c r="E5" s="28"/>
      <c r="F5" s="5" t="s">
        <v>10</v>
      </c>
      <c r="G5" s="189"/>
      <c r="H5" s="190"/>
      <c r="I5" s="191"/>
      <c r="J5" s="134"/>
      <c r="K5" s="212"/>
      <c r="L5" s="212"/>
      <c r="M5" s="212"/>
      <c r="N5" s="212"/>
    </row>
    <row r="6" spans="1:14" x14ac:dyDescent="0.2">
      <c r="B6" s="33"/>
      <c r="C6" s="33"/>
      <c r="D6" s="33"/>
      <c r="E6" s="29"/>
      <c r="F6" s="5" t="s">
        <v>11</v>
      </c>
      <c r="G6" s="186" t="str">
        <f>IF(OR(ISBLANK(TotalManHours),(TotalManHours=0)),"Total Hours is not set",IF(OR(ISBLANK(ManHourRate),(ManHourRate=0)),"Person hour rate is not set",TotalManHours*ManHourRate))</f>
        <v>Person hour rate is not set</v>
      </c>
      <c r="H6" s="187"/>
      <c r="I6" s="188"/>
      <c r="J6" s="135"/>
      <c r="K6" s="213"/>
      <c r="L6" s="214"/>
      <c r="M6" s="214"/>
      <c r="N6" s="214"/>
    </row>
    <row r="7" spans="1:14" x14ac:dyDescent="0.2">
      <c r="B7" s="33"/>
      <c r="C7" s="33"/>
      <c r="D7" s="33"/>
      <c r="E7" s="29"/>
      <c r="F7" s="36"/>
      <c r="G7" s="37"/>
      <c r="H7" s="38"/>
      <c r="I7" s="30" t="s">
        <v>12</v>
      </c>
      <c r="J7" s="135"/>
      <c r="K7" s="213"/>
      <c r="L7" s="214"/>
      <c r="M7" s="214"/>
      <c r="N7" s="214"/>
    </row>
    <row r="8" spans="1:14" x14ac:dyDescent="0.2">
      <c r="B8" s="33"/>
      <c r="C8" s="33"/>
      <c r="D8" s="33"/>
      <c r="E8" s="29"/>
      <c r="F8" s="27" t="s">
        <v>13</v>
      </c>
      <c r="G8" s="136"/>
      <c r="H8" s="26"/>
      <c r="I8" s="25"/>
      <c r="J8" s="135"/>
      <c r="K8" s="213"/>
      <c r="L8" s="214"/>
      <c r="M8" s="214"/>
      <c r="N8" s="214"/>
    </row>
    <row r="9" spans="1:14" x14ac:dyDescent="0.2">
      <c r="E9" s="29"/>
      <c r="F9" s="27" t="s">
        <v>14</v>
      </c>
      <c r="G9" s="136"/>
      <c r="H9" s="26"/>
      <c r="I9" s="25"/>
      <c r="J9" s="135"/>
      <c r="K9" s="213"/>
      <c r="L9" s="214"/>
      <c r="M9" s="214"/>
      <c r="N9" s="214"/>
    </row>
    <row r="10" spans="1:14" x14ac:dyDescent="0.2">
      <c r="F10" s="27" t="s">
        <v>15</v>
      </c>
      <c r="G10" s="218"/>
      <c r="H10" s="219"/>
      <c r="I10" s="25"/>
      <c r="J10" s="135"/>
      <c r="K10" s="213"/>
      <c r="L10" s="214"/>
      <c r="M10" s="214"/>
      <c r="N10" s="214"/>
    </row>
    <row r="11" spans="1:14" s="8" customFormat="1" x14ac:dyDescent="0.2">
      <c r="B11" s="220" t="s">
        <v>16</v>
      </c>
      <c r="C11" s="219"/>
      <c r="D11" s="12"/>
      <c r="E11" s="13"/>
    </row>
    <row r="12" spans="1:14" s="8" customFormat="1" outlineLevel="1" x14ac:dyDescent="0.2">
      <c r="B12" s="7">
        <v>1</v>
      </c>
      <c r="C12" s="204"/>
      <c r="D12" s="221"/>
      <c r="E12" s="221"/>
      <c r="F12" s="221"/>
      <c r="G12" s="221"/>
      <c r="H12" s="221"/>
      <c r="I12" s="222"/>
    </row>
    <row r="13" spans="1:14" s="8" customFormat="1" ht="12" x14ac:dyDescent="0.2">
      <c r="B13" s="1"/>
      <c r="C13" s="10"/>
      <c r="D13" s="15"/>
      <c r="E13" s="15"/>
      <c r="F13" s="15"/>
      <c r="G13" s="16"/>
      <c r="H13" s="18"/>
      <c r="I13" s="15"/>
    </row>
    <row r="14" spans="1:14" s="8" customFormat="1" ht="12.75" customHeight="1" x14ac:dyDescent="0.2">
      <c r="B14" s="210" t="s">
        <v>17</v>
      </c>
      <c r="C14" s="211"/>
      <c r="D14" s="12"/>
      <c r="E14" s="13"/>
      <c r="F14" s="13"/>
      <c r="G14" s="14"/>
      <c r="H14" s="17"/>
      <c r="I14" s="13"/>
    </row>
    <row r="15" spans="1:14" s="8" customFormat="1" ht="12.75" customHeight="1" outlineLevel="2" x14ac:dyDescent="0.2">
      <c r="B15" s="7">
        <v>1</v>
      </c>
      <c r="C15" s="207"/>
      <c r="D15" s="208"/>
      <c r="E15" s="208"/>
      <c r="F15" s="208"/>
      <c r="G15" s="208"/>
      <c r="H15" s="208"/>
      <c r="I15" s="209"/>
    </row>
    <row r="16" spans="1:14" s="8" customFormat="1" ht="12.75" customHeight="1" outlineLevel="2" x14ac:dyDescent="0.2">
      <c r="B16" s="7">
        <v>2</v>
      </c>
      <c r="C16" s="207"/>
      <c r="D16" s="208"/>
      <c r="E16" s="208"/>
      <c r="F16" s="208"/>
      <c r="G16" s="208"/>
      <c r="H16" s="208"/>
      <c r="I16" s="209"/>
    </row>
    <row r="17" spans="2:12" s="8" customFormat="1" outlineLevel="2" x14ac:dyDescent="0.2">
      <c r="B17" s="7">
        <v>3</v>
      </c>
      <c r="C17" s="137"/>
      <c r="D17" s="39"/>
      <c r="E17" s="39"/>
      <c r="F17" s="39"/>
      <c r="G17" s="39"/>
      <c r="H17" s="39"/>
      <c r="I17" s="40"/>
    </row>
    <row r="18" spans="2:12" s="8" customFormat="1" outlineLevel="2" x14ac:dyDescent="0.2">
      <c r="B18" s="7">
        <v>4</v>
      </c>
      <c r="C18" s="137"/>
      <c r="D18" s="39"/>
      <c r="E18" s="39"/>
      <c r="F18" s="39"/>
      <c r="G18" s="39"/>
      <c r="H18" s="39"/>
      <c r="I18" s="40"/>
    </row>
    <row r="19" spans="2:12" s="8" customFormat="1" outlineLevel="2" x14ac:dyDescent="0.2">
      <c r="B19" s="7">
        <v>5</v>
      </c>
      <c r="C19" s="137"/>
      <c r="D19" s="39"/>
      <c r="E19" s="39"/>
      <c r="F19" s="39"/>
      <c r="G19" s="39"/>
      <c r="H19" s="39"/>
      <c r="I19" s="40"/>
    </row>
    <row r="20" spans="2:12" s="8" customFormat="1" ht="12" x14ac:dyDescent="0.2">
      <c r="B20" s="11"/>
      <c r="C20" s="10"/>
      <c r="D20" s="15"/>
      <c r="E20" s="15"/>
      <c r="F20" s="15"/>
      <c r="G20" s="16"/>
      <c r="H20" s="18"/>
      <c r="I20" s="15"/>
    </row>
    <row r="21" spans="2:12" s="8" customFormat="1" ht="12.75" customHeight="1" x14ac:dyDescent="0.2">
      <c r="B21" s="210" t="s">
        <v>18</v>
      </c>
      <c r="C21" s="211"/>
      <c r="D21" s="12"/>
      <c r="E21" s="13"/>
      <c r="F21" s="13"/>
      <c r="G21" s="14"/>
      <c r="H21" s="17"/>
      <c r="I21" s="13"/>
    </row>
    <row r="22" spans="2:12" s="8" customFormat="1" hidden="1" outlineLevel="1" x14ac:dyDescent="0.2">
      <c r="B22" s="7">
        <v>1</v>
      </c>
      <c r="C22" s="137"/>
      <c r="D22" s="39"/>
      <c r="E22" s="39"/>
      <c r="F22" s="39"/>
      <c r="G22" s="39"/>
      <c r="H22" s="39"/>
      <c r="I22" s="40"/>
    </row>
    <row r="23" spans="2:12" s="1" customFormat="1" hidden="1" outlineLevel="1" x14ac:dyDescent="0.2">
      <c r="B23" s="7">
        <v>2</v>
      </c>
      <c r="C23" s="137"/>
      <c r="D23" s="39"/>
      <c r="E23" s="39"/>
      <c r="F23" s="39"/>
      <c r="G23" s="39"/>
      <c r="H23" s="39"/>
      <c r="I23" s="40"/>
    </row>
    <row r="24" spans="2:12" s="6" customFormat="1" hidden="1" outlineLevel="1" x14ac:dyDescent="0.2">
      <c r="B24" s="7">
        <v>3</v>
      </c>
      <c r="C24" s="137"/>
      <c r="D24" s="39"/>
      <c r="E24" s="39"/>
      <c r="F24" s="39"/>
      <c r="G24" s="39"/>
      <c r="H24" s="39"/>
      <c r="I24" s="40"/>
      <c r="J24" s="8"/>
      <c r="K24" s="8"/>
      <c r="L24" s="8"/>
    </row>
    <row r="25" spans="2:12" s="6" customFormat="1" hidden="1" outlineLevel="1" x14ac:dyDescent="0.2">
      <c r="B25" s="7">
        <v>4</v>
      </c>
      <c r="C25" s="137"/>
      <c r="D25" s="39"/>
      <c r="E25" s="39"/>
      <c r="F25" s="39"/>
      <c r="G25" s="39"/>
      <c r="H25" s="39"/>
      <c r="I25" s="40"/>
      <c r="J25" s="8"/>
      <c r="K25" s="8"/>
      <c r="L25" s="8"/>
    </row>
    <row r="26" spans="2:12" s="6" customFormat="1" hidden="1" outlineLevel="1" x14ac:dyDescent="0.2">
      <c r="B26" s="7">
        <v>5</v>
      </c>
      <c r="C26" s="137"/>
      <c r="D26" s="39"/>
      <c r="E26" s="39"/>
      <c r="F26" s="39"/>
      <c r="G26" s="39"/>
      <c r="H26" s="39"/>
      <c r="I26" s="40"/>
      <c r="J26" s="8"/>
      <c r="K26" s="8"/>
      <c r="L26" s="8"/>
    </row>
    <row r="27" spans="2:12" s="6" customFormat="1" ht="12" collapsed="1" x14ac:dyDescent="0.2">
      <c r="B27" s="11"/>
      <c r="C27" s="10"/>
      <c r="D27" s="15"/>
      <c r="E27" s="15"/>
      <c r="F27" s="15"/>
      <c r="G27" s="16"/>
      <c r="H27" s="18"/>
      <c r="I27" s="15"/>
      <c r="J27" s="8"/>
      <c r="K27" s="8"/>
      <c r="L27" s="8"/>
    </row>
    <row r="28" spans="2:12" s="6" customFormat="1" ht="12.75" customHeight="1" x14ac:dyDescent="0.2">
      <c r="B28" s="210" t="s">
        <v>19</v>
      </c>
      <c r="C28" s="211"/>
      <c r="D28" s="12"/>
      <c r="E28" s="13"/>
      <c r="F28" s="13"/>
      <c r="G28" s="14"/>
      <c r="H28" s="17"/>
      <c r="I28" s="13"/>
      <c r="J28" s="8"/>
      <c r="K28" s="8"/>
      <c r="L28" s="8"/>
    </row>
    <row r="29" spans="2:12" s="6" customFormat="1" ht="25.5" customHeight="1" outlineLevel="1" x14ac:dyDescent="0.2">
      <c r="B29" s="9">
        <v>1</v>
      </c>
      <c r="C29" s="204"/>
      <c r="D29" s="205"/>
      <c r="E29" s="205"/>
      <c r="F29" s="205"/>
      <c r="G29" s="205"/>
      <c r="H29" s="205"/>
      <c r="I29" s="206"/>
      <c r="J29" s="8"/>
      <c r="K29" s="8"/>
      <c r="L29" s="8"/>
    </row>
    <row r="30" spans="2:12" s="6" customFormat="1" ht="25.5" customHeight="1" outlineLevel="1" x14ac:dyDescent="0.2">
      <c r="B30" s="9">
        <v>2</v>
      </c>
      <c r="C30" s="204"/>
      <c r="D30" s="205"/>
      <c r="E30" s="205"/>
      <c r="F30" s="205"/>
      <c r="G30" s="205"/>
      <c r="H30" s="205"/>
      <c r="I30" s="206"/>
      <c r="J30" s="8"/>
      <c r="K30" s="8"/>
      <c r="L30" s="8"/>
    </row>
    <row r="31" spans="2:12" s="6" customFormat="1" ht="12.75" customHeight="1" outlineLevel="1" x14ac:dyDescent="0.2">
      <c r="B31" s="9">
        <v>3</v>
      </c>
      <c r="C31" s="207"/>
      <c r="D31" s="208"/>
      <c r="E31" s="208"/>
      <c r="F31" s="208"/>
      <c r="G31" s="208"/>
      <c r="H31" s="208"/>
      <c r="I31" s="209"/>
      <c r="J31" s="8"/>
      <c r="K31" s="8"/>
      <c r="L31" s="8"/>
    </row>
    <row r="32" spans="2:12" s="6" customFormat="1" ht="12" outlineLevel="1" x14ac:dyDescent="0.2">
      <c r="B32" s="9">
        <v>4</v>
      </c>
      <c r="C32" s="207"/>
      <c r="D32" s="208"/>
      <c r="E32" s="208"/>
      <c r="F32" s="208"/>
      <c r="G32" s="208"/>
      <c r="H32" s="208"/>
      <c r="I32" s="209"/>
      <c r="J32" s="8"/>
      <c r="K32" s="8"/>
      <c r="L32" s="8"/>
    </row>
    <row r="33" spans="2:12" s="1" customFormat="1" outlineLevel="1" x14ac:dyDescent="0.2">
      <c r="B33" s="9">
        <v>5</v>
      </c>
      <c r="C33" s="137"/>
      <c r="D33" s="39"/>
      <c r="E33" s="39"/>
      <c r="F33" s="39"/>
      <c r="G33" s="39"/>
      <c r="H33" s="39"/>
      <c r="I33" s="40"/>
      <c r="J33" s="8"/>
      <c r="K33" s="8"/>
      <c r="L33" s="8"/>
    </row>
    <row r="34" spans="2:12" s="1" customFormat="1" outlineLevel="1" x14ac:dyDescent="0.2">
      <c r="B34" s="9">
        <v>6</v>
      </c>
      <c r="C34" s="137"/>
      <c r="D34" s="39"/>
      <c r="E34" s="39"/>
      <c r="F34" s="39"/>
      <c r="G34" s="39"/>
      <c r="H34" s="39"/>
      <c r="I34" s="40"/>
      <c r="J34" s="8"/>
      <c r="K34" s="8"/>
      <c r="L34" s="8"/>
    </row>
    <row r="35" spans="2:12" s="1" customFormat="1" outlineLevel="1" x14ac:dyDescent="0.2">
      <c r="B35" s="9">
        <v>7</v>
      </c>
      <c r="C35" s="137"/>
      <c r="D35" s="39"/>
      <c r="E35" s="39"/>
      <c r="F35" s="39"/>
      <c r="G35" s="39"/>
      <c r="H35" s="39"/>
      <c r="I35" s="40"/>
    </row>
    <row r="36" spans="2:12" s="1" customFormat="1" outlineLevel="1" x14ac:dyDescent="0.2">
      <c r="B36" s="9">
        <v>8</v>
      </c>
      <c r="C36" s="137"/>
      <c r="D36" s="39"/>
      <c r="E36" s="39"/>
      <c r="F36" s="39"/>
      <c r="G36" s="39"/>
      <c r="H36" s="39"/>
      <c r="I36" s="40"/>
    </row>
    <row r="37" spans="2:12" s="1" customFormat="1" ht="12" x14ac:dyDescent="0.2">
      <c r="C37" s="2"/>
      <c r="G37" s="2"/>
    </row>
    <row r="38" spans="2:12" s="8" customFormat="1" ht="12.75" customHeight="1" x14ac:dyDescent="0.2">
      <c r="B38" s="215" t="s">
        <v>20</v>
      </c>
      <c r="C38" s="216"/>
      <c r="D38" s="217"/>
      <c r="E38" s="184"/>
      <c r="F38" s="184"/>
      <c r="G38" s="184"/>
      <c r="H38" s="184"/>
      <c r="I38" s="184"/>
    </row>
    <row r="39" spans="2:12" s="8" customFormat="1" outlineLevel="1" x14ac:dyDescent="0.2">
      <c r="B39" s="7">
        <v>1</v>
      </c>
      <c r="C39" s="137"/>
      <c r="D39" s="39"/>
      <c r="E39" s="39"/>
      <c r="F39" s="39"/>
      <c r="G39" s="39"/>
      <c r="H39" s="39"/>
      <c r="I39" s="40"/>
    </row>
    <row r="40" spans="2:12" s="8" customFormat="1" outlineLevel="1" x14ac:dyDescent="0.2">
      <c r="B40" s="7">
        <v>2</v>
      </c>
      <c r="C40" s="137"/>
      <c r="D40" s="39"/>
      <c r="E40" s="39"/>
      <c r="F40" s="39"/>
      <c r="G40" s="39"/>
      <c r="H40" s="39"/>
      <c r="I40" s="40"/>
    </row>
    <row r="41" spans="2:12" s="8" customFormat="1" outlineLevel="1" x14ac:dyDescent="0.2">
      <c r="B41" s="7">
        <v>3</v>
      </c>
      <c r="C41" s="137"/>
      <c r="D41" s="39"/>
      <c r="E41" s="39"/>
      <c r="F41" s="39"/>
      <c r="G41" s="39"/>
      <c r="H41" s="39"/>
      <c r="I41" s="40"/>
    </row>
    <row r="42" spans="2:12" s="8" customFormat="1" ht="12" x14ac:dyDescent="0.2">
      <c r="B42" s="11"/>
      <c r="C42" s="10"/>
      <c r="D42" s="184"/>
      <c r="E42" s="184"/>
      <c r="F42" s="184"/>
      <c r="G42" s="184"/>
      <c r="H42" s="184"/>
      <c r="I42" s="15"/>
    </row>
    <row r="43" spans="2:12" s="8" customFormat="1" ht="12.75" customHeight="1" x14ac:dyDescent="0.2">
      <c r="B43" s="210" t="s">
        <v>21</v>
      </c>
      <c r="C43" s="211"/>
      <c r="D43" s="12"/>
      <c r="E43" s="13"/>
      <c r="F43" s="13"/>
      <c r="G43" s="14"/>
      <c r="H43" s="17"/>
      <c r="I43" s="13"/>
    </row>
    <row r="44" spans="2:12" s="8" customFormat="1" outlineLevel="1" x14ac:dyDescent="0.2">
      <c r="B44" s="7">
        <v>1</v>
      </c>
      <c r="C44" s="137"/>
      <c r="D44" s="39"/>
      <c r="E44" s="39"/>
      <c r="F44" s="39"/>
      <c r="G44" s="39"/>
      <c r="H44" s="39"/>
      <c r="I44" s="40"/>
    </row>
    <row r="45" spans="2:12" s="8" customFormat="1" outlineLevel="1" x14ac:dyDescent="0.2">
      <c r="B45" s="7">
        <v>2</v>
      </c>
      <c r="C45" s="137"/>
      <c r="D45" s="39"/>
      <c r="E45" s="39"/>
      <c r="F45" s="39"/>
      <c r="G45" s="39"/>
      <c r="H45" s="39"/>
      <c r="I45" s="40"/>
    </row>
    <row r="46" spans="2:12" s="8" customFormat="1" outlineLevel="1" x14ac:dyDescent="0.2">
      <c r="B46" s="7">
        <v>3</v>
      </c>
      <c r="C46" s="137"/>
      <c r="D46" s="39"/>
      <c r="E46" s="39"/>
      <c r="F46" s="39"/>
      <c r="G46" s="39"/>
      <c r="H46" s="39"/>
      <c r="I46" s="40"/>
    </row>
    <row r="47" spans="2:12" s="8" customFormat="1" ht="12" x14ac:dyDescent="0.2">
      <c r="B47" s="11"/>
      <c r="C47" s="10"/>
      <c r="D47" s="15"/>
      <c r="E47" s="15"/>
      <c r="F47" s="15"/>
      <c r="G47" s="16"/>
      <c r="H47" s="18"/>
      <c r="I47" s="15"/>
    </row>
    <row r="48" spans="2:12" s="8" customFormat="1" ht="12.75" customHeight="1" x14ac:dyDescent="0.2">
      <c r="B48" s="210" t="s">
        <v>22</v>
      </c>
      <c r="C48" s="211"/>
      <c r="D48" s="12"/>
      <c r="E48" s="13"/>
      <c r="F48" s="13"/>
      <c r="G48" s="14"/>
      <c r="H48" s="17"/>
      <c r="I48" s="13"/>
    </row>
    <row r="49" spans="1:9" s="8" customFormat="1" outlineLevel="1" x14ac:dyDescent="0.2">
      <c r="B49" s="7">
        <v>1</v>
      </c>
      <c r="C49" s="137"/>
      <c r="D49" s="39"/>
      <c r="E49" s="39"/>
      <c r="F49" s="39"/>
      <c r="G49" s="39"/>
      <c r="H49" s="39"/>
      <c r="I49" s="40"/>
    </row>
    <row r="50" spans="1:9" s="8" customFormat="1" outlineLevel="1" x14ac:dyDescent="0.2">
      <c r="B50" s="7">
        <v>2</v>
      </c>
      <c r="C50" s="137"/>
      <c r="D50" s="39"/>
      <c r="E50" s="39"/>
      <c r="F50" s="39"/>
      <c r="G50" s="39"/>
      <c r="H50" s="39"/>
      <c r="I50" s="40"/>
    </row>
    <row r="51" spans="1:9" s="8" customFormat="1" outlineLevel="1" x14ac:dyDescent="0.2">
      <c r="B51" s="7">
        <v>3</v>
      </c>
      <c r="C51" s="137"/>
      <c r="D51" s="39"/>
      <c r="E51" s="39"/>
      <c r="F51" s="39"/>
      <c r="G51" s="39"/>
      <c r="H51" s="39"/>
      <c r="I51" s="40"/>
    </row>
    <row r="55" spans="1:9" x14ac:dyDescent="0.2">
      <c r="A55" s="3" t="s">
        <v>23</v>
      </c>
      <c r="B55" s="53" t="s">
        <v>24</v>
      </c>
    </row>
    <row r="56" spans="1:9" x14ac:dyDescent="0.2">
      <c r="A56" s="3" t="s">
        <v>23</v>
      </c>
      <c r="B56" s="53" t="s">
        <v>25</v>
      </c>
    </row>
    <row r="57" spans="1:9" x14ac:dyDescent="0.2">
      <c r="A57" s="3" t="s">
        <v>23</v>
      </c>
      <c r="B57" s="53" t="s">
        <v>26</v>
      </c>
    </row>
  </sheetData>
  <mergeCells count="30">
    <mergeCell ref="B48:C48"/>
    <mergeCell ref="K5:N5"/>
    <mergeCell ref="K6:N6"/>
    <mergeCell ref="K7:N7"/>
    <mergeCell ref="K8:N8"/>
    <mergeCell ref="B43:C43"/>
    <mergeCell ref="B14:C14"/>
    <mergeCell ref="B21:C21"/>
    <mergeCell ref="K9:N9"/>
    <mergeCell ref="K10:N10"/>
    <mergeCell ref="B38:D38"/>
    <mergeCell ref="G10:H10"/>
    <mergeCell ref="B28:C28"/>
    <mergeCell ref="B11:C11"/>
    <mergeCell ref="C12:I12"/>
    <mergeCell ref="C16:I16"/>
    <mergeCell ref="E38:I38"/>
    <mergeCell ref="D42:H42"/>
    <mergeCell ref="C1:D1"/>
    <mergeCell ref="G6:I6"/>
    <mergeCell ref="G5:I5"/>
    <mergeCell ref="G4:I4"/>
    <mergeCell ref="G3:I3"/>
    <mergeCell ref="G2:I2"/>
    <mergeCell ref="F1:I1"/>
    <mergeCell ref="C29:I29"/>
    <mergeCell ref="C31:I31"/>
    <mergeCell ref="C30:I30"/>
    <mergeCell ref="C32:I32"/>
    <mergeCell ref="C15:I15"/>
  </mergeCells>
  <phoneticPr fontId="0" type="noConversion"/>
  <pageMargins left="0.75" right="0.75" top="1" bottom="1" header="0.5" footer="0.5"/>
  <pageSetup orientation="landscape" r:id="rId1"/>
  <headerFooter alignWithMargins="0">
    <oddHeader>&amp;LNous Infosystems Pvt. Ltd.
SEPG&amp;REstimation Template</oddHeader>
    <oddFooter xml:space="preserve">&amp;LTemplate Version 1.0&amp;CConfidential&amp;R&amp;P of &amp;N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abSelected="1" zoomScale="85" zoomScaleNormal="85" workbookViewId="0">
      <pane ySplit="6" topLeftCell="A7" activePane="bottomLeft" state="frozen"/>
      <selection pane="bottomLeft" activeCell="AR18" sqref="AR18"/>
    </sheetView>
  </sheetViews>
  <sheetFormatPr defaultRowHeight="12.75" x14ac:dyDescent="0.2"/>
  <cols>
    <col min="1" max="1" width="34.85546875" customWidth="1"/>
    <col min="2" max="2" width="3.140625" bestFit="1" customWidth="1"/>
    <col min="3" max="3" width="4.140625" bestFit="1" customWidth="1"/>
    <col min="4" max="10" width="5.140625" bestFit="1" customWidth="1"/>
    <col min="11" max="11" width="6.140625" customWidth="1"/>
    <col min="12" max="13" width="6.140625" style="144" hidden="1" customWidth="1"/>
    <col min="14" max="22" width="5.140625" hidden="1" customWidth="1"/>
    <col min="23" max="29" width="6.140625" hidden="1" customWidth="1"/>
    <col min="30" max="33" width="5.140625" hidden="1" customWidth="1"/>
    <col min="34" max="42" width="6.140625" hidden="1" customWidth="1"/>
    <col min="43" max="45" width="6.140625" customWidth="1"/>
    <col min="46" max="46" width="6.140625" hidden="1" customWidth="1"/>
    <col min="47" max="47" width="7.42578125" bestFit="1" customWidth="1"/>
    <col min="48" max="48" width="7.140625" bestFit="1" customWidth="1"/>
    <col min="49" max="49" width="13" bestFit="1" customWidth="1"/>
  </cols>
  <sheetData>
    <row r="1" spans="1:54" ht="15" x14ac:dyDescent="0.25">
      <c r="A1" s="140" t="s">
        <v>193</v>
      </c>
      <c r="B1" s="141">
        <v>1</v>
      </c>
      <c r="C1" s="141">
        <v>2</v>
      </c>
      <c r="D1" s="141">
        <v>3</v>
      </c>
      <c r="E1" s="141">
        <v>4</v>
      </c>
      <c r="F1" s="141">
        <v>5</v>
      </c>
      <c r="G1" s="141">
        <v>6</v>
      </c>
      <c r="H1" s="141">
        <v>7</v>
      </c>
      <c r="I1" s="141">
        <v>8</v>
      </c>
      <c r="J1" s="141">
        <v>9</v>
      </c>
      <c r="K1" s="141">
        <v>10</v>
      </c>
      <c r="L1" s="165">
        <v>15</v>
      </c>
      <c r="M1" s="165">
        <v>16</v>
      </c>
      <c r="N1" s="142">
        <v>17</v>
      </c>
      <c r="O1" s="142">
        <v>18</v>
      </c>
      <c r="P1" s="142">
        <v>19</v>
      </c>
      <c r="Q1" s="142">
        <v>20</v>
      </c>
      <c r="R1" s="142">
        <v>21</v>
      </c>
      <c r="S1" s="142">
        <v>22</v>
      </c>
      <c r="T1" s="142">
        <v>23</v>
      </c>
      <c r="U1" s="142">
        <v>24</v>
      </c>
      <c r="V1" s="142">
        <v>25</v>
      </c>
      <c r="W1" s="142">
        <v>26</v>
      </c>
      <c r="X1" s="142">
        <v>27</v>
      </c>
      <c r="Y1" s="142">
        <v>28</v>
      </c>
      <c r="Z1" s="142">
        <v>29</v>
      </c>
      <c r="AA1" s="142">
        <v>30</v>
      </c>
      <c r="AB1" s="142">
        <v>31</v>
      </c>
      <c r="AC1" s="142">
        <v>32</v>
      </c>
      <c r="AD1" s="142">
        <v>33</v>
      </c>
      <c r="AE1" s="142">
        <v>34</v>
      </c>
      <c r="AF1" s="142">
        <v>35</v>
      </c>
      <c r="AG1" s="142">
        <v>36</v>
      </c>
      <c r="AH1" s="142">
        <v>37</v>
      </c>
      <c r="AI1" s="142">
        <v>38</v>
      </c>
      <c r="AJ1" s="142">
        <v>39</v>
      </c>
      <c r="AK1" s="142">
        <v>40</v>
      </c>
      <c r="AL1" s="142">
        <v>41</v>
      </c>
      <c r="AM1" s="142">
        <v>42</v>
      </c>
      <c r="AN1" s="142">
        <v>43</v>
      </c>
      <c r="AO1" s="142">
        <v>44</v>
      </c>
      <c r="AP1" s="142">
        <v>45</v>
      </c>
      <c r="AQ1" s="142"/>
      <c r="AR1" s="142"/>
      <c r="AS1" s="142"/>
      <c r="AT1" s="142">
        <v>46</v>
      </c>
      <c r="AU1" s="142" t="s">
        <v>194</v>
      </c>
      <c r="AV1" s="142" t="s">
        <v>195</v>
      </c>
      <c r="AW1" s="142" t="s">
        <v>196</v>
      </c>
      <c r="AY1" s="143"/>
      <c r="AZ1" s="144"/>
      <c r="BA1" s="144"/>
      <c r="BB1" s="144"/>
    </row>
    <row r="2" spans="1:54" x14ac:dyDescent="0.2">
      <c r="A2" s="173" t="s">
        <v>200</v>
      </c>
      <c r="B2" s="176"/>
      <c r="C2" s="146"/>
      <c r="D2" s="146"/>
      <c r="E2" s="145"/>
      <c r="F2" s="146"/>
      <c r="G2" s="146"/>
      <c r="H2" s="146"/>
      <c r="I2" s="146"/>
      <c r="J2" s="146"/>
      <c r="K2" s="181"/>
      <c r="L2" s="145"/>
      <c r="M2" s="145"/>
      <c r="AJ2" s="147"/>
      <c r="AK2" s="148"/>
      <c r="AL2" s="148"/>
    </row>
    <row r="3" spans="1:54" x14ac:dyDescent="0.2">
      <c r="A3" s="174" t="s">
        <v>216</v>
      </c>
      <c r="B3" s="146"/>
      <c r="C3" s="224"/>
      <c r="D3" s="224"/>
      <c r="E3" s="146"/>
      <c r="F3" s="146"/>
      <c r="G3" s="146"/>
      <c r="H3" s="146"/>
      <c r="I3" s="146"/>
      <c r="J3" s="146"/>
      <c r="K3" s="182"/>
      <c r="L3" s="145"/>
      <c r="M3" s="145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</row>
    <row r="4" spans="1:54" x14ac:dyDescent="0.2">
      <c r="A4" s="174" t="s">
        <v>217</v>
      </c>
      <c r="B4" s="146"/>
      <c r="C4" s="146"/>
      <c r="D4" s="146"/>
      <c r="E4" s="225"/>
      <c r="F4" s="225"/>
      <c r="G4" s="148"/>
      <c r="H4" s="148"/>
      <c r="I4" s="148"/>
      <c r="J4" s="148"/>
      <c r="K4" s="182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</row>
    <row r="5" spans="1:54" x14ac:dyDescent="0.2">
      <c r="A5" s="175" t="s">
        <v>218</v>
      </c>
      <c r="B5" s="148"/>
      <c r="C5" s="148"/>
      <c r="D5" s="148"/>
      <c r="E5" s="148"/>
      <c r="F5" s="148"/>
      <c r="G5" s="177"/>
      <c r="H5" s="177"/>
      <c r="I5" s="177"/>
      <c r="J5" s="148"/>
      <c r="K5" s="182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</row>
    <row r="6" spans="1:54" x14ac:dyDescent="0.2">
      <c r="A6" s="174" t="s">
        <v>62</v>
      </c>
      <c r="B6" s="148"/>
      <c r="C6" s="148"/>
      <c r="D6" s="148"/>
      <c r="E6" s="148"/>
      <c r="F6" s="148"/>
      <c r="G6" s="148"/>
      <c r="H6" s="148"/>
      <c r="I6" s="148"/>
      <c r="J6" s="183"/>
      <c r="K6" s="183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</row>
    <row r="7" spans="1:54" x14ac:dyDescent="0.2">
      <c r="A7" s="174" t="s">
        <v>61</v>
      </c>
      <c r="B7" s="148"/>
      <c r="C7" s="148"/>
      <c r="D7" s="148"/>
      <c r="E7" s="148"/>
      <c r="F7" s="148"/>
      <c r="G7" s="148"/>
      <c r="H7" s="148"/>
      <c r="I7" s="148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241"/>
      <c r="AR7" s="241"/>
      <c r="AS7" s="241"/>
      <c r="AT7" s="166"/>
    </row>
    <row r="8" spans="1:54" x14ac:dyDescent="0.2">
      <c r="A8" s="179" t="s">
        <v>36</v>
      </c>
      <c r="B8" s="234">
        <v>2</v>
      </c>
      <c r="C8" s="234">
        <v>2</v>
      </c>
      <c r="D8" s="234">
        <v>2</v>
      </c>
      <c r="E8" s="234">
        <v>2</v>
      </c>
      <c r="F8" s="234">
        <v>2</v>
      </c>
      <c r="G8" s="234">
        <v>2</v>
      </c>
      <c r="H8" s="234">
        <v>2</v>
      </c>
      <c r="I8" s="234">
        <v>2</v>
      </c>
      <c r="J8" s="234">
        <v>2</v>
      </c>
      <c r="K8" s="234">
        <v>2</v>
      </c>
      <c r="L8" s="235"/>
      <c r="M8" s="235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36"/>
      <c r="AO8" s="236"/>
      <c r="AP8" s="236"/>
      <c r="AQ8" s="236"/>
      <c r="AR8" s="236"/>
      <c r="AS8" s="236"/>
      <c r="AT8" s="236"/>
      <c r="AU8" s="237">
        <f>SUM(B8:AT8)</f>
        <v>20</v>
      </c>
      <c r="AV8" s="149">
        <v>30</v>
      </c>
      <c r="AW8" s="150">
        <f t="shared" ref="AW8" si="0">AU8*AV8</f>
        <v>600</v>
      </c>
      <c r="AY8" s="144"/>
      <c r="AZ8" s="144"/>
      <c r="BA8" s="144"/>
      <c r="BB8" s="144"/>
    </row>
    <row r="9" spans="1:54" x14ac:dyDescent="0.2">
      <c r="A9" s="178" t="s">
        <v>197</v>
      </c>
      <c r="B9" s="237">
        <v>40</v>
      </c>
      <c r="C9" s="237">
        <v>40</v>
      </c>
      <c r="D9" s="237">
        <v>40</v>
      </c>
      <c r="E9" s="237">
        <v>40</v>
      </c>
      <c r="F9" s="237">
        <v>40</v>
      </c>
      <c r="G9" s="237">
        <v>40</v>
      </c>
      <c r="H9" s="237">
        <v>40</v>
      </c>
      <c r="I9" s="237">
        <v>40</v>
      </c>
      <c r="J9" s="237">
        <v>20</v>
      </c>
      <c r="K9" s="238">
        <v>20</v>
      </c>
      <c r="L9" s="235"/>
      <c r="M9" s="235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9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9"/>
      <c r="AO9" s="237"/>
      <c r="AP9" s="237"/>
      <c r="AQ9" s="237"/>
      <c r="AR9" s="237"/>
      <c r="AS9" s="237"/>
      <c r="AT9" s="239"/>
      <c r="AU9" s="237">
        <f>SUM(B9:AT9)</f>
        <v>360</v>
      </c>
      <c r="AV9" s="149">
        <v>28</v>
      </c>
      <c r="AW9" s="150">
        <f t="shared" ref="AW9:AW10" si="1">AU9*AV9</f>
        <v>10080</v>
      </c>
      <c r="AY9" s="144"/>
      <c r="AZ9" s="144"/>
      <c r="BA9" s="144"/>
      <c r="BB9" s="144"/>
    </row>
    <row r="10" spans="1:54" x14ac:dyDescent="0.2">
      <c r="A10" s="180" t="s">
        <v>198</v>
      </c>
      <c r="B10" s="237"/>
      <c r="C10" s="237"/>
      <c r="D10" s="237"/>
      <c r="E10" s="237"/>
      <c r="F10" s="237"/>
      <c r="G10" s="237">
        <v>40</v>
      </c>
      <c r="H10" s="237">
        <v>40</v>
      </c>
      <c r="I10" s="237">
        <v>20</v>
      </c>
      <c r="J10" s="237">
        <v>20</v>
      </c>
      <c r="K10" s="238">
        <v>10</v>
      </c>
      <c r="L10" s="235"/>
      <c r="M10" s="235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9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9"/>
      <c r="AO10" s="237"/>
      <c r="AP10" s="237"/>
      <c r="AQ10" s="237"/>
      <c r="AR10" s="237"/>
      <c r="AS10" s="237"/>
      <c r="AT10" s="239"/>
      <c r="AU10" s="237">
        <f>SUM(B10:AT10)</f>
        <v>130</v>
      </c>
      <c r="AV10" s="149">
        <v>24</v>
      </c>
      <c r="AW10" s="150">
        <f t="shared" si="1"/>
        <v>3120</v>
      </c>
      <c r="AY10" s="144"/>
      <c r="AZ10" s="144"/>
      <c r="BA10" s="144"/>
      <c r="BB10" s="144"/>
    </row>
    <row r="11" spans="1:54" ht="15" x14ac:dyDescent="0.25">
      <c r="A11" s="140" t="s">
        <v>194</v>
      </c>
      <c r="B11" s="232">
        <f t="shared" ref="B11:AU11" si="2">SUM(B8:B10)</f>
        <v>42</v>
      </c>
      <c r="C11" s="232">
        <f t="shared" si="2"/>
        <v>42</v>
      </c>
      <c r="D11" s="232">
        <f t="shared" si="2"/>
        <v>42</v>
      </c>
      <c r="E11" s="232">
        <f t="shared" si="2"/>
        <v>42</v>
      </c>
      <c r="F11" s="232">
        <f t="shared" si="2"/>
        <v>42</v>
      </c>
      <c r="G11" s="232">
        <f t="shared" si="2"/>
        <v>82</v>
      </c>
      <c r="H11" s="232">
        <f t="shared" si="2"/>
        <v>82</v>
      </c>
      <c r="I11" s="232">
        <f t="shared" si="2"/>
        <v>62</v>
      </c>
      <c r="J11" s="232">
        <f t="shared" si="2"/>
        <v>42</v>
      </c>
      <c r="K11" s="233">
        <f t="shared" si="2"/>
        <v>32</v>
      </c>
      <c r="L11" s="240">
        <f t="shared" si="2"/>
        <v>0</v>
      </c>
      <c r="M11" s="240">
        <f t="shared" si="2"/>
        <v>0</v>
      </c>
      <c r="N11" s="232">
        <f t="shared" si="2"/>
        <v>0</v>
      </c>
      <c r="O11" s="232">
        <f t="shared" si="2"/>
        <v>0</v>
      </c>
      <c r="P11" s="232">
        <f t="shared" si="2"/>
        <v>0</v>
      </c>
      <c r="Q11" s="232">
        <f t="shared" si="2"/>
        <v>0</v>
      </c>
      <c r="R11" s="232">
        <f t="shared" si="2"/>
        <v>0</v>
      </c>
      <c r="S11" s="232">
        <f t="shared" si="2"/>
        <v>0</v>
      </c>
      <c r="T11" s="232">
        <f t="shared" si="2"/>
        <v>0</v>
      </c>
      <c r="U11" s="232">
        <f t="shared" si="2"/>
        <v>0</v>
      </c>
      <c r="V11" s="232">
        <f t="shared" si="2"/>
        <v>0</v>
      </c>
      <c r="W11" s="232">
        <f t="shared" si="2"/>
        <v>0</v>
      </c>
      <c r="X11" s="232">
        <f t="shared" si="2"/>
        <v>0</v>
      </c>
      <c r="Y11" s="232">
        <f t="shared" si="2"/>
        <v>0</v>
      </c>
      <c r="Z11" s="232">
        <f t="shared" si="2"/>
        <v>0</v>
      </c>
      <c r="AA11" s="232">
        <f t="shared" si="2"/>
        <v>0</v>
      </c>
      <c r="AB11" s="232">
        <f t="shared" si="2"/>
        <v>0</v>
      </c>
      <c r="AC11" s="232">
        <f t="shared" si="2"/>
        <v>0</v>
      </c>
      <c r="AD11" s="232">
        <f t="shared" si="2"/>
        <v>0</v>
      </c>
      <c r="AE11" s="232">
        <f t="shared" si="2"/>
        <v>0</v>
      </c>
      <c r="AF11" s="232">
        <f t="shared" si="2"/>
        <v>0</v>
      </c>
      <c r="AG11" s="232">
        <f t="shared" si="2"/>
        <v>0</v>
      </c>
      <c r="AH11" s="232">
        <f t="shared" si="2"/>
        <v>0</v>
      </c>
      <c r="AI11" s="232">
        <f t="shared" si="2"/>
        <v>0</v>
      </c>
      <c r="AJ11" s="232">
        <f t="shared" si="2"/>
        <v>0</v>
      </c>
      <c r="AK11" s="232">
        <f t="shared" si="2"/>
        <v>0</v>
      </c>
      <c r="AL11" s="232">
        <f t="shared" si="2"/>
        <v>0</v>
      </c>
      <c r="AM11" s="232">
        <f t="shared" si="2"/>
        <v>0</v>
      </c>
      <c r="AN11" s="232">
        <f t="shared" si="2"/>
        <v>0</v>
      </c>
      <c r="AO11" s="232">
        <f t="shared" si="2"/>
        <v>0</v>
      </c>
      <c r="AP11" s="232">
        <f t="shared" si="2"/>
        <v>0</v>
      </c>
      <c r="AQ11" s="232"/>
      <c r="AR11" s="232"/>
      <c r="AS11" s="232"/>
      <c r="AT11" s="232">
        <f t="shared" si="2"/>
        <v>0</v>
      </c>
      <c r="AU11" s="232">
        <f t="shared" si="2"/>
        <v>510</v>
      </c>
      <c r="AV11" s="151"/>
      <c r="AW11" s="152">
        <f>SUM(AW8:AW10)</f>
        <v>13800</v>
      </c>
      <c r="AY11" s="144"/>
      <c r="AZ11" s="144"/>
      <c r="BA11" s="144"/>
      <c r="BB11" s="144"/>
    </row>
    <row r="12" spans="1:54" x14ac:dyDescent="0.2">
      <c r="AY12" s="144"/>
      <c r="AZ12" s="144"/>
      <c r="BA12" s="144"/>
      <c r="BB12" s="144"/>
    </row>
    <row r="13" spans="1:54" ht="15" x14ac:dyDescent="0.25">
      <c r="A13" s="223" t="s">
        <v>199</v>
      </c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223"/>
      <c r="AI13" s="223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153">
        <f>1.1*AW11</f>
        <v>15180.000000000002</v>
      </c>
      <c r="AY13" s="144"/>
      <c r="AZ13" s="144"/>
      <c r="BA13" s="144"/>
      <c r="BB13" s="144"/>
    </row>
    <row r="15" spans="1:54" x14ac:dyDescent="0.2">
      <c r="A15" s="148"/>
      <c r="B15" s="148"/>
      <c r="C15" s="148"/>
      <c r="D15" s="148"/>
      <c r="E15" s="154"/>
      <c r="F15" s="155"/>
      <c r="G15" s="148"/>
      <c r="H15" s="148"/>
      <c r="I15" s="148"/>
      <c r="J15" s="148"/>
      <c r="K15" s="148"/>
      <c r="L15" s="166"/>
      <c r="M15" s="166"/>
      <c r="N15" s="148"/>
      <c r="O15" s="148"/>
      <c r="P15" s="148"/>
      <c r="Q15" s="154"/>
      <c r="R15" s="155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</row>
    <row r="16" spans="1:54" x14ac:dyDescent="0.2">
      <c r="A16" s="148"/>
      <c r="B16" s="148"/>
      <c r="C16" s="148"/>
      <c r="D16" s="148"/>
      <c r="H16" s="148"/>
      <c r="I16" s="148"/>
      <c r="J16" s="148"/>
      <c r="K16" s="148"/>
      <c r="L16" s="166"/>
      <c r="M16" s="166"/>
      <c r="N16" s="148"/>
      <c r="O16" s="148"/>
      <c r="P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</row>
    <row r="17" spans="1:46" x14ac:dyDescent="0.2">
      <c r="A17" s="148"/>
      <c r="B17" s="148"/>
      <c r="C17" s="148"/>
      <c r="D17" s="148"/>
      <c r="H17" s="148"/>
      <c r="I17" s="148"/>
      <c r="J17" s="148"/>
      <c r="K17" s="148"/>
      <c r="L17" s="167"/>
      <c r="M17" s="168"/>
      <c r="N17" s="148"/>
      <c r="O17" s="148"/>
      <c r="P17" s="148"/>
      <c r="T17" s="148"/>
      <c r="U17" s="148"/>
      <c r="V17" s="148"/>
      <c r="W17" s="148"/>
      <c r="X17" s="148"/>
      <c r="Y17" s="148"/>
      <c r="Z17" s="148"/>
      <c r="AA17" s="148"/>
      <c r="AB17" s="156"/>
      <c r="AC17" s="157"/>
      <c r="AE17" s="148"/>
      <c r="AF17" s="148"/>
      <c r="AG17" s="148"/>
      <c r="AH17" s="148"/>
      <c r="AI17" s="148"/>
      <c r="AJ17" s="148"/>
      <c r="AK17" s="148"/>
      <c r="AL17" s="148"/>
      <c r="AM17" s="156"/>
      <c r="AN17" s="157"/>
      <c r="AO17" s="148"/>
      <c r="AP17" s="156"/>
      <c r="AQ17" s="156"/>
      <c r="AR17" s="156"/>
      <c r="AS17" s="156"/>
      <c r="AT17" s="157"/>
    </row>
    <row r="18" spans="1:46" ht="15.75" x14ac:dyDescent="0.25">
      <c r="A18" s="148"/>
      <c r="B18" s="148"/>
      <c r="C18" s="148"/>
      <c r="D18" s="148"/>
      <c r="H18" s="148"/>
      <c r="I18" s="148"/>
      <c r="J18" s="148"/>
      <c r="K18" s="148"/>
      <c r="L18" s="166"/>
      <c r="M18" s="166"/>
      <c r="N18" s="148"/>
      <c r="O18" s="148"/>
      <c r="P18" s="148"/>
      <c r="T18" s="148"/>
      <c r="U18" s="148"/>
      <c r="V18" s="148"/>
      <c r="W18" s="148"/>
      <c r="X18" s="158"/>
      <c r="Y18" s="148"/>
      <c r="Z18" s="148"/>
      <c r="AA18" s="148"/>
      <c r="AB18" s="148"/>
      <c r="AC18" s="148"/>
      <c r="AE18" s="148"/>
      <c r="AF18" s="148"/>
      <c r="AG18" s="148"/>
      <c r="AH18" s="148"/>
      <c r="AI18" s="15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</row>
    <row r="19" spans="1:46" x14ac:dyDescent="0.2">
      <c r="A19" s="148"/>
      <c r="B19" s="148"/>
      <c r="C19" s="148"/>
      <c r="D19" s="148"/>
      <c r="H19" s="148"/>
      <c r="I19" s="148"/>
      <c r="J19" s="148"/>
      <c r="K19" s="148"/>
      <c r="L19" s="166"/>
      <c r="M19" s="166"/>
      <c r="N19" s="148"/>
      <c r="O19" s="148"/>
      <c r="P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</row>
    <row r="20" spans="1:46" x14ac:dyDescent="0.2">
      <c r="A20" s="159"/>
      <c r="B20" s="148"/>
      <c r="C20" s="148"/>
      <c r="D20" s="148"/>
      <c r="H20" s="148"/>
      <c r="I20" s="148"/>
      <c r="J20" s="148"/>
      <c r="K20" s="148"/>
      <c r="L20" s="166"/>
      <c r="M20" s="166"/>
      <c r="N20" s="148"/>
      <c r="O20" s="148"/>
      <c r="P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</row>
    <row r="21" spans="1:46" x14ac:dyDescent="0.2">
      <c r="A21" s="148"/>
      <c r="B21" s="148"/>
      <c r="C21" s="148"/>
      <c r="D21" s="148"/>
      <c r="H21" s="148"/>
      <c r="I21" s="148"/>
      <c r="J21" s="148"/>
      <c r="K21" s="148"/>
      <c r="L21" s="166"/>
      <c r="M21" s="166"/>
      <c r="N21" s="148"/>
      <c r="O21" s="148"/>
      <c r="P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</row>
    <row r="22" spans="1:46" ht="15" x14ac:dyDescent="0.25">
      <c r="A22" s="160"/>
      <c r="B22" s="148"/>
      <c r="C22" s="148"/>
      <c r="D22" s="148"/>
      <c r="H22" s="148"/>
      <c r="I22" s="148"/>
      <c r="J22" s="148"/>
      <c r="K22" s="148"/>
      <c r="L22" s="169"/>
      <c r="M22" s="169"/>
      <c r="N22" s="148"/>
      <c r="O22" s="148"/>
      <c r="P22" s="148"/>
      <c r="T22" s="148"/>
      <c r="U22" s="148"/>
      <c r="V22" s="148"/>
      <c r="W22" s="148"/>
      <c r="X22" s="148"/>
      <c r="Y22" s="148"/>
      <c r="Z22" s="148"/>
      <c r="AA22" s="148"/>
      <c r="AB22" s="161"/>
      <c r="AC22" s="161"/>
      <c r="AE22" s="148"/>
      <c r="AF22" s="148"/>
      <c r="AG22" s="148"/>
      <c r="AH22" s="148"/>
      <c r="AI22" s="148"/>
      <c r="AJ22" s="148"/>
      <c r="AK22" s="148"/>
      <c r="AL22" s="148"/>
      <c r="AM22" s="161"/>
      <c r="AN22" s="161"/>
      <c r="AO22" s="148"/>
      <c r="AP22" s="161"/>
      <c r="AQ22" s="161"/>
      <c r="AR22" s="161"/>
      <c r="AS22" s="161"/>
      <c r="AT22" s="161"/>
    </row>
    <row r="23" spans="1:46" x14ac:dyDescent="0.2">
      <c r="A23" s="160"/>
      <c r="B23" s="148"/>
      <c r="C23" s="148"/>
      <c r="D23" s="148"/>
      <c r="H23" s="148"/>
      <c r="I23" s="148"/>
      <c r="J23" s="148"/>
      <c r="K23" s="148"/>
      <c r="L23" s="166"/>
      <c r="M23" s="166"/>
      <c r="N23" s="148"/>
      <c r="O23" s="148"/>
      <c r="P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</row>
    <row r="24" spans="1:46" ht="18" x14ac:dyDescent="0.25">
      <c r="A24" s="162"/>
      <c r="B24" s="148"/>
      <c r="C24" s="148"/>
      <c r="D24" s="148"/>
      <c r="H24" s="148"/>
      <c r="I24" s="148"/>
      <c r="J24" s="148"/>
      <c r="K24" s="148"/>
      <c r="L24" s="166"/>
      <c r="M24" s="166"/>
      <c r="N24" s="148"/>
      <c r="O24" s="148"/>
      <c r="P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</row>
    <row r="25" spans="1:46" x14ac:dyDescent="0.2">
      <c r="A25" s="160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66"/>
      <c r="M25" s="166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</row>
    <row r="26" spans="1:46" ht="15.75" x14ac:dyDescent="0.25">
      <c r="A26" s="160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66"/>
      <c r="M26" s="166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5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5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</row>
    <row r="27" spans="1:46" x14ac:dyDescent="0.2">
      <c r="A27" s="160"/>
      <c r="B27" s="148"/>
      <c r="C27" s="163"/>
      <c r="D27" s="148"/>
      <c r="E27" s="148"/>
      <c r="F27" s="148"/>
      <c r="G27" s="148"/>
      <c r="H27" s="148"/>
      <c r="I27" s="148"/>
      <c r="J27" s="148"/>
      <c r="K27" s="148"/>
      <c r="L27" s="166"/>
      <c r="M27" s="166"/>
      <c r="N27" s="148"/>
      <c r="O27" s="163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</row>
    <row r="28" spans="1:46" x14ac:dyDescent="0.2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66"/>
      <c r="M28" s="166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</row>
    <row r="29" spans="1:46" x14ac:dyDescent="0.2">
      <c r="A29" s="155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66"/>
      <c r="M29" s="166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</row>
    <row r="30" spans="1:46" ht="18" x14ac:dyDescent="0.25">
      <c r="A30" s="164"/>
      <c r="B30" s="148"/>
      <c r="C30" s="148"/>
      <c r="D30" s="148"/>
      <c r="E30" s="148"/>
      <c r="F30" s="154"/>
      <c r="G30" s="148"/>
      <c r="H30" s="148"/>
      <c r="I30" s="148"/>
      <c r="J30" s="148"/>
      <c r="K30" s="148"/>
      <c r="L30" s="166"/>
      <c r="M30" s="166"/>
      <c r="N30" s="148"/>
      <c r="O30" s="148"/>
      <c r="P30" s="148"/>
      <c r="Q30" s="148"/>
      <c r="R30" s="154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</row>
    <row r="31" spans="1:46" x14ac:dyDescent="0.2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66"/>
      <c r="M31" s="166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</row>
    <row r="32" spans="1:46" ht="15.75" x14ac:dyDescent="0.25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66"/>
      <c r="M32" s="166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5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5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</row>
    <row r="33" spans="1:46" x14ac:dyDescent="0.2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66"/>
      <c r="M33" s="166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</row>
    <row r="34" spans="1:46" x14ac:dyDescent="0.2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66"/>
      <c r="M34" s="166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</row>
    <row r="35" spans="1:46" x14ac:dyDescent="0.2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66"/>
      <c r="M35" s="166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</row>
  </sheetData>
  <mergeCells count="3">
    <mergeCell ref="A13:AV13"/>
    <mergeCell ref="C3:D3"/>
    <mergeCell ref="E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79"/>
  <sheetViews>
    <sheetView zoomScaleNormal="100" workbookViewId="0">
      <selection activeCell="G22" sqref="G22"/>
    </sheetView>
  </sheetViews>
  <sheetFormatPr defaultColWidth="9.140625" defaultRowHeight="12" x14ac:dyDescent="0.2"/>
  <cols>
    <col min="1" max="1" width="3.42578125" style="57" customWidth="1"/>
    <col min="2" max="2" width="26.7109375" style="57" customWidth="1"/>
    <col min="3" max="3" width="9.42578125" style="108" customWidth="1"/>
    <col min="4" max="5" width="8.85546875" style="108" customWidth="1"/>
    <col min="6" max="6" width="9.85546875" style="57" customWidth="1"/>
    <col min="7" max="7" width="18.28515625" style="57" customWidth="1"/>
    <col min="8" max="8" width="11" style="57" customWidth="1"/>
    <col min="9" max="9" width="1.140625" style="57" customWidth="1"/>
    <col min="10" max="17" width="9.140625" style="57"/>
    <col min="18" max="18" width="0" style="57" hidden="1" customWidth="1"/>
    <col min="19" max="16384" width="9.140625" style="57"/>
  </cols>
  <sheetData>
    <row r="1" spans="1:57" x14ac:dyDescent="0.2">
      <c r="A1" s="54"/>
      <c r="B1" s="54"/>
      <c r="C1" s="55"/>
      <c r="D1" s="55"/>
      <c r="E1" s="55"/>
      <c r="F1" s="54"/>
      <c r="G1" s="56"/>
      <c r="H1" s="56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</row>
    <row r="2" spans="1:57" s="63" customFormat="1" ht="24" x14ac:dyDescent="0.2">
      <c r="A2" s="58" t="s">
        <v>27</v>
      </c>
      <c r="B2" s="58" t="s">
        <v>28</v>
      </c>
      <c r="C2" s="59" t="s">
        <v>29</v>
      </c>
      <c r="D2" s="59" t="s">
        <v>30</v>
      </c>
      <c r="E2" s="59" t="s">
        <v>31</v>
      </c>
      <c r="F2" s="58" t="s">
        <v>32</v>
      </c>
      <c r="G2" s="60" t="s">
        <v>33</v>
      </c>
      <c r="H2" s="61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</row>
    <row r="3" spans="1:57" x14ac:dyDescent="0.2">
      <c r="A3" s="64" t="s">
        <v>34</v>
      </c>
      <c r="B3" s="65" t="s">
        <v>35</v>
      </c>
      <c r="C3" s="66"/>
      <c r="D3" s="66"/>
      <c r="E3" s="66"/>
      <c r="F3" s="67"/>
      <c r="G3" s="68"/>
      <c r="H3" s="69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</row>
    <row r="4" spans="1:57" ht="12.75" x14ac:dyDescent="0.2">
      <c r="A4" s="70">
        <v>1</v>
      </c>
      <c r="B4" s="71" t="s">
        <v>36</v>
      </c>
      <c r="C4" s="72">
        <f>H4*C7/H7</f>
        <v>16</v>
      </c>
      <c r="D4" s="73">
        <f>C4+($D$22*C4)</f>
        <v>16</v>
      </c>
      <c r="E4" s="74" t="s">
        <v>37</v>
      </c>
      <c r="F4" s="75" t="s">
        <v>38</v>
      </c>
      <c r="G4" s="76" t="s">
        <v>36</v>
      </c>
      <c r="H4" s="77">
        <v>0.05</v>
      </c>
      <c r="I4" s="54"/>
      <c r="J4" s="54"/>
      <c r="K4" s="54"/>
      <c r="L4" s="54"/>
      <c r="M4" s="54"/>
      <c r="N4" s="54"/>
      <c r="O4" s="54"/>
      <c r="P4" s="54"/>
      <c r="Q4" s="54"/>
      <c r="R4" s="77">
        <v>0.08</v>
      </c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</row>
    <row r="5" spans="1:57" s="80" customFormat="1" ht="12.75" x14ac:dyDescent="0.2">
      <c r="A5" s="70">
        <v>2</v>
      </c>
      <c r="B5" s="71" t="s">
        <v>39</v>
      </c>
      <c r="C5" s="72">
        <f>H5*C7/H7</f>
        <v>40</v>
      </c>
      <c r="D5" s="73">
        <f t="shared" ref="D5:D12" si="0">C5+($D$22*C5)</f>
        <v>40</v>
      </c>
      <c r="E5" s="74" t="s">
        <v>37</v>
      </c>
      <c r="F5" s="75" t="s">
        <v>38</v>
      </c>
      <c r="G5" s="76" t="s">
        <v>40</v>
      </c>
      <c r="H5" s="78">
        <v>0.125</v>
      </c>
      <c r="I5" s="79"/>
      <c r="J5" s="79"/>
      <c r="K5" s="79"/>
      <c r="L5" s="79"/>
      <c r="M5" s="79"/>
      <c r="N5" s="79"/>
      <c r="O5" s="79"/>
      <c r="P5" s="79"/>
      <c r="Q5" s="79"/>
      <c r="R5" s="78">
        <v>0.08</v>
      </c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</row>
    <row r="6" spans="1:57" ht="12.75" x14ac:dyDescent="0.2">
      <c r="A6" s="70">
        <v>3</v>
      </c>
      <c r="B6" s="71" t="s">
        <v>41</v>
      </c>
      <c r="C6" s="72">
        <f>H6*C7/H7</f>
        <v>16</v>
      </c>
      <c r="D6" s="73">
        <f t="shared" si="0"/>
        <v>16</v>
      </c>
      <c r="E6" s="74" t="s">
        <v>37</v>
      </c>
      <c r="F6" s="75" t="s">
        <v>38</v>
      </c>
      <c r="G6" s="76" t="s">
        <v>42</v>
      </c>
      <c r="H6" s="78">
        <v>0.05</v>
      </c>
      <c r="I6" s="54"/>
      <c r="J6" s="54"/>
      <c r="K6" s="54"/>
      <c r="L6" s="54"/>
      <c r="M6" s="54"/>
      <c r="N6" s="54"/>
      <c r="O6" s="54"/>
      <c r="P6" s="54"/>
      <c r="Q6" s="54"/>
      <c r="R6" s="78">
        <v>0.06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</row>
    <row r="7" spans="1:57" ht="12.75" x14ac:dyDescent="0.2">
      <c r="A7" s="70">
        <v>4</v>
      </c>
      <c r="B7" s="71" t="s">
        <v>43</v>
      </c>
      <c r="C7" s="72">
        <f>SUM(Final)</f>
        <v>160</v>
      </c>
      <c r="D7" s="73">
        <f t="shared" si="0"/>
        <v>160</v>
      </c>
      <c r="E7" s="81" t="s">
        <v>37</v>
      </c>
      <c r="F7" s="75" t="s">
        <v>38</v>
      </c>
      <c r="G7" s="76" t="s">
        <v>44</v>
      </c>
      <c r="H7" s="78">
        <v>0.5</v>
      </c>
      <c r="I7" s="54"/>
      <c r="J7" s="54"/>
      <c r="K7" s="54"/>
      <c r="L7" s="54"/>
      <c r="M7" s="54"/>
      <c r="N7" s="54"/>
      <c r="O7" s="54"/>
      <c r="P7" s="54"/>
      <c r="Q7" s="54"/>
      <c r="R7" s="78">
        <v>0.5</v>
      </c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</row>
    <row r="8" spans="1:57" ht="12.75" x14ac:dyDescent="0.2">
      <c r="A8" s="70">
        <v>5</v>
      </c>
      <c r="B8" s="71" t="s">
        <v>45</v>
      </c>
      <c r="C8" s="72">
        <f>H8*C7/H7</f>
        <v>144</v>
      </c>
      <c r="D8" s="73">
        <f t="shared" si="0"/>
        <v>144</v>
      </c>
      <c r="E8" s="74" t="s">
        <v>37</v>
      </c>
      <c r="F8" s="75" t="s">
        <v>38</v>
      </c>
      <c r="G8" s="76" t="s">
        <v>46</v>
      </c>
      <c r="H8" s="78">
        <v>0.45</v>
      </c>
      <c r="I8" s="54"/>
      <c r="J8" s="54"/>
      <c r="K8" s="54"/>
      <c r="L8" s="54"/>
      <c r="M8" s="54"/>
      <c r="N8" s="54"/>
      <c r="O8" s="54"/>
      <c r="P8" s="54"/>
      <c r="Q8" s="54"/>
      <c r="R8" s="78">
        <v>0.2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</row>
    <row r="9" spans="1:57" ht="12.75" x14ac:dyDescent="0.2">
      <c r="A9" s="70">
        <v>6</v>
      </c>
      <c r="B9" s="71" t="s">
        <v>47</v>
      </c>
      <c r="C9" s="72">
        <f>H9*C7/H7</f>
        <v>0</v>
      </c>
      <c r="D9" s="73">
        <f t="shared" si="0"/>
        <v>0</v>
      </c>
      <c r="E9" s="74" t="s">
        <v>48</v>
      </c>
      <c r="F9" s="75" t="s">
        <v>38</v>
      </c>
      <c r="G9" s="76" t="s">
        <v>47</v>
      </c>
      <c r="H9" s="78">
        <v>0</v>
      </c>
      <c r="I9" s="54"/>
      <c r="J9" s="54"/>
      <c r="K9" s="54"/>
      <c r="L9" s="54"/>
      <c r="M9" s="54"/>
      <c r="N9" s="54"/>
      <c r="O9" s="54"/>
      <c r="P9" s="54"/>
      <c r="Q9" s="54"/>
      <c r="R9" s="78">
        <v>0.02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</row>
    <row r="10" spans="1:57" ht="12.75" x14ac:dyDescent="0.2">
      <c r="A10" s="70">
        <v>7</v>
      </c>
      <c r="B10" s="71" t="s">
        <v>49</v>
      </c>
      <c r="C10" s="72">
        <f>H10*C7/H7</f>
        <v>0</v>
      </c>
      <c r="D10" s="73">
        <f t="shared" si="0"/>
        <v>0</v>
      </c>
      <c r="E10" s="74" t="s">
        <v>48</v>
      </c>
      <c r="F10" s="75" t="s">
        <v>38</v>
      </c>
      <c r="G10" s="76" t="s">
        <v>49</v>
      </c>
      <c r="H10" s="78">
        <v>0</v>
      </c>
      <c r="I10" s="54"/>
      <c r="J10" s="54"/>
      <c r="K10" s="54"/>
      <c r="L10" s="54"/>
      <c r="M10" s="54"/>
      <c r="N10" s="54"/>
      <c r="O10" s="54"/>
      <c r="P10" s="54"/>
      <c r="Q10" s="54"/>
      <c r="R10" s="78">
        <v>0.02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</row>
    <row r="11" spans="1:57" ht="12.75" x14ac:dyDescent="0.2">
      <c r="A11" s="70">
        <v>8</v>
      </c>
      <c r="B11" s="71" t="s">
        <v>50</v>
      </c>
      <c r="C11" s="72">
        <f>H11*C7/H7</f>
        <v>3.2</v>
      </c>
      <c r="D11" s="73">
        <f t="shared" si="0"/>
        <v>3.2</v>
      </c>
      <c r="E11" s="74" t="s">
        <v>37</v>
      </c>
      <c r="F11" s="75" t="s">
        <v>38</v>
      </c>
      <c r="G11" s="76" t="s">
        <v>50</v>
      </c>
      <c r="H11" s="78">
        <v>0.01</v>
      </c>
      <c r="I11" s="54"/>
      <c r="J11" s="54"/>
      <c r="K11" s="54"/>
      <c r="L11" s="54"/>
      <c r="M11" s="54"/>
      <c r="N11" s="54"/>
      <c r="O11" s="54"/>
      <c r="P11" s="54"/>
      <c r="Q11" s="54"/>
      <c r="R11" s="78">
        <v>0.02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</row>
    <row r="12" spans="1:57" ht="12.75" x14ac:dyDescent="0.2">
      <c r="A12" s="70">
        <v>9</v>
      </c>
      <c r="B12" s="71" t="s">
        <v>51</v>
      </c>
      <c r="C12" s="72">
        <f>H12*C7/H7</f>
        <v>3.2</v>
      </c>
      <c r="D12" s="73">
        <f t="shared" si="0"/>
        <v>3.2</v>
      </c>
      <c r="E12" s="74" t="s">
        <v>37</v>
      </c>
      <c r="F12" s="75" t="s">
        <v>38</v>
      </c>
      <c r="G12" s="76" t="s">
        <v>51</v>
      </c>
      <c r="H12" s="78">
        <v>0.01</v>
      </c>
      <c r="I12" s="54"/>
      <c r="J12" s="54"/>
      <c r="K12" s="54"/>
      <c r="L12" s="54"/>
      <c r="M12" s="54"/>
      <c r="N12" s="54"/>
      <c r="O12" s="54"/>
      <c r="P12" s="54"/>
      <c r="Q12" s="54"/>
      <c r="R12" s="78">
        <v>0.02</v>
      </c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</row>
    <row r="13" spans="1:57" ht="12.75" x14ac:dyDescent="0.2">
      <c r="A13" s="82">
        <v>10</v>
      </c>
      <c r="B13" s="83" t="s">
        <v>52</v>
      </c>
      <c r="C13" s="84">
        <f>I13*8</f>
        <v>0</v>
      </c>
      <c r="D13" s="73">
        <f>H13*8</f>
        <v>8</v>
      </c>
      <c r="E13" s="85" t="s">
        <v>37</v>
      </c>
      <c r="F13" s="86" t="s">
        <v>53</v>
      </c>
      <c r="G13" s="87" t="s">
        <v>52</v>
      </c>
      <c r="H13" s="88">
        <v>1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</row>
    <row r="14" spans="1:57" ht="12.75" x14ac:dyDescent="0.2">
      <c r="A14" s="82">
        <v>11</v>
      </c>
      <c r="B14" s="83" t="s">
        <v>54</v>
      </c>
      <c r="C14" s="84">
        <f>I14*8</f>
        <v>0</v>
      </c>
      <c r="D14" s="73">
        <f>H14*8</f>
        <v>0</v>
      </c>
      <c r="E14" s="85" t="s">
        <v>37</v>
      </c>
      <c r="F14" s="86" t="s">
        <v>53</v>
      </c>
      <c r="G14" s="87" t="s">
        <v>55</v>
      </c>
      <c r="H14" s="88">
        <v>0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</row>
    <row r="15" spans="1:57" ht="12.75" x14ac:dyDescent="0.2">
      <c r="A15" s="82">
        <v>12</v>
      </c>
      <c r="B15" s="83" t="s">
        <v>56</v>
      </c>
      <c r="C15" s="84">
        <f>I15*8</f>
        <v>0</v>
      </c>
      <c r="D15" s="73">
        <f>H15*8</f>
        <v>0</v>
      </c>
      <c r="E15" s="85" t="s">
        <v>37</v>
      </c>
      <c r="F15" s="86" t="s">
        <v>53</v>
      </c>
      <c r="G15" s="87" t="s">
        <v>56</v>
      </c>
      <c r="H15" s="88">
        <v>0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</row>
    <row r="16" spans="1:57" ht="12.75" x14ac:dyDescent="0.2">
      <c r="A16" s="82">
        <v>13</v>
      </c>
      <c r="B16" s="83" t="s">
        <v>57</v>
      </c>
      <c r="C16" s="84">
        <f>I16*8</f>
        <v>0</v>
      </c>
      <c r="D16" s="73">
        <f>H16*8</f>
        <v>0</v>
      </c>
      <c r="E16" s="85" t="s">
        <v>37</v>
      </c>
      <c r="F16" s="86" t="s">
        <v>53</v>
      </c>
      <c r="G16" s="87" t="s">
        <v>58</v>
      </c>
      <c r="H16" s="88">
        <v>0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</row>
    <row r="17" spans="1:57" x14ac:dyDescent="0.2">
      <c r="A17" s="64" t="s">
        <v>59</v>
      </c>
      <c r="B17" s="65" t="s">
        <v>60</v>
      </c>
      <c r="C17" s="66"/>
      <c r="D17" s="66"/>
      <c r="E17" s="89"/>
      <c r="F17" s="67"/>
      <c r="G17" s="64" t="s">
        <v>60</v>
      </c>
      <c r="H17" s="90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</row>
    <row r="18" spans="1:57" ht="12.75" x14ac:dyDescent="0.2">
      <c r="A18" s="82">
        <v>1</v>
      </c>
      <c r="B18" s="83" t="s">
        <v>61</v>
      </c>
      <c r="C18" s="84">
        <f>I18*8</f>
        <v>0</v>
      </c>
      <c r="D18" s="73">
        <f>H18*8</f>
        <v>120</v>
      </c>
      <c r="E18" s="85" t="s">
        <v>37</v>
      </c>
      <c r="F18" s="86" t="s">
        <v>53</v>
      </c>
      <c r="G18" s="87" t="s">
        <v>61</v>
      </c>
      <c r="H18" s="88">
        <v>15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12.75" x14ac:dyDescent="0.2">
      <c r="A19" s="82">
        <v>2</v>
      </c>
      <c r="B19" s="83" t="s">
        <v>62</v>
      </c>
      <c r="C19" s="84">
        <f>I19*8</f>
        <v>0</v>
      </c>
      <c r="D19" s="73">
        <f>H19*8</f>
        <v>80</v>
      </c>
      <c r="E19" s="85" t="s">
        <v>37</v>
      </c>
      <c r="F19" s="86" t="s">
        <v>53</v>
      </c>
      <c r="G19" s="87" t="s">
        <v>62</v>
      </c>
      <c r="H19" s="88">
        <v>10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</row>
    <row r="20" spans="1:57" x14ac:dyDescent="0.2">
      <c r="A20" s="64" t="s">
        <v>63</v>
      </c>
      <c r="B20" s="65" t="s">
        <v>64</v>
      </c>
      <c r="C20" s="91">
        <f>SUM(C4:C19)</f>
        <v>382.4</v>
      </c>
      <c r="D20" s="73">
        <f>SUM(D4:D16,D18:D19)</f>
        <v>590.4</v>
      </c>
      <c r="E20" s="92"/>
      <c r="G20" s="93"/>
      <c r="H20" s="94"/>
      <c r="I20" s="95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</row>
    <row r="21" spans="1:57" x14ac:dyDescent="0.2">
      <c r="A21" s="54"/>
      <c r="B21" s="54"/>
      <c r="C21" s="55"/>
      <c r="D21" s="55"/>
      <c r="E21" s="55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</row>
    <row r="22" spans="1:57" ht="15" x14ac:dyDescent="0.2">
      <c r="A22" s="54"/>
      <c r="B22" s="226" t="s">
        <v>65</v>
      </c>
      <c r="C22" s="227"/>
      <c r="D22" s="109">
        <v>0</v>
      </c>
      <c r="E22" s="228" t="s">
        <v>66</v>
      </c>
      <c r="F22" s="229"/>
      <c r="G22" s="96">
        <f>SUMIF(E4:E19,"Y",D4:D19)</f>
        <v>590.4</v>
      </c>
      <c r="H22" s="97"/>
      <c r="I22" s="98"/>
      <c r="J22" s="99"/>
      <c r="K22" s="99"/>
      <c r="L22" s="99"/>
      <c r="M22" s="99"/>
      <c r="N22" s="99"/>
      <c r="O22" s="99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</row>
    <row r="23" spans="1:57" x14ac:dyDescent="0.2">
      <c r="A23" s="54"/>
      <c r="B23" s="54"/>
      <c r="C23" s="55"/>
      <c r="D23" s="55"/>
      <c r="E23" s="55"/>
      <c r="F23" s="100"/>
      <c r="G23" s="54"/>
      <c r="H23" s="230"/>
      <c r="I23" s="231"/>
      <c r="J23" s="231"/>
      <c r="K23" s="231"/>
      <c r="L23" s="231"/>
      <c r="M23" s="231"/>
      <c r="N23" s="231"/>
      <c r="O23" s="231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</row>
    <row r="24" spans="1:57" s="106" customFormat="1" ht="24" x14ac:dyDescent="0.2">
      <c r="A24" s="101"/>
      <c r="B24" s="102" t="s">
        <v>67</v>
      </c>
      <c r="C24" s="103" t="s">
        <v>29</v>
      </c>
      <c r="D24" s="103" t="s">
        <v>30</v>
      </c>
      <c r="E24" s="104"/>
      <c r="F24" s="105"/>
      <c r="G24" s="101"/>
      <c r="H24" s="231"/>
      <c r="I24" s="231"/>
      <c r="J24" s="231"/>
      <c r="K24" s="231"/>
      <c r="L24" s="231"/>
      <c r="M24" s="231"/>
      <c r="N24" s="231"/>
      <c r="O24" s="23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</row>
    <row r="25" spans="1:57" x14ac:dyDescent="0.2">
      <c r="A25" s="54"/>
      <c r="B25" s="75" t="s">
        <v>43</v>
      </c>
      <c r="C25" s="72">
        <f>SUMIF(E5:E7,"Y",C5:C7) + SUMIF(E11:E14,"Y",C11:C14) + SUMIF(E18:E19,"Y",C18:C19)</f>
        <v>222.4</v>
      </c>
      <c r="D25" s="72">
        <f>SUMIF(E5:E7,"Y",D5:D7) + SUMIF(E11:E14,"Y",D11:D14) + SUMIF(E18:E19,"Y",D18:D19)</f>
        <v>430.4</v>
      </c>
      <c r="E25" s="107"/>
      <c r="F25" s="54"/>
      <c r="G25" s="54"/>
      <c r="H25" s="231"/>
      <c r="I25" s="231"/>
      <c r="J25" s="231"/>
      <c r="K25" s="231"/>
      <c r="L25" s="231"/>
      <c r="M25" s="231"/>
      <c r="N25" s="231"/>
      <c r="O25" s="231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</row>
    <row r="26" spans="1:57" x14ac:dyDescent="0.2">
      <c r="A26" s="54"/>
      <c r="B26" s="75" t="s">
        <v>68</v>
      </c>
      <c r="C26" s="72">
        <f>IF(E8="Y",C8,0)</f>
        <v>144</v>
      </c>
      <c r="D26" s="72">
        <f>IF(E8="Y",D8,0)</f>
        <v>144</v>
      </c>
      <c r="E26" s="107"/>
      <c r="F26" s="54"/>
      <c r="G26" s="54"/>
      <c r="H26" s="231"/>
      <c r="I26" s="231"/>
      <c r="J26" s="231"/>
      <c r="K26" s="231"/>
      <c r="L26" s="231"/>
      <c r="M26" s="231"/>
      <c r="N26" s="231"/>
      <c r="O26" s="231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</row>
    <row r="27" spans="1:57" x14ac:dyDescent="0.2">
      <c r="A27" s="54"/>
      <c r="B27" s="75" t="s">
        <v>36</v>
      </c>
      <c r="C27" s="72">
        <f>IF(E4="Y",C4,0)</f>
        <v>16</v>
      </c>
      <c r="D27" s="72">
        <f>IF(E4="Y",D4,0)</f>
        <v>16</v>
      </c>
      <c r="E27" s="107"/>
      <c r="F27" s="54"/>
      <c r="G27" s="54"/>
      <c r="H27" s="231"/>
      <c r="I27" s="231"/>
      <c r="J27" s="231"/>
      <c r="K27" s="231"/>
      <c r="L27" s="231"/>
      <c r="M27" s="231"/>
      <c r="N27" s="231"/>
      <c r="O27" s="231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</row>
    <row r="28" spans="1:57" x14ac:dyDescent="0.2">
      <c r="A28" s="54"/>
      <c r="B28" s="75"/>
      <c r="C28" s="91"/>
      <c r="D28" s="91"/>
      <c r="E28" s="92"/>
      <c r="F28" s="54"/>
      <c r="G28" s="54"/>
      <c r="H28" s="231"/>
      <c r="I28" s="231"/>
      <c r="J28" s="231"/>
      <c r="K28" s="231"/>
      <c r="L28" s="231"/>
      <c r="M28" s="231"/>
      <c r="N28" s="231"/>
      <c r="O28" s="231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</row>
    <row r="29" spans="1:57" x14ac:dyDescent="0.2">
      <c r="A29" s="54"/>
      <c r="B29" s="54"/>
      <c r="C29" s="55"/>
      <c r="D29" s="55"/>
      <c r="E29" s="55"/>
      <c r="F29" s="54"/>
      <c r="G29" s="54"/>
      <c r="H29" s="231"/>
      <c r="I29" s="231"/>
      <c r="J29" s="231"/>
      <c r="K29" s="231"/>
      <c r="L29" s="231"/>
      <c r="M29" s="231"/>
      <c r="N29" s="231"/>
      <c r="O29" s="231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</row>
    <row r="30" spans="1:57" x14ac:dyDescent="0.2">
      <c r="A30" s="54"/>
      <c r="B30" s="54"/>
      <c r="C30" s="55"/>
      <c r="D30" s="55"/>
      <c r="E30" s="55"/>
      <c r="F30" s="54"/>
      <c r="G30" s="54"/>
      <c r="H30" s="231"/>
      <c r="I30" s="231"/>
      <c r="J30" s="231"/>
      <c r="K30" s="231"/>
      <c r="L30" s="231"/>
      <c r="M30" s="231"/>
      <c r="N30" s="231"/>
      <c r="O30" s="231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</row>
    <row r="31" spans="1:57" x14ac:dyDescent="0.2">
      <c r="A31" s="54"/>
      <c r="B31" s="54"/>
      <c r="C31" s="55"/>
      <c r="D31" s="55"/>
      <c r="E31" s="55"/>
      <c r="F31" s="54"/>
      <c r="G31" s="54"/>
      <c r="H31" s="100"/>
      <c r="I31" s="100"/>
      <c r="J31" s="100"/>
      <c r="K31" s="100"/>
      <c r="L31" s="100"/>
      <c r="M31" s="100"/>
      <c r="N31" s="100"/>
      <c r="O31" s="100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</row>
    <row r="32" spans="1:57" x14ac:dyDescent="0.2">
      <c r="A32" s="54"/>
      <c r="B32" s="54"/>
      <c r="C32" s="55"/>
      <c r="D32" s="55"/>
      <c r="E32" s="55"/>
      <c r="F32" s="54"/>
      <c r="G32" s="54"/>
      <c r="H32" s="100"/>
      <c r="I32" s="100"/>
      <c r="J32" s="100"/>
      <c r="K32" s="100"/>
      <c r="L32" s="100"/>
      <c r="M32" s="100"/>
      <c r="N32" s="100"/>
      <c r="O32" s="100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</row>
    <row r="33" spans="1:57" x14ac:dyDescent="0.2">
      <c r="A33" s="54"/>
      <c r="B33" s="54"/>
      <c r="C33" s="55"/>
      <c r="D33" s="55"/>
      <c r="E33" s="55"/>
      <c r="F33" s="54"/>
      <c r="G33" s="54"/>
      <c r="H33" s="100"/>
      <c r="I33" s="100"/>
      <c r="J33" s="100"/>
      <c r="K33" s="100"/>
      <c r="L33" s="100"/>
      <c r="M33" s="100"/>
      <c r="N33" s="100"/>
      <c r="O33" s="100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</row>
    <row r="34" spans="1:57" x14ac:dyDescent="0.2">
      <c r="A34" s="54"/>
      <c r="B34" s="54"/>
      <c r="C34" s="55"/>
      <c r="D34" s="55"/>
      <c r="E34" s="55"/>
      <c r="F34" s="54"/>
      <c r="G34" s="54"/>
      <c r="H34" s="100"/>
      <c r="I34" s="100"/>
      <c r="J34" s="100"/>
      <c r="K34" s="100"/>
      <c r="L34" s="100"/>
      <c r="M34" s="100"/>
      <c r="N34" s="100"/>
      <c r="O34" s="100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</row>
    <row r="35" spans="1:57" x14ac:dyDescent="0.2">
      <c r="A35" s="54"/>
      <c r="B35" s="54"/>
      <c r="C35" s="55"/>
      <c r="D35" s="55"/>
      <c r="E35" s="55"/>
      <c r="F35" s="54"/>
      <c r="G35" s="54"/>
      <c r="H35" s="100"/>
      <c r="I35" s="100"/>
      <c r="J35" s="100"/>
      <c r="K35" s="100"/>
      <c r="L35" s="100"/>
      <c r="M35" s="100"/>
      <c r="N35" s="100"/>
      <c r="O35" s="100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</row>
    <row r="36" spans="1:57" x14ac:dyDescent="0.2">
      <c r="A36" s="54"/>
      <c r="B36" s="54"/>
      <c r="C36" s="55"/>
      <c r="D36" s="55"/>
      <c r="E36" s="55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</row>
    <row r="37" spans="1:57" x14ac:dyDescent="0.2">
      <c r="A37" s="54"/>
      <c r="B37" s="54"/>
      <c r="C37" s="55"/>
      <c r="D37" s="55"/>
      <c r="E37" s="55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</row>
    <row r="38" spans="1:57" x14ac:dyDescent="0.2">
      <c r="A38" s="54"/>
      <c r="B38" s="54"/>
      <c r="C38" s="55"/>
      <c r="D38" s="55"/>
      <c r="E38" s="55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</row>
    <row r="39" spans="1:57" x14ac:dyDescent="0.2">
      <c r="A39" s="54"/>
      <c r="B39" s="54"/>
      <c r="C39" s="55"/>
      <c r="D39" s="55"/>
      <c r="E39" s="55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</row>
    <row r="40" spans="1:57" x14ac:dyDescent="0.2">
      <c r="A40" s="54"/>
      <c r="B40" s="54"/>
      <c r="C40" s="55"/>
      <c r="D40" s="55"/>
      <c r="E40" s="55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</row>
    <row r="41" spans="1:57" x14ac:dyDescent="0.2">
      <c r="A41" s="54"/>
      <c r="B41" s="54"/>
      <c r="C41" s="55"/>
      <c r="D41" s="55"/>
      <c r="E41" s="55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</row>
    <row r="42" spans="1:57" x14ac:dyDescent="0.2">
      <c r="A42" s="54"/>
      <c r="B42" s="54"/>
      <c r="C42" s="55"/>
      <c r="D42" s="55"/>
      <c r="E42" s="55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</row>
    <row r="43" spans="1:57" x14ac:dyDescent="0.2">
      <c r="A43" s="54"/>
      <c r="B43" s="54"/>
      <c r="C43" s="55"/>
      <c r="D43" s="55"/>
      <c r="E43" s="55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</row>
    <row r="44" spans="1:57" x14ac:dyDescent="0.2">
      <c r="A44" s="54"/>
      <c r="B44" s="54"/>
      <c r="C44" s="55"/>
      <c r="D44" s="55"/>
      <c r="E44" s="55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</row>
    <row r="45" spans="1:57" x14ac:dyDescent="0.2">
      <c r="A45" s="54"/>
      <c r="B45" s="54"/>
      <c r="C45" s="55"/>
      <c r="D45" s="55"/>
      <c r="E45" s="55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</row>
    <row r="46" spans="1:57" x14ac:dyDescent="0.2">
      <c r="A46" s="54"/>
      <c r="B46" s="54"/>
      <c r="C46" s="55"/>
      <c r="D46" s="55"/>
      <c r="E46" s="55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</row>
    <row r="47" spans="1:57" x14ac:dyDescent="0.2">
      <c r="A47" s="54"/>
      <c r="B47" s="54"/>
      <c r="C47" s="55"/>
      <c r="D47" s="55"/>
      <c r="E47" s="55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</row>
    <row r="48" spans="1:57" x14ac:dyDescent="0.2">
      <c r="A48" s="54"/>
      <c r="B48" s="54"/>
      <c r="C48" s="55"/>
      <c r="D48" s="55"/>
      <c r="E48" s="55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</row>
    <row r="49" spans="1:42" x14ac:dyDescent="0.2">
      <c r="A49" s="54"/>
      <c r="B49" s="54"/>
      <c r="C49" s="55"/>
      <c r="D49" s="55"/>
      <c r="E49" s="55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</row>
    <row r="50" spans="1:42" x14ac:dyDescent="0.2">
      <c r="A50" s="54"/>
      <c r="B50" s="54"/>
      <c r="C50" s="55"/>
      <c r="D50" s="55"/>
      <c r="E50" s="55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</row>
    <row r="51" spans="1:42" x14ac:dyDescent="0.2">
      <c r="A51" s="54"/>
      <c r="B51" s="54"/>
      <c r="C51" s="55"/>
      <c r="D51" s="55"/>
      <c r="E51" s="55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</row>
    <row r="52" spans="1:42" x14ac:dyDescent="0.2">
      <c r="A52" s="54"/>
      <c r="B52" s="54"/>
      <c r="C52" s="55"/>
      <c r="D52" s="55"/>
      <c r="E52" s="55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</row>
    <row r="53" spans="1:42" x14ac:dyDescent="0.2">
      <c r="A53" s="54"/>
      <c r="B53" s="54"/>
      <c r="C53" s="55"/>
      <c r="D53" s="55"/>
      <c r="E53" s="55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</row>
    <row r="54" spans="1:42" x14ac:dyDescent="0.2">
      <c r="A54" s="54"/>
      <c r="B54" s="54"/>
      <c r="C54" s="55"/>
      <c r="D54" s="55"/>
      <c r="E54" s="55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</row>
    <row r="55" spans="1:42" x14ac:dyDescent="0.2">
      <c r="A55" s="54"/>
      <c r="B55" s="54"/>
      <c r="C55" s="55"/>
      <c r="D55" s="55"/>
      <c r="E55" s="55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</row>
    <row r="56" spans="1:42" x14ac:dyDescent="0.2">
      <c r="A56" s="54"/>
      <c r="B56" s="54"/>
      <c r="C56" s="55"/>
      <c r="D56" s="55"/>
      <c r="E56" s="55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</row>
    <row r="57" spans="1:42" x14ac:dyDescent="0.2">
      <c r="A57" s="54"/>
      <c r="B57" s="54"/>
      <c r="C57" s="55"/>
      <c r="D57" s="55"/>
      <c r="E57" s="55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</row>
    <row r="58" spans="1:42" x14ac:dyDescent="0.2">
      <c r="A58" s="54"/>
      <c r="B58" s="54"/>
      <c r="C58" s="55"/>
      <c r="D58" s="55"/>
      <c r="E58" s="55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</row>
    <row r="59" spans="1:42" x14ac:dyDescent="0.2">
      <c r="A59" s="54"/>
      <c r="B59" s="54"/>
      <c r="C59" s="55"/>
      <c r="D59" s="55"/>
      <c r="E59" s="55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</row>
    <row r="60" spans="1:42" x14ac:dyDescent="0.2">
      <c r="A60" s="54"/>
      <c r="B60" s="54"/>
      <c r="C60" s="55"/>
      <c r="D60" s="55"/>
      <c r="E60" s="55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</row>
    <row r="61" spans="1:42" x14ac:dyDescent="0.2">
      <c r="A61" s="54"/>
      <c r="B61" s="54"/>
      <c r="C61" s="55"/>
      <c r="D61" s="55"/>
      <c r="E61" s="55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</row>
    <row r="62" spans="1:42" x14ac:dyDescent="0.2">
      <c r="A62" s="54"/>
      <c r="B62" s="54"/>
      <c r="C62" s="55"/>
      <c r="D62" s="55"/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</row>
    <row r="63" spans="1:42" x14ac:dyDescent="0.2">
      <c r="A63" s="54"/>
      <c r="B63" s="54"/>
      <c r="C63" s="55"/>
      <c r="D63" s="55"/>
      <c r="E63" s="55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</row>
    <row r="64" spans="1:42" x14ac:dyDescent="0.2">
      <c r="A64" s="54"/>
      <c r="B64" s="54"/>
      <c r="C64" s="55"/>
      <c r="D64" s="55"/>
      <c r="E64" s="55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</row>
    <row r="65" spans="1:42" x14ac:dyDescent="0.2">
      <c r="A65" s="54"/>
      <c r="B65" s="54"/>
      <c r="C65" s="55"/>
      <c r="D65" s="55"/>
      <c r="E65" s="55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</row>
    <row r="66" spans="1:42" x14ac:dyDescent="0.2">
      <c r="A66" s="54"/>
      <c r="B66" s="54"/>
      <c r="C66" s="55"/>
      <c r="D66" s="55"/>
      <c r="E66" s="55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</row>
    <row r="67" spans="1:42" x14ac:dyDescent="0.2">
      <c r="A67" s="54"/>
      <c r="B67" s="54"/>
      <c r="C67" s="55"/>
      <c r="D67" s="55"/>
      <c r="E67" s="55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</row>
    <row r="68" spans="1:42" x14ac:dyDescent="0.2">
      <c r="A68" s="54"/>
      <c r="B68" s="54"/>
      <c r="C68" s="55"/>
      <c r="D68" s="55"/>
      <c r="E68" s="55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</row>
    <row r="69" spans="1:42" x14ac:dyDescent="0.2">
      <c r="A69" s="54"/>
      <c r="B69" s="54"/>
      <c r="C69" s="55"/>
      <c r="D69" s="55"/>
      <c r="E69" s="55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</row>
    <row r="70" spans="1:42" x14ac:dyDescent="0.2">
      <c r="A70" s="54"/>
      <c r="F70" s="54"/>
    </row>
    <row r="71" spans="1:42" x14ac:dyDescent="0.2">
      <c r="A71" s="54"/>
      <c r="F71" s="54"/>
    </row>
    <row r="72" spans="1:42" x14ac:dyDescent="0.2">
      <c r="A72" s="54"/>
      <c r="F72" s="54"/>
    </row>
    <row r="73" spans="1:42" x14ac:dyDescent="0.2">
      <c r="A73" s="54"/>
      <c r="F73" s="54"/>
    </row>
    <row r="74" spans="1:42" x14ac:dyDescent="0.2">
      <c r="A74" s="54"/>
      <c r="F74" s="54"/>
    </row>
    <row r="75" spans="1:42" x14ac:dyDescent="0.2">
      <c r="A75" s="54"/>
      <c r="F75" s="54"/>
    </row>
    <row r="76" spans="1:42" x14ac:dyDescent="0.2">
      <c r="A76" s="54"/>
      <c r="F76" s="54"/>
    </row>
    <row r="77" spans="1:42" x14ac:dyDescent="0.2">
      <c r="A77" s="54"/>
      <c r="F77" s="54"/>
    </row>
    <row r="78" spans="1:42" x14ac:dyDescent="0.2">
      <c r="A78" s="54"/>
      <c r="F78" s="54"/>
    </row>
    <row r="79" spans="1:42" x14ac:dyDescent="0.2">
      <c r="F79" s="54"/>
    </row>
  </sheetData>
  <sheetProtection password="C7CA" sheet="1" objects="1" scenarios="1"/>
  <protectedRanges>
    <protectedRange sqref="H23:O29" name="Justify"/>
  </protectedRanges>
  <mergeCells count="3">
    <mergeCell ref="B22:C22"/>
    <mergeCell ref="E22:F22"/>
    <mergeCell ref="H23:O30"/>
  </mergeCells>
  <conditionalFormatting sqref="H4">
    <cfRule type="cellIs" dxfId="8" priority="9" operator="notEqual">
      <formula>$R$4</formula>
    </cfRule>
  </conditionalFormatting>
  <conditionalFormatting sqref="H5">
    <cfRule type="cellIs" dxfId="7" priority="8" operator="notEqual">
      <formula>$R$5</formula>
    </cfRule>
  </conditionalFormatting>
  <conditionalFormatting sqref="H6">
    <cfRule type="cellIs" dxfId="6" priority="7" operator="notEqual">
      <formula>$R$6</formula>
    </cfRule>
  </conditionalFormatting>
  <conditionalFormatting sqref="H7">
    <cfRule type="cellIs" dxfId="5" priority="6" operator="notEqual">
      <formula>$R$7</formula>
    </cfRule>
  </conditionalFormatting>
  <conditionalFormatting sqref="H8">
    <cfRule type="cellIs" dxfId="4" priority="5" operator="notEqual">
      <formula>$R$8</formula>
    </cfRule>
  </conditionalFormatting>
  <conditionalFormatting sqref="H9">
    <cfRule type="cellIs" dxfId="3" priority="4" operator="notEqual">
      <formula>$R$9</formula>
    </cfRule>
  </conditionalFormatting>
  <conditionalFormatting sqref="H10">
    <cfRule type="cellIs" dxfId="2" priority="3" operator="notEqual">
      <formula>$R$10</formula>
    </cfRule>
  </conditionalFormatting>
  <conditionalFormatting sqref="H11">
    <cfRule type="cellIs" dxfId="1" priority="2" operator="notEqual">
      <formula>$R$11</formula>
    </cfRule>
  </conditionalFormatting>
  <conditionalFormatting sqref="H12">
    <cfRule type="cellIs" dxfId="0" priority="1" operator="notEqual">
      <formula>$R$12</formula>
    </cfRule>
  </conditionalFormatting>
  <dataValidations count="1">
    <dataValidation type="list" allowBlank="1" showInputMessage="1" showErrorMessage="1" sqref="E4:E16 E18:E19">
      <formula1>"Y,N"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849"/>
  <sheetViews>
    <sheetView showGridLines="0" zoomScale="110" zoomScaleNormal="11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40625" defaultRowHeight="15.75" x14ac:dyDescent="0.2"/>
  <cols>
    <col min="1" max="1" width="3.85546875" style="131" customWidth="1"/>
    <col min="2" max="2" width="64.7109375" style="128" bestFit="1" customWidth="1"/>
    <col min="3" max="3" width="8.85546875" style="126" customWidth="1"/>
    <col min="4" max="6" width="8.85546875" style="131" customWidth="1"/>
    <col min="7" max="7" width="62.85546875" style="128" customWidth="1"/>
    <col min="8" max="8" width="48.85546875" style="127" customWidth="1"/>
    <col min="9" max="9" width="53.42578125" style="131" customWidth="1"/>
    <col min="10" max="15" width="9.140625" style="129"/>
    <col min="16" max="16" width="12.28515625" style="129" customWidth="1"/>
    <col min="17" max="18" width="10" style="129" customWidth="1"/>
    <col min="19" max="16384" width="9.140625" style="129"/>
  </cols>
  <sheetData>
    <row r="1" spans="1:16" s="115" customFormat="1" ht="110.25" customHeight="1" x14ac:dyDescent="0.2">
      <c r="A1" s="110" t="s">
        <v>69</v>
      </c>
      <c r="B1" s="138" t="s">
        <v>70</v>
      </c>
      <c r="C1" s="111" t="s">
        <v>71</v>
      </c>
      <c r="D1" s="111" t="s">
        <v>72</v>
      </c>
      <c r="E1" s="111" t="s">
        <v>73</v>
      </c>
      <c r="F1" s="111" t="s">
        <v>74</v>
      </c>
      <c r="G1" s="112" t="s">
        <v>75</v>
      </c>
      <c r="H1" s="113" t="s">
        <v>76</v>
      </c>
      <c r="I1" s="114" t="s">
        <v>77</v>
      </c>
    </row>
    <row r="2" spans="1:16" s="123" customFormat="1" x14ac:dyDescent="0.2">
      <c r="A2" s="116"/>
      <c r="B2" s="117" t="s">
        <v>78</v>
      </c>
      <c r="C2" s="118"/>
      <c r="D2" s="118"/>
      <c r="E2" s="118"/>
      <c r="F2" s="118"/>
      <c r="G2" s="119"/>
      <c r="H2" s="120"/>
      <c r="I2" s="120"/>
      <c r="J2" s="121"/>
      <c r="K2" s="121"/>
      <c r="L2" s="121"/>
      <c r="M2" s="121"/>
      <c r="N2" s="121"/>
      <c r="O2" s="121"/>
      <c r="P2" s="122"/>
    </row>
    <row r="3" spans="1:16" x14ac:dyDescent="0.2">
      <c r="A3" s="124">
        <v>1</v>
      </c>
      <c r="B3" s="171" t="s">
        <v>200</v>
      </c>
      <c r="D3" s="126"/>
      <c r="E3" s="126"/>
      <c r="F3" s="126"/>
    </row>
    <row r="4" spans="1:16" ht="31.5" x14ac:dyDescent="0.2">
      <c r="A4" s="124"/>
      <c r="B4" s="172" t="s">
        <v>201</v>
      </c>
      <c r="C4" s="126">
        <f t="shared" ref="C4:C6" si="0">SUM(D4:F4)</f>
        <v>0</v>
      </c>
      <c r="D4" s="126"/>
      <c r="E4" s="126"/>
      <c r="F4" s="126"/>
      <c r="G4" s="170" t="s">
        <v>209</v>
      </c>
    </row>
    <row r="5" spans="1:16" x14ac:dyDescent="0.2">
      <c r="A5" s="124"/>
      <c r="B5" s="172" t="s">
        <v>202</v>
      </c>
      <c r="C5" s="126">
        <f t="shared" si="0"/>
        <v>0</v>
      </c>
      <c r="D5" s="126"/>
      <c r="E5" s="126"/>
      <c r="F5" s="126"/>
    </row>
    <row r="6" spans="1:16" ht="47.25" x14ac:dyDescent="0.2">
      <c r="A6" s="124"/>
      <c r="B6" s="172" t="s">
        <v>203</v>
      </c>
      <c r="C6" s="126">
        <f t="shared" si="0"/>
        <v>0</v>
      </c>
      <c r="D6" s="126"/>
      <c r="E6" s="126"/>
      <c r="F6" s="126"/>
    </row>
    <row r="7" spans="1:16" x14ac:dyDescent="0.2">
      <c r="A7" s="124">
        <v>2</v>
      </c>
      <c r="B7" s="125" t="s">
        <v>204</v>
      </c>
      <c r="D7" s="126"/>
      <c r="E7" s="126"/>
      <c r="F7" s="126"/>
    </row>
    <row r="8" spans="1:16" ht="149.25" customHeight="1" x14ac:dyDescent="0.2">
      <c r="A8" s="124"/>
      <c r="B8" s="139" t="s">
        <v>205</v>
      </c>
      <c r="C8" s="126">
        <f t="shared" ref="C8:C9" si="1">SUM(D8:F8)</f>
        <v>80</v>
      </c>
      <c r="D8" s="126">
        <v>80</v>
      </c>
      <c r="E8" s="126"/>
      <c r="F8" s="126"/>
      <c r="G8" s="128" t="s">
        <v>213</v>
      </c>
    </row>
    <row r="9" spans="1:16" x14ac:dyDescent="0.2">
      <c r="A9" s="124"/>
      <c r="B9" s="139" t="s">
        <v>208</v>
      </c>
      <c r="C9" s="126">
        <f t="shared" si="1"/>
        <v>80</v>
      </c>
      <c r="D9" s="126">
        <v>80</v>
      </c>
      <c r="E9" s="126"/>
      <c r="F9" s="126"/>
      <c r="G9" s="128" t="s">
        <v>210</v>
      </c>
    </row>
    <row r="10" spans="1:16" x14ac:dyDescent="0.2">
      <c r="A10" s="124">
        <v>3</v>
      </c>
      <c r="B10" s="125" t="s">
        <v>206</v>
      </c>
      <c r="D10" s="126"/>
      <c r="E10" s="126"/>
      <c r="F10" s="126"/>
      <c r="G10" s="128" t="s">
        <v>211</v>
      </c>
    </row>
    <row r="11" spans="1:16" x14ac:dyDescent="0.2">
      <c r="A11" s="124"/>
      <c r="B11" s="172" t="s">
        <v>214</v>
      </c>
      <c r="D11" s="126"/>
      <c r="E11" s="126"/>
      <c r="F11" s="126"/>
      <c r="G11" s="170" t="s">
        <v>219</v>
      </c>
    </row>
    <row r="12" spans="1:16" x14ac:dyDescent="0.2">
      <c r="A12" s="124"/>
      <c r="B12" s="132"/>
      <c r="D12" s="126"/>
      <c r="E12" s="126"/>
      <c r="F12" s="126"/>
    </row>
    <row r="13" spans="1:16" x14ac:dyDescent="0.2">
      <c r="A13" s="124">
        <v>4</v>
      </c>
      <c r="B13" s="171" t="s">
        <v>207</v>
      </c>
      <c r="D13" s="126"/>
      <c r="E13" s="126"/>
      <c r="F13" s="126"/>
    </row>
    <row r="14" spans="1:16" x14ac:dyDescent="0.2">
      <c r="A14" s="124"/>
      <c r="B14" s="172" t="s">
        <v>212</v>
      </c>
      <c r="C14" s="126">
        <f t="shared" ref="C14" si="2">SUM(D14:F14)</f>
        <v>0</v>
      </c>
      <c r="D14" s="126"/>
      <c r="E14" s="126"/>
      <c r="F14" s="126"/>
      <c r="G14" s="170" t="s">
        <v>215</v>
      </c>
    </row>
    <row r="15" spans="1:16" x14ac:dyDescent="0.2">
      <c r="A15" s="130"/>
      <c r="B15" s="132"/>
      <c r="D15" s="133"/>
      <c r="E15" s="133"/>
      <c r="F15" s="133"/>
    </row>
    <row r="16" spans="1:16" x14ac:dyDescent="0.2">
      <c r="A16" s="130"/>
      <c r="B16" s="132"/>
      <c r="D16" s="126"/>
      <c r="E16" s="126"/>
      <c r="F16" s="126"/>
    </row>
    <row r="17" spans="1:6" x14ac:dyDescent="0.2">
      <c r="A17" s="130"/>
      <c r="B17" s="132"/>
      <c r="D17" s="126"/>
      <c r="E17" s="126"/>
      <c r="F17" s="126"/>
    </row>
    <row r="18" spans="1:6" x14ac:dyDescent="0.2">
      <c r="A18" s="130"/>
      <c r="B18" s="132"/>
      <c r="D18" s="126"/>
      <c r="E18" s="126"/>
      <c r="F18" s="126"/>
    </row>
    <row r="19" spans="1:6" x14ac:dyDescent="0.2">
      <c r="A19" s="130"/>
      <c r="B19" s="132"/>
      <c r="D19" s="126"/>
      <c r="E19" s="126"/>
      <c r="F19" s="126"/>
    </row>
    <row r="20" spans="1:6" x14ac:dyDescent="0.2">
      <c r="A20" s="130"/>
      <c r="B20" s="132"/>
      <c r="D20" s="126"/>
      <c r="E20" s="126"/>
      <c r="F20" s="126"/>
    </row>
    <row r="21" spans="1:6" x14ac:dyDescent="0.2">
      <c r="A21" s="130"/>
      <c r="B21" s="132"/>
      <c r="D21" s="126"/>
      <c r="E21" s="126"/>
      <c r="F21" s="126"/>
    </row>
    <row r="22" spans="1:6" x14ac:dyDescent="0.2">
      <c r="A22" s="130"/>
      <c r="B22" s="132"/>
      <c r="D22" s="126"/>
      <c r="E22" s="126"/>
      <c r="F22" s="126"/>
    </row>
    <row r="23" spans="1:6" x14ac:dyDescent="0.2">
      <c r="A23" s="130"/>
      <c r="B23" s="132"/>
      <c r="D23" s="126"/>
      <c r="E23" s="126"/>
      <c r="F23" s="126"/>
    </row>
    <row r="24" spans="1:6" x14ac:dyDescent="0.2">
      <c r="A24" s="130"/>
      <c r="B24" s="132"/>
      <c r="D24" s="126"/>
      <c r="E24" s="126"/>
      <c r="F24" s="126"/>
    </row>
    <row r="25" spans="1:6" x14ac:dyDescent="0.2">
      <c r="A25" s="130"/>
      <c r="B25" s="132"/>
      <c r="D25" s="126"/>
      <c r="E25" s="126"/>
      <c r="F25" s="126"/>
    </row>
    <row r="26" spans="1:6" x14ac:dyDescent="0.2">
      <c r="A26" s="130"/>
      <c r="B26" s="132"/>
      <c r="D26" s="126"/>
      <c r="E26" s="126"/>
      <c r="F26" s="126"/>
    </row>
    <row r="27" spans="1:6" x14ac:dyDescent="0.2">
      <c r="A27" s="130"/>
      <c r="B27" s="132"/>
      <c r="D27" s="126"/>
      <c r="E27" s="126"/>
      <c r="F27" s="126"/>
    </row>
    <row r="28" spans="1:6" x14ac:dyDescent="0.2">
      <c r="A28" s="130"/>
      <c r="B28" s="132"/>
      <c r="D28" s="126"/>
      <c r="E28" s="126"/>
      <c r="F28" s="126"/>
    </row>
    <row r="29" spans="1:6" x14ac:dyDescent="0.2">
      <c r="A29" s="130"/>
      <c r="B29" s="132"/>
      <c r="D29" s="126"/>
      <c r="E29" s="126"/>
      <c r="F29" s="126"/>
    </row>
    <row r="30" spans="1:6" x14ac:dyDescent="0.2">
      <c r="A30" s="130"/>
      <c r="B30" s="132"/>
      <c r="D30" s="126"/>
      <c r="E30" s="126"/>
      <c r="F30" s="126"/>
    </row>
    <row r="31" spans="1:6" x14ac:dyDescent="0.2">
      <c r="A31" s="130"/>
      <c r="B31" s="132"/>
      <c r="D31" s="126"/>
      <c r="E31" s="126"/>
      <c r="F31" s="126"/>
    </row>
    <row r="32" spans="1:6" x14ac:dyDescent="0.2">
      <c r="A32" s="130"/>
      <c r="B32" s="132"/>
      <c r="D32" s="126"/>
      <c r="E32" s="126"/>
      <c r="F32" s="126"/>
    </row>
    <row r="33" spans="1:6" x14ac:dyDescent="0.2">
      <c r="A33" s="130"/>
      <c r="B33" s="132"/>
      <c r="D33" s="126"/>
      <c r="E33" s="126"/>
      <c r="F33" s="126"/>
    </row>
    <row r="34" spans="1:6" x14ac:dyDescent="0.2">
      <c r="A34" s="130"/>
      <c r="B34" s="132"/>
      <c r="D34" s="126"/>
      <c r="E34" s="126"/>
      <c r="F34" s="126"/>
    </row>
    <row r="35" spans="1:6" x14ac:dyDescent="0.2">
      <c r="A35" s="130"/>
      <c r="B35" s="132"/>
      <c r="D35" s="126"/>
      <c r="E35" s="126"/>
      <c r="F35" s="126"/>
    </row>
    <row r="36" spans="1:6" x14ac:dyDescent="0.2">
      <c r="A36" s="130"/>
      <c r="B36" s="132"/>
      <c r="D36" s="126"/>
      <c r="E36" s="126"/>
      <c r="F36" s="126"/>
    </row>
    <row r="37" spans="1:6" x14ac:dyDescent="0.2">
      <c r="A37" s="130"/>
      <c r="B37" s="132"/>
      <c r="D37" s="126"/>
      <c r="E37" s="126"/>
      <c r="F37" s="126"/>
    </row>
    <row r="38" spans="1:6" x14ac:dyDescent="0.2">
      <c r="A38" s="130"/>
      <c r="B38" s="132"/>
      <c r="D38" s="126"/>
      <c r="E38" s="126"/>
      <c r="F38" s="126"/>
    </row>
    <row r="39" spans="1:6" x14ac:dyDescent="0.2">
      <c r="A39" s="130"/>
      <c r="B39" s="132"/>
      <c r="D39" s="126"/>
      <c r="E39" s="126"/>
      <c r="F39" s="126"/>
    </row>
    <row r="40" spans="1:6" x14ac:dyDescent="0.2">
      <c r="A40" s="130"/>
      <c r="B40" s="132"/>
      <c r="D40" s="126"/>
      <c r="E40" s="126"/>
      <c r="F40" s="126"/>
    </row>
    <row r="41" spans="1:6" x14ac:dyDescent="0.2">
      <c r="A41" s="130"/>
      <c r="B41" s="132"/>
      <c r="D41" s="126"/>
      <c r="E41" s="126"/>
      <c r="F41" s="126"/>
    </row>
    <row r="42" spans="1:6" x14ac:dyDescent="0.2">
      <c r="A42" s="130"/>
      <c r="B42" s="132"/>
      <c r="D42" s="126"/>
      <c r="E42" s="126"/>
      <c r="F42" s="126"/>
    </row>
    <row r="43" spans="1:6" x14ac:dyDescent="0.2">
      <c r="A43" s="130"/>
      <c r="B43" s="132"/>
      <c r="D43" s="126"/>
      <c r="E43" s="126"/>
      <c r="F43" s="126"/>
    </row>
    <row r="44" spans="1:6" x14ac:dyDescent="0.2">
      <c r="A44" s="130"/>
      <c r="B44" s="132"/>
      <c r="D44" s="126"/>
      <c r="E44" s="126"/>
      <c r="F44" s="126"/>
    </row>
    <row r="45" spans="1:6" x14ac:dyDescent="0.2">
      <c r="A45" s="130"/>
      <c r="B45" s="132"/>
      <c r="D45" s="126"/>
      <c r="E45" s="126"/>
      <c r="F45" s="126"/>
    </row>
    <row r="46" spans="1:6" x14ac:dyDescent="0.2">
      <c r="A46" s="130"/>
      <c r="B46" s="132"/>
      <c r="D46" s="126"/>
      <c r="E46" s="126"/>
      <c r="F46" s="126"/>
    </row>
    <row r="47" spans="1:6" x14ac:dyDescent="0.2">
      <c r="A47" s="130"/>
      <c r="B47" s="132"/>
      <c r="D47" s="126"/>
      <c r="E47" s="126"/>
      <c r="F47" s="126"/>
    </row>
    <row r="48" spans="1:6" x14ac:dyDescent="0.2">
      <c r="A48" s="130"/>
      <c r="B48" s="132"/>
      <c r="D48" s="126"/>
      <c r="E48" s="126"/>
      <c r="F48" s="126"/>
    </row>
    <row r="49" spans="1:6" x14ac:dyDescent="0.2">
      <c r="A49" s="130"/>
      <c r="B49" s="132"/>
      <c r="D49" s="126"/>
      <c r="E49" s="126"/>
      <c r="F49" s="126"/>
    </row>
    <row r="50" spans="1:6" x14ac:dyDescent="0.2">
      <c r="A50" s="130"/>
      <c r="B50" s="132"/>
      <c r="D50" s="126"/>
      <c r="E50" s="126"/>
      <c r="F50" s="126"/>
    </row>
    <row r="51" spans="1:6" x14ac:dyDescent="0.2">
      <c r="A51" s="130"/>
      <c r="B51" s="132"/>
      <c r="D51" s="126"/>
      <c r="E51" s="126"/>
      <c r="F51" s="126"/>
    </row>
    <row r="52" spans="1:6" x14ac:dyDescent="0.2">
      <c r="A52" s="130"/>
      <c r="B52" s="132"/>
      <c r="D52" s="126"/>
      <c r="E52" s="126"/>
      <c r="F52" s="126"/>
    </row>
    <row r="53" spans="1:6" x14ac:dyDescent="0.2">
      <c r="A53" s="130"/>
      <c r="B53" s="132"/>
      <c r="D53" s="126"/>
      <c r="E53" s="126"/>
      <c r="F53" s="126"/>
    </row>
    <row r="54" spans="1:6" x14ac:dyDescent="0.2">
      <c r="A54" s="130"/>
      <c r="B54" s="132"/>
      <c r="D54" s="126"/>
      <c r="E54" s="126"/>
      <c r="F54" s="126"/>
    </row>
    <row r="55" spans="1:6" x14ac:dyDescent="0.2">
      <c r="A55" s="130"/>
      <c r="B55" s="132"/>
      <c r="D55" s="126"/>
      <c r="E55" s="126"/>
      <c r="F55" s="126"/>
    </row>
    <row r="56" spans="1:6" x14ac:dyDescent="0.2">
      <c r="A56" s="130"/>
      <c r="B56" s="132"/>
      <c r="D56" s="126"/>
      <c r="E56" s="126"/>
      <c r="F56" s="126"/>
    </row>
    <row r="57" spans="1:6" x14ac:dyDescent="0.2">
      <c r="A57" s="130"/>
      <c r="B57" s="132"/>
      <c r="D57" s="126"/>
      <c r="E57" s="126"/>
      <c r="F57" s="126"/>
    </row>
    <row r="58" spans="1:6" x14ac:dyDescent="0.2">
      <c r="A58" s="130"/>
      <c r="B58" s="132"/>
      <c r="D58" s="126"/>
      <c r="E58" s="126"/>
      <c r="F58" s="126"/>
    </row>
    <row r="59" spans="1:6" x14ac:dyDescent="0.2">
      <c r="A59" s="130"/>
      <c r="B59" s="132"/>
      <c r="D59" s="126"/>
      <c r="E59" s="126"/>
      <c r="F59" s="126"/>
    </row>
    <row r="60" spans="1:6" x14ac:dyDescent="0.2">
      <c r="A60" s="130"/>
      <c r="B60" s="132"/>
      <c r="D60" s="126"/>
      <c r="E60" s="126"/>
      <c r="F60" s="126"/>
    </row>
    <row r="61" spans="1:6" x14ac:dyDescent="0.2">
      <c r="A61" s="130"/>
      <c r="B61" s="132"/>
      <c r="D61" s="126"/>
      <c r="E61" s="126"/>
      <c r="F61" s="126"/>
    </row>
    <row r="62" spans="1:6" x14ac:dyDescent="0.2">
      <c r="A62" s="130"/>
      <c r="B62" s="132"/>
      <c r="D62" s="126"/>
      <c r="E62" s="126"/>
      <c r="F62" s="126"/>
    </row>
    <row r="63" spans="1:6" x14ac:dyDescent="0.2">
      <c r="A63" s="130"/>
      <c r="B63" s="132"/>
      <c r="D63" s="126"/>
      <c r="E63" s="126"/>
      <c r="F63" s="126"/>
    </row>
    <row r="64" spans="1:6" x14ac:dyDescent="0.2">
      <c r="A64" s="130"/>
      <c r="B64" s="132"/>
      <c r="D64" s="126"/>
      <c r="E64" s="126"/>
      <c r="F64" s="126"/>
    </row>
    <row r="65" spans="1:6" x14ac:dyDescent="0.2">
      <c r="A65" s="130"/>
      <c r="B65" s="132"/>
      <c r="D65" s="126"/>
      <c r="E65" s="126"/>
      <c r="F65" s="126"/>
    </row>
    <row r="66" spans="1:6" x14ac:dyDescent="0.2">
      <c r="A66" s="130"/>
      <c r="B66" s="132"/>
      <c r="D66" s="126"/>
      <c r="E66" s="126"/>
      <c r="F66" s="126"/>
    </row>
    <row r="67" spans="1:6" x14ac:dyDescent="0.2">
      <c r="A67" s="130"/>
      <c r="B67" s="132"/>
      <c r="D67" s="126"/>
      <c r="E67" s="126"/>
      <c r="F67" s="126"/>
    </row>
    <row r="68" spans="1:6" x14ac:dyDescent="0.2">
      <c r="A68" s="130"/>
      <c r="B68" s="132"/>
      <c r="D68" s="126"/>
      <c r="E68" s="126"/>
      <c r="F68" s="126"/>
    </row>
    <row r="69" spans="1:6" x14ac:dyDescent="0.2">
      <c r="A69" s="130"/>
      <c r="B69" s="132"/>
      <c r="D69" s="126"/>
      <c r="E69" s="126"/>
      <c r="F69" s="126"/>
    </row>
    <row r="70" spans="1:6" x14ac:dyDescent="0.2">
      <c r="A70" s="130"/>
      <c r="B70" s="132"/>
      <c r="D70" s="126"/>
      <c r="E70" s="126"/>
      <c r="F70" s="126"/>
    </row>
    <row r="71" spans="1:6" x14ac:dyDescent="0.2">
      <c r="A71" s="130"/>
      <c r="B71" s="132"/>
      <c r="D71" s="126"/>
      <c r="E71" s="126"/>
      <c r="F71" s="126"/>
    </row>
    <row r="72" spans="1:6" x14ac:dyDescent="0.2">
      <c r="A72" s="130"/>
      <c r="B72" s="132"/>
      <c r="D72" s="126"/>
      <c r="E72" s="126"/>
      <c r="F72" s="126"/>
    </row>
    <row r="73" spans="1:6" x14ac:dyDescent="0.2">
      <c r="A73" s="130"/>
      <c r="B73" s="132"/>
      <c r="D73" s="126"/>
      <c r="E73" s="126"/>
      <c r="F73" s="126"/>
    </row>
    <row r="74" spans="1:6" x14ac:dyDescent="0.2">
      <c r="A74" s="130"/>
      <c r="B74" s="132"/>
      <c r="D74" s="126"/>
      <c r="E74" s="126"/>
      <c r="F74" s="126"/>
    </row>
    <row r="75" spans="1:6" x14ac:dyDescent="0.2">
      <c r="A75" s="130"/>
      <c r="B75" s="132"/>
      <c r="D75" s="126"/>
      <c r="E75" s="126"/>
      <c r="F75" s="126"/>
    </row>
    <row r="76" spans="1:6" x14ac:dyDescent="0.2">
      <c r="A76" s="130"/>
      <c r="B76" s="132"/>
      <c r="D76" s="126"/>
      <c r="E76" s="126"/>
      <c r="F76" s="126"/>
    </row>
    <row r="77" spans="1:6" x14ac:dyDescent="0.2">
      <c r="A77" s="130"/>
      <c r="B77" s="132"/>
      <c r="D77" s="126"/>
      <c r="E77" s="126"/>
      <c r="F77" s="126"/>
    </row>
    <row r="78" spans="1:6" x14ac:dyDescent="0.2">
      <c r="A78" s="130"/>
      <c r="B78" s="132"/>
      <c r="D78" s="126"/>
      <c r="E78" s="126"/>
      <c r="F78" s="126"/>
    </row>
    <row r="79" spans="1:6" x14ac:dyDescent="0.2">
      <c r="A79" s="130"/>
      <c r="B79" s="132"/>
      <c r="D79" s="126"/>
      <c r="E79" s="126"/>
      <c r="F79" s="126"/>
    </row>
    <row r="80" spans="1:6" x14ac:dyDescent="0.2">
      <c r="A80" s="130"/>
      <c r="B80" s="132"/>
      <c r="D80" s="126"/>
      <c r="E80" s="126"/>
      <c r="F80" s="126"/>
    </row>
    <row r="81" spans="1:6" x14ac:dyDescent="0.2">
      <c r="A81" s="130"/>
      <c r="B81" s="132"/>
      <c r="D81" s="126"/>
      <c r="E81" s="126"/>
      <c r="F81" s="126"/>
    </row>
    <row r="82" spans="1:6" x14ac:dyDescent="0.2">
      <c r="A82" s="130"/>
      <c r="B82" s="132"/>
      <c r="D82" s="126"/>
      <c r="E82" s="126"/>
      <c r="F82" s="126"/>
    </row>
    <row r="83" spans="1:6" x14ac:dyDescent="0.2">
      <c r="A83" s="130"/>
      <c r="B83" s="132"/>
      <c r="D83" s="126"/>
      <c r="E83" s="126"/>
      <c r="F83" s="126"/>
    </row>
    <row r="84" spans="1:6" x14ac:dyDescent="0.2">
      <c r="A84" s="130"/>
      <c r="B84" s="132"/>
      <c r="D84" s="126"/>
      <c r="E84" s="126"/>
      <c r="F84" s="126"/>
    </row>
    <row r="85" spans="1:6" x14ac:dyDescent="0.2">
      <c r="A85" s="130"/>
      <c r="B85" s="132"/>
      <c r="D85" s="126"/>
      <c r="E85" s="126"/>
      <c r="F85" s="126"/>
    </row>
    <row r="86" spans="1:6" x14ac:dyDescent="0.2">
      <c r="A86" s="130"/>
      <c r="B86" s="132"/>
      <c r="D86" s="126"/>
      <c r="E86" s="126"/>
      <c r="F86" s="126"/>
    </row>
    <row r="87" spans="1:6" x14ac:dyDescent="0.2">
      <c r="A87" s="130"/>
      <c r="B87" s="132"/>
      <c r="D87" s="126"/>
      <c r="E87" s="126"/>
      <c r="F87" s="126"/>
    </row>
    <row r="88" spans="1:6" x14ac:dyDescent="0.2">
      <c r="A88" s="130"/>
      <c r="B88" s="132"/>
      <c r="D88" s="126"/>
      <c r="E88" s="126"/>
      <c r="F88" s="126"/>
    </row>
    <row r="89" spans="1:6" x14ac:dyDescent="0.2">
      <c r="A89" s="130"/>
      <c r="B89" s="132"/>
      <c r="D89" s="126"/>
      <c r="E89" s="126"/>
      <c r="F89" s="126"/>
    </row>
    <row r="90" spans="1:6" x14ac:dyDescent="0.2">
      <c r="A90" s="130"/>
      <c r="B90" s="132"/>
      <c r="D90" s="126"/>
      <c r="E90" s="126"/>
      <c r="F90" s="126"/>
    </row>
    <row r="91" spans="1:6" x14ac:dyDescent="0.2">
      <c r="A91" s="130"/>
      <c r="B91" s="132"/>
      <c r="D91" s="126"/>
      <c r="E91" s="126"/>
      <c r="F91" s="126"/>
    </row>
    <row r="92" spans="1:6" x14ac:dyDescent="0.2">
      <c r="A92" s="130"/>
      <c r="B92" s="132"/>
      <c r="D92" s="126"/>
      <c r="E92" s="126"/>
      <c r="F92" s="126"/>
    </row>
    <row r="93" spans="1:6" x14ac:dyDescent="0.2">
      <c r="A93" s="130"/>
      <c r="B93" s="132"/>
      <c r="D93" s="126"/>
      <c r="E93" s="126"/>
      <c r="F93" s="126"/>
    </row>
    <row r="94" spans="1:6" x14ac:dyDescent="0.2">
      <c r="A94" s="130"/>
      <c r="B94" s="132"/>
      <c r="D94" s="126"/>
      <c r="E94" s="126"/>
      <c r="F94" s="126"/>
    </row>
    <row r="95" spans="1:6" x14ac:dyDescent="0.2">
      <c r="A95" s="130"/>
      <c r="B95" s="132"/>
      <c r="D95" s="126"/>
      <c r="E95" s="126"/>
      <c r="F95" s="126"/>
    </row>
    <row r="96" spans="1:6" x14ac:dyDescent="0.2">
      <c r="A96" s="130"/>
      <c r="B96" s="132"/>
      <c r="D96" s="126"/>
      <c r="E96" s="126"/>
      <c r="F96" s="126"/>
    </row>
    <row r="97" spans="1:6" x14ac:dyDescent="0.2">
      <c r="A97" s="130"/>
      <c r="B97" s="132"/>
      <c r="D97" s="126"/>
      <c r="E97" s="126"/>
      <c r="F97" s="126"/>
    </row>
    <row r="98" spans="1:6" x14ac:dyDescent="0.2">
      <c r="A98" s="130"/>
      <c r="B98" s="132"/>
      <c r="D98" s="126"/>
      <c r="E98" s="126"/>
      <c r="F98" s="126"/>
    </row>
    <row r="99" spans="1:6" x14ac:dyDescent="0.2">
      <c r="A99" s="130"/>
      <c r="B99" s="132"/>
      <c r="D99" s="126"/>
      <c r="E99" s="126"/>
      <c r="F99" s="126"/>
    </row>
    <row r="100" spans="1:6" x14ac:dyDescent="0.2">
      <c r="A100" s="130"/>
      <c r="B100" s="132"/>
      <c r="D100" s="126"/>
      <c r="E100" s="126"/>
      <c r="F100" s="126"/>
    </row>
    <row r="101" spans="1:6" x14ac:dyDescent="0.2">
      <c r="A101" s="130"/>
      <c r="B101" s="132"/>
      <c r="D101" s="126"/>
      <c r="E101" s="126"/>
      <c r="F101" s="126"/>
    </row>
    <row r="102" spans="1:6" x14ac:dyDescent="0.2">
      <c r="A102" s="130"/>
      <c r="B102" s="132"/>
      <c r="D102" s="126"/>
      <c r="E102" s="126"/>
      <c r="F102" s="126"/>
    </row>
    <row r="103" spans="1:6" x14ac:dyDescent="0.2">
      <c r="A103" s="130"/>
      <c r="B103" s="132"/>
      <c r="D103" s="126"/>
      <c r="E103" s="126"/>
      <c r="F103" s="126"/>
    </row>
    <row r="104" spans="1:6" x14ac:dyDescent="0.2">
      <c r="A104" s="130"/>
      <c r="B104" s="132"/>
      <c r="D104" s="126"/>
      <c r="E104" s="126"/>
      <c r="F104" s="126"/>
    </row>
    <row r="105" spans="1:6" x14ac:dyDescent="0.2">
      <c r="A105" s="130"/>
      <c r="B105" s="132"/>
      <c r="D105" s="126"/>
      <c r="E105" s="126"/>
      <c r="F105" s="126"/>
    </row>
    <row r="106" spans="1:6" x14ac:dyDescent="0.2">
      <c r="A106" s="130"/>
      <c r="B106" s="132"/>
      <c r="D106" s="126"/>
      <c r="E106" s="126"/>
      <c r="F106" s="126"/>
    </row>
    <row r="107" spans="1:6" x14ac:dyDescent="0.2">
      <c r="A107" s="130"/>
      <c r="B107" s="132"/>
      <c r="D107" s="126"/>
      <c r="E107" s="126"/>
      <c r="F107" s="126"/>
    </row>
    <row r="108" spans="1:6" x14ac:dyDescent="0.2">
      <c r="A108" s="130"/>
      <c r="B108" s="132"/>
      <c r="D108" s="126"/>
      <c r="E108" s="126"/>
      <c r="F108" s="126"/>
    </row>
    <row r="109" spans="1:6" x14ac:dyDescent="0.2">
      <c r="A109" s="130"/>
      <c r="B109" s="132"/>
      <c r="D109" s="126"/>
      <c r="E109" s="126"/>
      <c r="F109" s="126"/>
    </row>
    <row r="110" spans="1:6" x14ac:dyDescent="0.2">
      <c r="A110" s="130"/>
      <c r="B110" s="132"/>
      <c r="D110" s="126"/>
      <c r="E110" s="126"/>
      <c r="F110" s="126"/>
    </row>
    <row r="111" spans="1:6" x14ac:dyDescent="0.2">
      <c r="A111" s="130"/>
      <c r="B111" s="132"/>
      <c r="D111" s="126"/>
      <c r="E111" s="126"/>
      <c r="F111" s="126"/>
    </row>
    <row r="112" spans="1:6" x14ac:dyDescent="0.2">
      <c r="A112" s="130"/>
      <c r="B112" s="132"/>
      <c r="D112" s="126"/>
      <c r="E112" s="126"/>
      <c r="F112" s="126"/>
    </row>
    <row r="113" spans="1:6" x14ac:dyDescent="0.2">
      <c r="A113" s="130"/>
      <c r="B113" s="132"/>
      <c r="D113" s="126"/>
      <c r="E113" s="126"/>
      <c r="F113" s="126"/>
    </row>
    <row r="114" spans="1:6" x14ac:dyDescent="0.2">
      <c r="A114" s="130"/>
      <c r="B114" s="132"/>
      <c r="D114" s="126"/>
      <c r="E114" s="126"/>
      <c r="F114" s="126"/>
    </row>
    <row r="115" spans="1:6" x14ac:dyDescent="0.2">
      <c r="A115" s="130"/>
      <c r="B115" s="132"/>
      <c r="D115" s="126"/>
      <c r="E115" s="126"/>
      <c r="F115" s="126"/>
    </row>
    <row r="116" spans="1:6" x14ac:dyDescent="0.2">
      <c r="A116" s="130"/>
      <c r="B116" s="132"/>
      <c r="D116" s="126"/>
      <c r="E116" s="126"/>
      <c r="F116" s="126"/>
    </row>
    <row r="117" spans="1:6" x14ac:dyDescent="0.2">
      <c r="A117" s="130"/>
      <c r="B117" s="132"/>
      <c r="D117" s="126"/>
      <c r="E117" s="126"/>
      <c r="F117" s="126"/>
    </row>
    <row r="118" spans="1:6" x14ac:dyDescent="0.2">
      <c r="A118" s="130"/>
      <c r="B118" s="132"/>
      <c r="D118" s="126"/>
      <c r="E118" s="126"/>
      <c r="F118" s="126"/>
    </row>
    <row r="119" spans="1:6" x14ac:dyDescent="0.2">
      <c r="A119" s="130"/>
      <c r="B119" s="132"/>
      <c r="D119" s="126"/>
      <c r="E119" s="126"/>
      <c r="F119" s="126"/>
    </row>
    <row r="120" spans="1:6" x14ac:dyDescent="0.2">
      <c r="A120" s="130"/>
      <c r="B120" s="132"/>
      <c r="D120" s="126"/>
      <c r="E120" s="126"/>
      <c r="F120" s="126"/>
    </row>
    <row r="121" spans="1:6" x14ac:dyDescent="0.2">
      <c r="A121" s="130"/>
      <c r="B121" s="132"/>
      <c r="D121" s="126"/>
      <c r="E121" s="126"/>
      <c r="F121" s="126"/>
    </row>
    <row r="122" spans="1:6" x14ac:dyDescent="0.2">
      <c r="A122" s="130"/>
      <c r="B122" s="132"/>
      <c r="D122" s="126"/>
      <c r="E122" s="126"/>
      <c r="F122" s="126"/>
    </row>
    <row r="123" spans="1:6" x14ac:dyDescent="0.2">
      <c r="A123" s="130"/>
      <c r="B123" s="132"/>
      <c r="D123" s="126"/>
      <c r="E123" s="126"/>
      <c r="F123" s="126"/>
    </row>
    <row r="124" spans="1:6" x14ac:dyDescent="0.2">
      <c r="A124" s="130"/>
      <c r="B124" s="132"/>
      <c r="D124" s="126"/>
      <c r="E124" s="126"/>
      <c r="F124" s="126"/>
    </row>
    <row r="125" spans="1:6" x14ac:dyDescent="0.2">
      <c r="A125" s="130"/>
      <c r="B125" s="132"/>
      <c r="D125" s="126"/>
      <c r="E125" s="126"/>
      <c r="F125" s="126"/>
    </row>
    <row r="126" spans="1:6" x14ac:dyDescent="0.2">
      <c r="A126" s="130"/>
      <c r="B126" s="132"/>
      <c r="D126" s="126"/>
      <c r="E126" s="126"/>
      <c r="F126" s="126"/>
    </row>
    <row r="127" spans="1:6" x14ac:dyDescent="0.2">
      <c r="A127" s="130"/>
      <c r="B127" s="132"/>
      <c r="D127" s="126"/>
      <c r="E127" s="126"/>
      <c r="F127" s="126"/>
    </row>
    <row r="128" spans="1:6" x14ac:dyDescent="0.2">
      <c r="A128" s="130"/>
      <c r="B128" s="132"/>
      <c r="D128" s="126"/>
      <c r="E128" s="126"/>
      <c r="F128" s="126"/>
    </row>
    <row r="129" spans="1:6" x14ac:dyDescent="0.2">
      <c r="A129" s="130"/>
      <c r="B129" s="132"/>
      <c r="D129" s="126"/>
      <c r="E129" s="126"/>
      <c r="F129" s="126"/>
    </row>
    <row r="130" spans="1:6" x14ac:dyDescent="0.2">
      <c r="A130" s="130"/>
      <c r="B130" s="132"/>
      <c r="D130" s="126"/>
      <c r="E130" s="126"/>
      <c r="F130" s="126"/>
    </row>
    <row r="131" spans="1:6" x14ac:dyDescent="0.2">
      <c r="A131" s="130"/>
      <c r="B131" s="132"/>
      <c r="D131" s="126"/>
      <c r="E131" s="126"/>
      <c r="F131" s="126"/>
    </row>
    <row r="132" spans="1:6" x14ac:dyDescent="0.2">
      <c r="A132" s="130"/>
      <c r="B132" s="132"/>
      <c r="D132" s="126"/>
      <c r="E132" s="126"/>
      <c r="F132" s="126"/>
    </row>
    <row r="133" spans="1:6" x14ac:dyDescent="0.2">
      <c r="A133" s="130"/>
      <c r="B133" s="132"/>
      <c r="D133" s="126"/>
      <c r="E133" s="126"/>
      <c r="F133" s="126"/>
    </row>
    <row r="134" spans="1:6" x14ac:dyDescent="0.2">
      <c r="A134" s="130"/>
      <c r="B134" s="132"/>
      <c r="D134" s="126"/>
      <c r="E134" s="126"/>
      <c r="F134" s="126"/>
    </row>
    <row r="135" spans="1:6" x14ac:dyDescent="0.2">
      <c r="A135" s="130"/>
      <c r="B135" s="132"/>
      <c r="D135" s="126"/>
      <c r="E135" s="126"/>
      <c r="F135" s="126"/>
    </row>
    <row r="136" spans="1:6" x14ac:dyDescent="0.2">
      <c r="A136" s="130"/>
      <c r="B136" s="132"/>
      <c r="D136" s="126"/>
      <c r="E136" s="126"/>
      <c r="F136" s="126"/>
    </row>
    <row r="137" spans="1:6" x14ac:dyDescent="0.2">
      <c r="A137" s="130"/>
      <c r="B137" s="132"/>
      <c r="D137" s="126"/>
      <c r="E137" s="126"/>
      <c r="F137" s="126"/>
    </row>
    <row r="138" spans="1:6" x14ac:dyDescent="0.2">
      <c r="A138" s="130"/>
      <c r="B138" s="132"/>
      <c r="D138" s="126"/>
      <c r="E138" s="126"/>
      <c r="F138" s="126"/>
    </row>
    <row r="139" spans="1:6" x14ac:dyDescent="0.2">
      <c r="A139" s="130"/>
      <c r="B139" s="132"/>
      <c r="D139" s="126"/>
      <c r="E139" s="126"/>
      <c r="F139" s="126"/>
    </row>
    <row r="140" spans="1:6" x14ac:dyDescent="0.2">
      <c r="A140" s="130"/>
      <c r="B140" s="132"/>
      <c r="D140" s="126"/>
      <c r="E140" s="126"/>
      <c r="F140" s="126"/>
    </row>
    <row r="141" spans="1:6" x14ac:dyDescent="0.2">
      <c r="A141" s="130"/>
      <c r="B141" s="132"/>
      <c r="D141" s="126"/>
      <c r="E141" s="126"/>
      <c r="F141" s="126"/>
    </row>
    <row r="142" spans="1:6" x14ac:dyDescent="0.2">
      <c r="A142" s="130"/>
      <c r="B142" s="132"/>
      <c r="D142" s="126"/>
      <c r="E142" s="126"/>
      <c r="F142" s="126"/>
    </row>
    <row r="143" spans="1:6" x14ac:dyDescent="0.2">
      <c r="A143" s="130"/>
      <c r="B143" s="132"/>
      <c r="D143" s="126"/>
      <c r="E143" s="126"/>
      <c r="F143" s="126"/>
    </row>
    <row r="144" spans="1:6" x14ac:dyDescent="0.2">
      <c r="A144" s="130"/>
      <c r="B144" s="132"/>
      <c r="D144" s="126"/>
      <c r="E144" s="126"/>
      <c r="F144" s="126"/>
    </row>
    <row r="145" spans="1:6" x14ac:dyDescent="0.2">
      <c r="A145" s="130"/>
      <c r="B145" s="132"/>
      <c r="D145" s="126"/>
      <c r="E145" s="126"/>
      <c r="F145" s="126"/>
    </row>
    <row r="146" spans="1:6" x14ac:dyDescent="0.2">
      <c r="A146" s="130"/>
      <c r="B146" s="132"/>
      <c r="D146" s="126"/>
      <c r="E146" s="126"/>
      <c r="F146" s="126"/>
    </row>
    <row r="147" spans="1:6" x14ac:dyDescent="0.2">
      <c r="A147" s="130"/>
      <c r="B147" s="132"/>
      <c r="D147" s="126"/>
      <c r="E147" s="126"/>
      <c r="F147" s="126"/>
    </row>
    <row r="148" spans="1:6" x14ac:dyDescent="0.2">
      <c r="A148" s="130"/>
      <c r="B148" s="132"/>
      <c r="D148" s="126"/>
      <c r="E148" s="126"/>
      <c r="F148" s="126"/>
    </row>
    <row r="149" spans="1:6" x14ac:dyDescent="0.2">
      <c r="A149" s="130"/>
      <c r="B149" s="132"/>
      <c r="D149" s="126"/>
      <c r="E149" s="126"/>
      <c r="F149" s="126"/>
    </row>
    <row r="150" spans="1:6" x14ac:dyDescent="0.2">
      <c r="A150" s="130"/>
      <c r="B150" s="132"/>
      <c r="D150" s="126"/>
      <c r="E150" s="126"/>
      <c r="F150" s="126"/>
    </row>
    <row r="151" spans="1:6" x14ac:dyDescent="0.2">
      <c r="A151" s="130"/>
      <c r="B151" s="132"/>
      <c r="D151" s="126"/>
      <c r="E151" s="126"/>
      <c r="F151" s="126"/>
    </row>
    <row r="152" spans="1:6" x14ac:dyDescent="0.2">
      <c r="A152" s="130"/>
      <c r="B152" s="132"/>
      <c r="D152" s="126"/>
      <c r="E152" s="126"/>
      <c r="F152" s="126"/>
    </row>
    <row r="153" spans="1:6" x14ac:dyDescent="0.2">
      <c r="A153" s="130"/>
      <c r="B153" s="132"/>
      <c r="D153" s="126"/>
      <c r="E153" s="126"/>
      <c r="F153" s="126"/>
    </row>
    <row r="154" spans="1:6" x14ac:dyDescent="0.2">
      <c r="A154" s="130"/>
      <c r="B154" s="132"/>
      <c r="D154" s="126"/>
      <c r="E154" s="126"/>
      <c r="F154" s="126"/>
    </row>
    <row r="155" spans="1:6" x14ac:dyDescent="0.2">
      <c r="A155" s="130"/>
      <c r="B155" s="132"/>
      <c r="D155" s="126"/>
      <c r="E155" s="126"/>
      <c r="F155" s="126"/>
    </row>
    <row r="156" spans="1:6" x14ac:dyDescent="0.2">
      <c r="A156" s="130"/>
      <c r="B156" s="132"/>
      <c r="D156" s="126"/>
      <c r="E156" s="126"/>
      <c r="F156" s="126"/>
    </row>
    <row r="157" spans="1:6" x14ac:dyDescent="0.2">
      <c r="A157" s="130"/>
      <c r="B157" s="132"/>
      <c r="D157" s="126"/>
      <c r="E157" s="126"/>
      <c r="F157" s="126"/>
    </row>
    <row r="158" spans="1:6" x14ac:dyDescent="0.2">
      <c r="A158" s="130"/>
      <c r="B158" s="132"/>
      <c r="D158" s="126"/>
      <c r="E158" s="126"/>
      <c r="F158" s="126"/>
    </row>
    <row r="159" spans="1:6" x14ac:dyDescent="0.2">
      <c r="A159" s="130"/>
      <c r="B159" s="132"/>
      <c r="D159" s="126"/>
      <c r="E159" s="126"/>
      <c r="F159" s="126"/>
    </row>
    <row r="160" spans="1:6" x14ac:dyDescent="0.2">
      <c r="A160" s="130"/>
      <c r="B160" s="132"/>
      <c r="D160" s="126"/>
      <c r="E160" s="126"/>
      <c r="F160" s="126"/>
    </row>
    <row r="161" spans="1:6" x14ac:dyDescent="0.2">
      <c r="A161" s="130"/>
      <c r="B161" s="132"/>
      <c r="D161" s="126"/>
      <c r="E161" s="126"/>
      <c r="F161" s="126"/>
    </row>
    <row r="162" spans="1:6" x14ac:dyDescent="0.2">
      <c r="A162" s="130"/>
      <c r="B162" s="132"/>
      <c r="D162" s="126"/>
      <c r="E162" s="126"/>
      <c r="F162" s="126"/>
    </row>
    <row r="163" spans="1:6" x14ac:dyDescent="0.2">
      <c r="A163" s="130"/>
      <c r="B163" s="132"/>
      <c r="D163" s="126"/>
      <c r="E163" s="126"/>
      <c r="F163" s="126"/>
    </row>
    <row r="164" spans="1:6" x14ac:dyDescent="0.2">
      <c r="A164" s="130"/>
      <c r="B164" s="132"/>
      <c r="D164" s="126"/>
      <c r="E164" s="126"/>
      <c r="F164" s="126"/>
    </row>
    <row r="165" spans="1:6" x14ac:dyDescent="0.2">
      <c r="A165" s="130"/>
      <c r="B165" s="132"/>
      <c r="D165" s="126"/>
      <c r="E165" s="126"/>
      <c r="F165" s="126"/>
    </row>
    <row r="166" spans="1:6" x14ac:dyDescent="0.2">
      <c r="A166" s="130"/>
      <c r="B166" s="132"/>
      <c r="D166" s="126"/>
      <c r="E166" s="126"/>
      <c r="F166" s="126"/>
    </row>
    <row r="167" spans="1:6" x14ac:dyDescent="0.2">
      <c r="A167" s="130"/>
      <c r="B167" s="132"/>
      <c r="D167" s="126"/>
      <c r="E167" s="126"/>
      <c r="F167" s="126"/>
    </row>
    <row r="168" spans="1:6" x14ac:dyDescent="0.2">
      <c r="A168" s="130"/>
      <c r="B168" s="132"/>
      <c r="D168" s="126"/>
      <c r="E168" s="126"/>
      <c r="F168" s="126"/>
    </row>
    <row r="169" spans="1:6" x14ac:dyDescent="0.2">
      <c r="A169" s="130"/>
      <c r="B169" s="132"/>
      <c r="D169" s="126"/>
      <c r="E169" s="126"/>
      <c r="F169" s="126"/>
    </row>
    <row r="170" spans="1:6" x14ac:dyDescent="0.2">
      <c r="A170" s="130"/>
      <c r="B170" s="132"/>
      <c r="D170" s="126"/>
      <c r="E170" s="126"/>
      <c r="F170" s="126"/>
    </row>
    <row r="171" spans="1:6" x14ac:dyDescent="0.2">
      <c r="A171" s="130"/>
      <c r="B171" s="132"/>
      <c r="D171" s="126"/>
      <c r="E171" s="126"/>
      <c r="F171" s="126"/>
    </row>
    <row r="172" spans="1:6" x14ac:dyDescent="0.2">
      <c r="A172" s="130"/>
      <c r="B172" s="132"/>
      <c r="D172" s="126"/>
      <c r="E172" s="126"/>
      <c r="F172" s="126"/>
    </row>
    <row r="173" spans="1:6" x14ac:dyDescent="0.2">
      <c r="A173" s="130"/>
      <c r="B173" s="132"/>
      <c r="D173" s="126"/>
      <c r="E173" s="126"/>
      <c r="F173" s="126"/>
    </row>
    <row r="174" spans="1:6" x14ac:dyDescent="0.2">
      <c r="A174" s="130"/>
      <c r="B174" s="132"/>
      <c r="D174" s="126"/>
      <c r="E174" s="126"/>
      <c r="F174" s="126"/>
    </row>
    <row r="175" spans="1:6" x14ac:dyDescent="0.2">
      <c r="A175" s="130"/>
      <c r="B175" s="132"/>
      <c r="D175" s="126"/>
      <c r="E175" s="126"/>
      <c r="F175" s="126"/>
    </row>
    <row r="176" spans="1:6" x14ac:dyDescent="0.2">
      <c r="A176" s="130"/>
      <c r="B176" s="132"/>
      <c r="D176" s="126"/>
      <c r="E176" s="126"/>
      <c r="F176" s="126"/>
    </row>
    <row r="177" spans="1:6" x14ac:dyDescent="0.2">
      <c r="A177" s="130"/>
      <c r="B177" s="132"/>
      <c r="D177" s="126"/>
      <c r="E177" s="126"/>
      <c r="F177" s="126"/>
    </row>
    <row r="178" spans="1:6" x14ac:dyDescent="0.2">
      <c r="A178" s="130"/>
      <c r="B178" s="132"/>
      <c r="D178" s="126"/>
      <c r="E178" s="126"/>
      <c r="F178" s="126"/>
    </row>
    <row r="179" spans="1:6" x14ac:dyDescent="0.2">
      <c r="A179" s="130"/>
      <c r="B179" s="132"/>
      <c r="D179" s="126"/>
      <c r="E179" s="126"/>
      <c r="F179" s="126"/>
    </row>
    <row r="180" spans="1:6" x14ac:dyDescent="0.2">
      <c r="A180" s="130"/>
      <c r="B180" s="132"/>
      <c r="D180" s="126"/>
      <c r="E180" s="126"/>
      <c r="F180" s="126"/>
    </row>
    <row r="181" spans="1:6" x14ac:dyDescent="0.2">
      <c r="A181" s="130"/>
      <c r="B181" s="132"/>
      <c r="D181" s="126"/>
      <c r="E181" s="126"/>
      <c r="F181" s="126"/>
    </row>
    <row r="182" spans="1:6" x14ac:dyDescent="0.2">
      <c r="A182" s="130"/>
      <c r="B182" s="132"/>
      <c r="D182" s="126"/>
      <c r="E182" s="126"/>
      <c r="F182" s="126"/>
    </row>
    <row r="183" spans="1:6" x14ac:dyDescent="0.2">
      <c r="A183" s="130"/>
      <c r="B183" s="132"/>
      <c r="D183" s="126"/>
      <c r="E183" s="126"/>
      <c r="F183" s="126"/>
    </row>
    <row r="184" spans="1:6" x14ac:dyDescent="0.2">
      <c r="A184" s="130"/>
      <c r="B184" s="132"/>
      <c r="D184" s="126"/>
      <c r="E184" s="126"/>
      <c r="F184" s="126"/>
    </row>
    <row r="185" spans="1:6" x14ac:dyDescent="0.2">
      <c r="A185" s="130"/>
      <c r="B185" s="132"/>
      <c r="D185" s="126"/>
      <c r="E185" s="126"/>
      <c r="F185" s="126"/>
    </row>
    <row r="186" spans="1:6" x14ac:dyDescent="0.2">
      <c r="A186" s="130"/>
      <c r="B186" s="132"/>
      <c r="D186" s="126"/>
      <c r="E186" s="126"/>
      <c r="F186" s="126"/>
    </row>
    <row r="187" spans="1:6" x14ac:dyDescent="0.2">
      <c r="A187" s="130"/>
      <c r="B187" s="132"/>
      <c r="D187" s="126"/>
      <c r="E187" s="126"/>
      <c r="F187" s="126"/>
    </row>
    <row r="188" spans="1:6" x14ac:dyDescent="0.2">
      <c r="A188" s="130"/>
      <c r="B188" s="132"/>
      <c r="D188" s="126"/>
      <c r="E188" s="126"/>
      <c r="F188" s="126"/>
    </row>
    <row r="189" spans="1:6" x14ac:dyDescent="0.2">
      <c r="A189" s="130"/>
      <c r="B189" s="132"/>
      <c r="D189" s="126"/>
      <c r="E189" s="126"/>
      <c r="F189" s="126"/>
    </row>
    <row r="190" spans="1:6" x14ac:dyDescent="0.2">
      <c r="A190" s="130"/>
      <c r="B190" s="132"/>
      <c r="D190" s="126"/>
      <c r="E190" s="126"/>
      <c r="F190" s="126"/>
    </row>
    <row r="191" spans="1:6" x14ac:dyDescent="0.2">
      <c r="A191" s="130"/>
      <c r="B191" s="132"/>
      <c r="D191" s="126"/>
      <c r="E191" s="126"/>
      <c r="F191" s="126"/>
    </row>
    <row r="192" spans="1:6" x14ac:dyDescent="0.2">
      <c r="A192" s="130"/>
      <c r="B192" s="132"/>
      <c r="D192" s="126"/>
      <c r="E192" s="126"/>
      <c r="F192" s="126"/>
    </row>
    <row r="193" spans="1:6" x14ac:dyDescent="0.2">
      <c r="A193" s="130"/>
      <c r="B193" s="132"/>
      <c r="D193" s="126"/>
      <c r="E193" s="126"/>
      <c r="F193" s="126"/>
    </row>
    <row r="194" spans="1:6" x14ac:dyDescent="0.2">
      <c r="A194" s="130"/>
      <c r="B194" s="132"/>
      <c r="D194" s="126"/>
      <c r="E194" s="126"/>
      <c r="F194" s="126"/>
    </row>
    <row r="195" spans="1:6" x14ac:dyDescent="0.2">
      <c r="A195" s="130"/>
      <c r="B195" s="132"/>
      <c r="D195" s="126"/>
      <c r="E195" s="126"/>
      <c r="F195" s="126"/>
    </row>
    <row r="196" spans="1:6" x14ac:dyDescent="0.2">
      <c r="A196" s="130"/>
      <c r="B196" s="132"/>
      <c r="D196" s="126"/>
      <c r="E196" s="126"/>
      <c r="F196" s="126"/>
    </row>
    <row r="197" spans="1:6" x14ac:dyDescent="0.2">
      <c r="A197" s="130"/>
      <c r="B197" s="132"/>
      <c r="D197" s="126"/>
      <c r="E197" s="126"/>
      <c r="F197" s="126"/>
    </row>
    <row r="198" spans="1:6" x14ac:dyDescent="0.2">
      <c r="A198" s="130"/>
      <c r="B198" s="132"/>
      <c r="D198" s="126"/>
      <c r="E198" s="126"/>
      <c r="F198" s="126"/>
    </row>
    <row r="199" spans="1:6" x14ac:dyDescent="0.2">
      <c r="A199" s="130"/>
      <c r="B199" s="132"/>
      <c r="D199" s="126"/>
      <c r="E199" s="126"/>
      <c r="F199" s="126"/>
    </row>
    <row r="200" spans="1:6" x14ac:dyDescent="0.2">
      <c r="A200" s="130"/>
      <c r="B200" s="132"/>
      <c r="D200" s="126"/>
      <c r="E200" s="126"/>
      <c r="F200" s="126"/>
    </row>
    <row r="201" spans="1:6" x14ac:dyDescent="0.2">
      <c r="A201" s="130"/>
      <c r="B201" s="132"/>
      <c r="D201" s="126"/>
      <c r="E201" s="126"/>
      <c r="F201" s="126"/>
    </row>
    <row r="202" spans="1:6" x14ac:dyDescent="0.2">
      <c r="A202" s="130"/>
      <c r="B202" s="132"/>
      <c r="D202" s="126"/>
      <c r="E202" s="126"/>
      <c r="F202" s="126"/>
    </row>
    <row r="203" spans="1:6" x14ac:dyDescent="0.2">
      <c r="A203" s="130"/>
      <c r="B203" s="132"/>
      <c r="D203" s="126"/>
      <c r="E203" s="126"/>
      <c r="F203" s="126"/>
    </row>
    <row r="204" spans="1:6" x14ac:dyDescent="0.2">
      <c r="A204" s="130"/>
      <c r="B204" s="132"/>
      <c r="D204" s="126"/>
      <c r="E204" s="126"/>
      <c r="F204" s="126"/>
    </row>
    <row r="205" spans="1:6" x14ac:dyDescent="0.2">
      <c r="A205" s="130"/>
      <c r="B205" s="132"/>
      <c r="D205" s="126"/>
      <c r="E205" s="126"/>
      <c r="F205" s="126"/>
    </row>
    <row r="206" spans="1:6" x14ac:dyDescent="0.2">
      <c r="A206" s="130"/>
      <c r="B206" s="132"/>
      <c r="D206" s="126"/>
      <c r="E206" s="126"/>
      <c r="F206" s="126"/>
    </row>
    <row r="207" spans="1:6" x14ac:dyDescent="0.2">
      <c r="A207" s="130"/>
      <c r="B207" s="132"/>
      <c r="D207" s="126"/>
      <c r="E207" s="126"/>
      <c r="F207" s="126"/>
    </row>
    <row r="208" spans="1:6" x14ac:dyDescent="0.2">
      <c r="A208" s="130"/>
      <c r="B208" s="132"/>
      <c r="D208" s="126"/>
      <c r="E208" s="126"/>
      <c r="F208" s="126"/>
    </row>
    <row r="209" spans="1:6" x14ac:dyDescent="0.2">
      <c r="A209" s="130"/>
      <c r="B209" s="132"/>
      <c r="D209" s="126"/>
      <c r="E209" s="126"/>
      <c r="F209" s="126"/>
    </row>
    <row r="210" spans="1:6" x14ac:dyDescent="0.2">
      <c r="A210" s="130"/>
      <c r="B210" s="132"/>
      <c r="D210" s="126"/>
      <c r="E210" s="126"/>
      <c r="F210" s="126"/>
    </row>
    <row r="211" spans="1:6" x14ac:dyDescent="0.2">
      <c r="A211" s="130"/>
      <c r="B211" s="132"/>
      <c r="D211" s="126"/>
      <c r="E211" s="126"/>
      <c r="F211" s="126"/>
    </row>
    <row r="212" spans="1:6" x14ac:dyDescent="0.2">
      <c r="A212" s="130"/>
      <c r="B212" s="132"/>
      <c r="D212" s="126"/>
      <c r="E212" s="126"/>
      <c r="F212" s="126"/>
    </row>
    <row r="213" spans="1:6" x14ac:dyDescent="0.2">
      <c r="A213" s="130"/>
      <c r="B213" s="132"/>
      <c r="D213" s="126"/>
      <c r="E213" s="126"/>
      <c r="F213" s="126"/>
    </row>
    <row r="214" spans="1:6" x14ac:dyDescent="0.2">
      <c r="A214" s="130"/>
      <c r="B214" s="132"/>
      <c r="D214" s="126"/>
      <c r="E214" s="126"/>
      <c r="F214" s="126"/>
    </row>
    <row r="215" spans="1:6" x14ac:dyDescent="0.2">
      <c r="A215" s="130"/>
      <c r="B215" s="132"/>
      <c r="D215" s="126"/>
      <c r="E215" s="126"/>
      <c r="F215" s="126"/>
    </row>
    <row r="216" spans="1:6" x14ac:dyDescent="0.2">
      <c r="A216" s="130"/>
      <c r="B216" s="132"/>
      <c r="D216" s="126"/>
      <c r="E216" s="126"/>
      <c r="F216" s="126"/>
    </row>
    <row r="217" spans="1:6" x14ac:dyDescent="0.2">
      <c r="A217" s="130"/>
      <c r="B217" s="132"/>
      <c r="D217" s="126"/>
      <c r="E217" s="126"/>
      <c r="F217" s="126"/>
    </row>
    <row r="218" spans="1:6" x14ac:dyDescent="0.2">
      <c r="A218" s="130"/>
      <c r="B218" s="132"/>
      <c r="D218" s="126"/>
      <c r="E218" s="126"/>
      <c r="F218" s="126"/>
    </row>
    <row r="219" spans="1:6" x14ac:dyDescent="0.2">
      <c r="A219" s="130"/>
      <c r="B219" s="132"/>
      <c r="D219" s="126"/>
      <c r="E219" s="126"/>
      <c r="F219" s="126"/>
    </row>
    <row r="220" spans="1:6" x14ac:dyDescent="0.2">
      <c r="A220" s="130"/>
      <c r="B220" s="132"/>
      <c r="D220" s="126"/>
      <c r="E220" s="126"/>
      <c r="F220" s="126"/>
    </row>
    <row r="221" spans="1:6" x14ac:dyDescent="0.2">
      <c r="A221" s="130"/>
      <c r="B221" s="132"/>
      <c r="D221" s="126"/>
      <c r="E221" s="126"/>
      <c r="F221" s="126"/>
    </row>
    <row r="222" spans="1:6" x14ac:dyDescent="0.2">
      <c r="A222" s="130"/>
      <c r="B222" s="132"/>
      <c r="D222" s="126"/>
      <c r="E222" s="126"/>
      <c r="F222" s="126"/>
    </row>
    <row r="223" spans="1:6" x14ac:dyDescent="0.2">
      <c r="A223" s="130"/>
      <c r="B223" s="132"/>
      <c r="D223" s="126"/>
      <c r="E223" s="126"/>
      <c r="F223" s="126"/>
    </row>
    <row r="224" spans="1:6" x14ac:dyDescent="0.2">
      <c r="A224" s="130"/>
      <c r="B224" s="132"/>
      <c r="D224" s="126"/>
      <c r="E224" s="126"/>
      <c r="F224" s="126"/>
    </row>
    <row r="225" spans="1:6" x14ac:dyDescent="0.2">
      <c r="A225" s="130"/>
      <c r="B225" s="132"/>
      <c r="D225" s="126"/>
      <c r="E225" s="126"/>
      <c r="F225" s="126"/>
    </row>
    <row r="226" spans="1:6" x14ac:dyDescent="0.2">
      <c r="A226" s="130"/>
      <c r="B226" s="132"/>
      <c r="D226" s="126"/>
      <c r="E226" s="126"/>
      <c r="F226" s="126"/>
    </row>
    <row r="227" spans="1:6" x14ac:dyDescent="0.2">
      <c r="A227" s="130"/>
      <c r="B227" s="132"/>
      <c r="D227" s="126"/>
      <c r="E227" s="126"/>
      <c r="F227" s="126"/>
    </row>
    <row r="228" spans="1:6" x14ac:dyDescent="0.2">
      <c r="A228" s="130"/>
      <c r="B228" s="132"/>
      <c r="D228" s="126"/>
      <c r="E228" s="126"/>
      <c r="F228" s="126"/>
    </row>
    <row r="229" spans="1:6" x14ac:dyDescent="0.2">
      <c r="A229" s="130"/>
      <c r="B229" s="132"/>
      <c r="D229" s="126"/>
      <c r="E229" s="126"/>
      <c r="F229" s="126"/>
    </row>
    <row r="230" spans="1:6" x14ac:dyDescent="0.2">
      <c r="A230" s="130"/>
      <c r="B230" s="132"/>
      <c r="D230" s="126"/>
      <c r="E230" s="126"/>
      <c r="F230" s="126"/>
    </row>
    <row r="231" spans="1:6" x14ac:dyDescent="0.2">
      <c r="A231" s="130"/>
      <c r="B231" s="132"/>
      <c r="D231" s="126"/>
      <c r="E231" s="126"/>
      <c r="F231" s="126"/>
    </row>
    <row r="232" spans="1:6" x14ac:dyDescent="0.2">
      <c r="A232" s="130"/>
      <c r="B232" s="132"/>
      <c r="D232" s="126"/>
      <c r="E232" s="126"/>
      <c r="F232" s="126"/>
    </row>
    <row r="233" spans="1:6" x14ac:dyDescent="0.2">
      <c r="A233" s="130"/>
      <c r="B233" s="132"/>
      <c r="D233" s="126"/>
      <c r="E233" s="126"/>
      <c r="F233" s="126"/>
    </row>
    <row r="234" spans="1:6" x14ac:dyDescent="0.2">
      <c r="A234" s="130"/>
      <c r="B234" s="132"/>
      <c r="D234" s="126"/>
      <c r="E234" s="126"/>
      <c r="F234" s="126"/>
    </row>
    <row r="235" spans="1:6" x14ac:dyDescent="0.2">
      <c r="A235" s="130"/>
      <c r="B235" s="132"/>
      <c r="D235" s="126"/>
      <c r="E235" s="126"/>
      <c r="F235" s="126"/>
    </row>
    <row r="236" spans="1:6" x14ac:dyDescent="0.2">
      <c r="A236" s="130"/>
      <c r="B236" s="132"/>
      <c r="D236" s="126"/>
      <c r="E236" s="126"/>
      <c r="F236" s="126"/>
    </row>
    <row r="237" spans="1:6" x14ac:dyDescent="0.2">
      <c r="A237" s="130"/>
      <c r="B237" s="132"/>
      <c r="D237" s="126"/>
      <c r="E237" s="126"/>
      <c r="F237" s="126"/>
    </row>
    <row r="238" spans="1:6" x14ac:dyDescent="0.2">
      <c r="A238" s="130"/>
      <c r="B238" s="132"/>
      <c r="D238" s="126"/>
      <c r="E238" s="126"/>
      <c r="F238" s="126"/>
    </row>
    <row r="239" spans="1:6" x14ac:dyDescent="0.2">
      <c r="A239" s="130"/>
      <c r="B239" s="132"/>
      <c r="D239" s="126"/>
      <c r="E239" s="126"/>
      <c r="F239" s="126"/>
    </row>
    <row r="240" spans="1:6" x14ac:dyDescent="0.2">
      <c r="A240" s="130"/>
      <c r="B240" s="132"/>
      <c r="D240" s="126"/>
      <c r="E240" s="126"/>
      <c r="F240" s="126"/>
    </row>
    <row r="241" spans="1:6" x14ac:dyDescent="0.2">
      <c r="A241" s="130"/>
      <c r="B241" s="132"/>
      <c r="D241" s="126"/>
      <c r="E241" s="126"/>
      <c r="F241" s="126"/>
    </row>
    <row r="242" spans="1:6" x14ac:dyDescent="0.2">
      <c r="A242" s="130"/>
      <c r="B242" s="132"/>
      <c r="D242" s="126"/>
      <c r="E242" s="126"/>
      <c r="F242" s="126"/>
    </row>
    <row r="243" spans="1:6" x14ac:dyDescent="0.2">
      <c r="A243" s="130"/>
      <c r="B243" s="132"/>
      <c r="D243" s="126"/>
      <c r="E243" s="126"/>
      <c r="F243" s="126"/>
    </row>
    <row r="244" spans="1:6" x14ac:dyDescent="0.2">
      <c r="A244" s="130"/>
      <c r="B244" s="132"/>
      <c r="D244" s="126"/>
      <c r="E244" s="126"/>
      <c r="F244" s="126"/>
    </row>
    <row r="245" spans="1:6" x14ac:dyDescent="0.2">
      <c r="A245" s="130"/>
      <c r="B245" s="132"/>
      <c r="D245" s="126"/>
      <c r="E245" s="126"/>
      <c r="F245" s="126"/>
    </row>
    <row r="246" spans="1:6" x14ac:dyDescent="0.2">
      <c r="A246" s="130"/>
      <c r="B246" s="132"/>
      <c r="D246" s="126"/>
      <c r="E246" s="126"/>
      <c r="F246" s="126"/>
    </row>
    <row r="247" spans="1:6" x14ac:dyDescent="0.2">
      <c r="A247" s="130"/>
      <c r="B247" s="132"/>
      <c r="D247" s="126"/>
      <c r="E247" s="126"/>
      <c r="F247" s="126"/>
    </row>
    <row r="248" spans="1:6" x14ac:dyDescent="0.2">
      <c r="A248" s="130"/>
      <c r="B248" s="132"/>
      <c r="D248" s="126"/>
      <c r="E248" s="126"/>
      <c r="F248" s="126"/>
    </row>
    <row r="249" spans="1:6" x14ac:dyDescent="0.2">
      <c r="A249" s="130"/>
      <c r="B249" s="132"/>
      <c r="D249" s="126"/>
      <c r="E249" s="126"/>
      <c r="F249" s="126"/>
    </row>
    <row r="250" spans="1:6" x14ac:dyDescent="0.2">
      <c r="A250" s="130"/>
      <c r="B250" s="132"/>
      <c r="D250" s="126"/>
      <c r="E250" s="126"/>
      <c r="F250" s="126"/>
    </row>
    <row r="251" spans="1:6" x14ac:dyDescent="0.2">
      <c r="A251" s="130"/>
      <c r="B251" s="132"/>
      <c r="D251" s="126"/>
      <c r="E251" s="126"/>
      <c r="F251" s="126"/>
    </row>
    <row r="252" spans="1:6" x14ac:dyDescent="0.2">
      <c r="A252" s="130"/>
      <c r="B252" s="132"/>
      <c r="D252" s="126"/>
      <c r="E252" s="126"/>
      <c r="F252" s="126"/>
    </row>
    <row r="253" spans="1:6" x14ac:dyDescent="0.2">
      <c r="A253" s="130"/>
      <c r="B253" s="132"/>
      <c r="D253" s="126"/>
      <c r="E253" s="126"/>
      <c r="F253" s="126"/>
    </row>
    <row r="254" spans="1:6" x14ac:dyDescent="0.2">
      <c r="A254" s="130"/>
      <c r="B254" s="132"/>
      <c r="D254" s="126"/>
      <c r="E254" s="126"/>
      <c r="F254" s="126"/>
    </row>
    <row r="255" spans="1:6" x14ac:dyDescent="0.2">
      <c r="A255" s="130"/>
      <c r="B255" s="132"/>
      <c r="D255" s="126"/>
      <c r="E255" s="126"/>
      <c r="F255" s="126"/>
    </row>
    <row r="256" spans="1:6" x14ac:dyDescent="0.2">
      <c r="A256" s="130"/>
      <c r="B256" s="132"/>
      <c r="D256" s="126"/>
      <c r="E256" s="126"/>
      <c r="F256" s="126"/>
    </row>
    <row r="257" spans="1:6" x14ac:dyDescent="0.2">
      <c r="A257" s="130"/>
      <c r="B257" s="132"/>
      <c r="D257" s="126"/>
      <c r="E257" s="126"/>
      <c r="F257" s="126"/>
    </row>
    <row r="258" spans="1:6" x14ac:dyDescent="0.2">
      <c r="A258" s="130"/>
      <c r="B258" s="132"/>
      <c r="D258" s="126"/>
      <c r="E258" s="126"/>
      <c r="F258" s="126"/>
    </row>
    <row r="259" spans="1:6" x14ac:dyDescent="0.2">
      <c r="A259" s="130"/>
      <c r="B259" s="132"/>
      <c r="D259" s="126"/>
      <c r="E259" s="126"/>
      <c r="F259" s="126"/>
    </row>
    <row r="260" spans="1:6" x14ac:dyDescent="0.2">
      <c r="A260" s="130"/>
      <c r="B260" s="132"/>
      <c r="D260" s="126"/>
      <c r="E260" s="126"/>
      <c r="F260" s="126"/>
    </row>
    <row r="261" spans="1:6" x14ac:dyDescent="0.2">
      <c r="A261" s="130"/>
      <c r="B261" s="132"/>
      <c r="D261" s="126"/>
      <c r="E261" s="126"/>
      <c r="F261" s="126"/>
    </row>
    <row r="262" spans="1:6" x14ac:dyDescent="0.2">
      <c r="A262" s="130"/>
      <c r="B262" s="132"/>
      <c r="D262" s="126"/>
      <c r="E262" s="126"/>
      <c r="F262" s="126"/>
    </row>
    <row r="263" spans="1:6" x14ac:dyDescent="0.2">
      <c r="A263" s="130"/>
      <c r="B263" s="132"/>
      <c r="D263" s="126"/>
      <c r="E263" s="126"/>
      <c r="F263" s="126"/>
    </row>
    <row r="264" spans="1:6" x14ac:dyDescent="0.2">
      <c r="A264" s="130"/>
      <c r="B264" s="132"/>
      <c r="D264" s="126"/>
      <c r="E264" s="126"/>
      <c r="F264" s="126"/>
    </row>
    <row r="265" spans="1:6" x14ac:dyDescent="0.2">
      <c r="A265" s="130"/>
      <c r="B265" s="132"/>
      <c r="D265" s="126"/>
      <c r="E265" s="126"/>
      <c r="F265" s="126"/>
    </row>
    <row r="266" spans="1:6" x14ac:dyDescent="0.2">
      <c r="A266" s="130"/>
      <c r="B266" s="132"/>
      <c r="D266" s="126"/>
      <c r="E266" s="126"/>
      <c r="F266" s="126"/>
    </row>
    <row r="267" spans="1:6" x14ac:dyDescent="0.2">
      <c r="A267" s="130"/>
      <c r="B267" s="132"/>
      <c r="D267" s="126"/>
      <c r="E267" s="126"/>
      <c r="F267" s="126"/>
    </row>
    <row r="268" spans="1:6" x14ac:dyDescent="0.2">
      <c r="A268" s="130"/>
      <c r="B268" s="132"/>
      <c r="D268" s="126"/>
      <c r="E268" s="126"/>
      <c r="F268" s="126"/>
    </row>
    <row r="269" spans="1:6" x14ac:dyDescent="0.2">
      <c r="A269" s="130"/>
      <c r="B269" s="132"/>
      <c r="D269" s="126"/>
      <c r="E269" s="126"/>
      <c r="F269" s="126"/>
    </row>
    <row r="270" spans="1:6" x14ac:dyDescent="0.2">
      <c r="A270" s="130"/>
      <c r="B270" s="132"/>
      <c r="D270" s="126"/>
      <c r="E270" s="126"/>
      <c r="F270" s="126"/>
    </row>
    <row r="271" spans="1:6" x14ac:dyDescent="0.2">
      <c r="A271" s="130"/>
      <c r="B271" s="132"/>
      <c r="D271" s="126"/>
      <c r="E271" s="126"/>
      <c r="F271" s="126"/>
    </row>
    <row r="272" spans="1:6" x14ac:dyDescent="0.2">
      <c r="A272" s="130"/>
      <c r="B272" s="132"/>
      <c r="D272" s="126"/>
      <c r="E272" s="126"/>
      <c r="F272" s="126"/>
    </row>
    <row r="273" spans="1:6" x14ac:dyDescent="0.2">
      <c r="A273" s="130"/>
      <c r="B273" s="132"/>
      <c r="D273" s="126"/>
      <c r="E273" s="126"/>
      <c r="F273" s="126"/>
    </row>
    <row r="274" spans="1:6" x14ac:dyDescent="0.2">
      <c r="A274" s="130"/>
      <c r="B274" s="132"/>
      <c r="D274" s="126"/>
      <c r="E274" s="126"/>
      <c r="F274" s="126"/>
    </row>
    <row r="275" spans="1:6" x14ac:dyDescent="0.2">
      <c r="A275" s="130"/>
      <c r="B275" s="132"/>
      <c r="D275" s="126"/>
      <c r="E275" s="126"/>
      <c r="F275" s="126"/>
    </row>
    <row r="276" spans="1:6" x14ac:dyDescent="0.2">
      <c r="A276" s="130"/>
      <c r="B276" s="132"/>
      <c r="D276" s="126"/>
      <c r="E276" s="126"/>
      <c r="F276" s="126"/>
    </row>
    <row r="277" spans="1:6" x14ac:dyDescent="0.2">
      <c r="A277" s="130"/>
      <c r="B277" s="132"/>
      <c r="D277" s="126"/>
      <c r="E277" s="126"/>
      <c r="F277" s="126"/>
    </row>
    <row r="278" spans="1:6" x14ac:dyDescent="0.2">
      <c r="A278" s="130"/>
      <c r="B278" s="132"/>
      <c r="D278" s="126"/>
      <c r="E278" s="126"/>
      <c r="F278" s="126"/>
    </row>
    <row r="279" spans="1:6" x14ac:dyDescent="0.2">
      <c r="A279" s="130"/>
      <c r="B279" s="132"/>
      <c r="D279" s="126"/>
      <c r="E279" s="126"/>
      <c r="F279" s="126"/>
    </row>
    <row r="280" spans="1:6" x14ac:dyDescent="0.2">
      <c r="A280" s="130"/>
      <c r="B280" s="132"/>
      <c r="D280" s="126"/>
      <c r="E280" s="126"/>
      <c r="F280" s="126"/>
    </row>
    <row r="281" spans="1:6" x14ac:dyDescent="0.2">
      <c r="A281" s="130"/>
      <c r="B281" s="132"/>
      <c r="D281" s="126"/>
      <c r="E281" s="126"/>
      <c r="F281" s="126"/>
    </row>
    <row r="282" spans="1:6" x14ac:dyDescent="0.2">
      <c r="A282" s="130"/>
      <c r="B282" s="132"/>
      <c r="D282" s="126"/>
      <c r="E282" s="126"/>
      <c r="F282" s="126"/>
    </row>
    <row r="283" spans="1:6" x14ac:dyDescent="0.2">
      <c r="A283" s="130"/>
      <c r="B283" s="132"/>
      <c r="D283" s="126"/>
      <c r="E283" s="126"/>
      <c r="F283" s="126"/>
    </row>
    <row r="284" spans="1:6" x14ac:dyDescent="0.2">
      <c r="A284" s="130"/>
      <c r="B284" s="132"/>
      <c r="D284" s="126"/>
      <c r="E284" s="126"/>
      <c r="F284" s="126"/>
    </row>
    <row r="285" spans="1:6" x14ac:dyDescent="0.2">
      <c r="A285" s="130"/>
      <c r="B285" s="132"/>
      <c r="D285" s="126"/>
      <c r="E285" s="126"/>
      <c r="F285" s="126"/>
    </row>
    <row r="286" spans="1:6" x14ac:dyDescent="0.2">
      <c r="A286" s="130"/>
      <c r="B286" s="132"/>
      <c r="D286" s="126"/>
      <c r="E286" s="126"/>
      <c r="F286" s="126"/>
    </row>
    <row r="287" spans="1:6" x14ac:dyDescent="0.2">
      <c r="A287" s="130"/>
      <c r="B287" s="132"/>
      <c r="D287" s="126"/>
      <c r="E287" s="126"/>
      <c r="F287" s="126"/>
    </row>
    <row r="288" spans="1:6" x14ac:dyDescent="0.2">
      <c r="A288" s="130"/>
      <c r="B288" s="132"/>
      <c r="D288" s="126"/>
      <c r="E288" s="126"/>
      <c r="F288" s="126"/>
    </row>
    <row r="289" spans="1:6" x14ac:dyDescent="0.2">
      <c r="A289" s="130"/>
      <c r="B289" s="132"/>
      <c r="D289" s="126"/>
      <c r="E289" s="126"/>
      <c r="F289" s="126"/>
    </row>
    <row r="290" spans="1:6" x14ac:dyDescent="0.2">
      <c r="A290" s="130"/>
      <c r="B290" s="132"/>
      <c r="D290" s="126"/>
      <c r="E290" s="126"/>
      <c r="F290" s="126"/>
    </row>
    <row r="291" spans="1:6" x14ac:dyDescent="0.2">
      <c r="A291" s="130"/>
      <c r="B291" s="132"/>
      <c r="D291" s="126"/>
      <c r="E291" s="126"/>
      <c r="F291" s="126"/>
    </row>
    <row r="292" spans="1:6" x14ac:dyDescent="0.2">
      <c r="A292" s="130"/>
      <c r="B292" s="132"/>
      <c r="D292" s="126"/>
      <c r="E292" s="126"/>
      <c r="F292" s="126"/>
    </row>
    <row r="293" spans="1:6" x14ac:dyDescent="0.2">
      <c r="A293" s="130"/>
      <c r="B293" s="132"/>
      <c r="D293" s="126"/>
      <c r="E293" s="126"/>
      <c r="F293" s="126"/>
    </row>
    <row r="294" spans="1:6" x14ac:dyDescent="0.2">
      <c r="A294" s="130"/>
      <c r="B294" s="132"/>
      <c r="D294" s="126"/>
      <c r="E294" s="126"/>
      <c r="F294" s="126"/>
    </row>
    <row r="295" spans="1:6" x14ac:dyDescent="0.2">
      <c r="A295" s="130"/>
      <c r="B295" s="132"/>
      <c r="D295" s="126"/>
      <c r="E295" s="126"/>
      <c r="F295" s="126"/>
    </row>
    <row r="296" spans="1:6" x14ac:dyDescent="0.2">
      <c r="A296" s="130"/>
      <c r="B296" s="132"/>
      <c r="D296" s="126"/>
      <c r="E296" s="126"/>
      <c r="F296" s="126"/>
    </row>
    <row r="297" spans="1:6" x14ac:dyDescent="0.2">
      <c r="A297" s="130"/>
      <c r="B297" s="132"/>
      <c r="D297" s="126"/>
      <c r="E297" s="126"/>
      <c r="F297" s="126"/>
    </row>
    <row r="298" spans="1:6" x14ac:dyDescent="0.2">
      <c r="A298" s="130"/>
      <c r="B298" s="132"/>
      <c r="D298" s="126"/>
      <c r="E298" s="126"/>
      <c r="F298" s="126"/>
    </row>
    <row r="299" spans="1:6" x14ac:dyDescent="0.2">
      <c r="A299" s="130"/>
      <c r="B299" s="132"/>
      <c r="D299" s="126"/>
      <c r="E299" s="126"/>
      <c r="F299" s="126"/>
    </row>
    <row r="300" spans="1:6" x14ac:dyDescent="0.2">
      <c r="A300" s="130"/>
      <c r="B300" s="132"/>
      <c r="D300" s="126"/>
      <c r="E300" s="126"/>
      <c r="F300" s="126"/>
    </row>
    <row r="301" spans="1:6" x14ac:dyDescent="0.2">
      <c r="A301" s="130"/>
      <c r="B301" s="132"/>
      <c r="D301" s="126"/>
      <c r="E301" s="126"/>
      <c r="F301" s="126"/>
    </row>
    <row r="302" spans="1:6" x14ac:dyDescent="0.2">
      <c r="A302" s="130"/>
      <c r="B302" s="132"/>
      <c r="D302" s="126"/>
      <c r="E302" s="126"/>
      <c r="F302" s="126"/>
    </row>
    <row r="303" spans="1:6" x14ac:dyDescent="0.2">
      <c r="A303" s="130"/>
      <c r="B303" s="132"/>
      <c r="D303" s="126"/>
      <c r="E303" s="126"/>
      <c r="F303" s="126"/>
    </row>
    <row r="304" spans="1:6" x14ac:dyDescent="0.2">
      <c r="A304" s="130"/>
      <c r="B304" s="132"/>
      <c r="D304" s="126"/>
      <c r="E304" s="126"/>
      <c r="F304" s="126"/>
    </row>
    <row r="305" spans="1:6" x14ac:dyDescent="0.2">
      <c r="A305" s="130"/>
      <c r="B305" s="132"/>
      <c r="D305" s="126"/>
      <c r="E305" s="126"/>
      <c r="F305" s="126"/>
    </row>
    <row r="306" spans="1:6" x14ac:dyDescent="0.2">
      <c r="A306" s="130"/>
      <c r="B306" s="132"/>
      <c r="D306" s="126"/>
      <c r="E306" s="126"/>
      <c r="F306" s="126"/>
    </row>
    <row r="307" spans="1:6" x14ac:dyDescent="0.2">
      <c r="A307" s="130"/>
      <c r="B307" s="132"/>
      <c r="D307" s="126"/>
      <c r="E307" s="126"/>
      <c r="F307" s="126"/>
    </row>
    <row r="308" spans="1:6" x14ac:dyDescent="0.2">
      <c r="A308" s="130"/>
      <c r="B308" s="132"/>
      <c r="D308" s="126"/>
      <c r="E308" s="126"/>
      <c r="F308" s="126"/>
    </row>
    <row r="309" spans="1:6" x14ac:dyDescent="0.2">
      <c r="A309" s="130"/>
      <c r="B309" s="132"/>
      <c r="D309" s="126"/>
      <c r="E309" s="126"/>
      <c r="F309" s="126"/>
    </row>
    <row r="310" spans="1:6" x14ac:dyDescent="0.2">
      <c r="A310" s="130"/>
      <c r="B310" s="132"/>
      <c r="D310" s="126"/>
      <c r="E310" s="126"/>
      <c r="F310" s="126"/>
    </row>
    <row r="311" spans="1:6" x14ac:dyDescent="0.2">
      <c r="A311" s="130"/>
      <c r="B311" s="132"/>
      <c r="D311" s="126"/>
      <c r="E311" s="126"/>
      <c r="F311" s="126"/>
    </row>
    <row r="312" spans="1:6" x14ac:dyDescent="0.2">
      <c r="A312" s="130"/>
      <c r="B312" s="132"/>
      <c r="D312" s="126"/>
      <c r="E312" s="126"/>
      <c r="F312" s="126"/>
    </row>
    <row r="313" spans="1:6" x14ac:dyDescent="0.2">
      <c r="A313" s="130"/>
      <c r="B313" s="132"/>
      <c r="D313" s="126"/>
      <c r="E313" s="126"/>
      <c r="F313" s="126"/>
    </row>
    <row r="314" spans="1:6" x14ac:dyDescent="0.2">
      <c r="A314" s="130"/>
      <c r="B314" s="132"/>
      <c r="D314" s="126"/>
      <c r="E314" s="126"/>
      <c r="F314" s="126"/>
    </row>
    <row r="315" spans="1:6" x14ac:dyDescent="0.2">
      <c r="A315" s="130"/>
      <c r="B315" s="132"/>
      <c r="D315" s="126"/>
      <c r="E315" s="126"/>
      <c r="F315" s="126"/>
    </row>
    <row r="316" spans="1:6" x14ac:dyDescent="0.2">
      <c r="A316" s="130"/>
      <c r="B316" s="132"/>
      <c r="D316" s="126"/>
      <c r="E316" s="126"/>
      <c r="F316" s="126"/>
    </row>
    <row r="317" spans="1:6" x14ac:dyDescent="0.2">
      <c r="A317" s="130"/>
      <c r="B317" s="132"/>
      <c r="D317" s="126"/>
      <c r="E317" s="126"/>
      <c r="F317" s="126"/>
    </row>
    <row r="318" spans="1:6" x14ac:dyDescent="0.2">
      <c r="A318" s="130"/>
      <c r="B318" s="132"/>
      <c r="D318" s="126"/>
      <c r="E318" s="126"/>
      <c r="F318" s="126"/>
    </row>
    <row r="319" spans="1:6" x14ac:dyDescent="0.2">
      <c r="A319" s="130"/>
      <c r="B319" s="132"/>
      <c r="D319" s="126"/>
      <c r="E319" s="126"/>
      <c r="F319" s="126"/>
    </row>
    <row r="320" spans="1:6" x14ac:dyDescent="0.2">
      <c r="A320" s="130"/>
      <c r="B320" s="132"/>
      <c r="D320" s="126"/>
      <c r="E320" s="126"/>
      <c r="F320" s="126"/>
    </row>
    <row r="321" spans="1:6" x14ac:dyDescent="0.2">
      <c r="A321" s="130"/>
      <c r="B321" s="132"/>
      <c r="D321" s="126"/>
      <c r="E321" s="126"/>
      <c r="F321" s="126"/>
    </row>
    <row r="322" spans="1:6" x14ac:dyDescent="0.2">
      <c r="A322" s="130"/>
      <c r="B322" s="132"/>
      <c r="D322" s="126"/>
      <c r="E322" s="126"/>
      <c r="F322" s="126"/>
    </row>
    <row r="323" spans="1:6" x14ac:dyDescent="0.2">
      <c r="A323" s="130"/>
      <c r="B323" s="132"/>
      <c r="D323" s="126"/>
      <c r="E323" s="126"/>
      <c r="F323" s="126"/>
    </row>
    <row r="324" spans="1:6" x14ac:dyDescent="0.2">
      <c r="A324" s="130"/>
      <c r="B324" s="132"/>
      <c r="D324" s="126"/>
      <c r="E324" s="126"/>
      <c r="F324" s="126"/>
    </row>
    <row r="325" spans="1:6" x14ac:dyDescent="0.2">
      <c r="A325" s="130"/>
      <c r="B325" s="132"/>
      <c r="D325" s="126"/>
      <c r="E325" s="126"/>
      <c r="F325" s="126"/>
    </row>
    <row r="326" spans="1:6" x14ac:dyDescent="0.2">
      <c r="A326" s="130"/>
      <c r="B326" s="132"/>
      <c r="D326" s="126"/>
      <c r="E326" s="126"/>
      <c r="F326" s="126"/>
    </row>
    <row r="327" spans="1:6" x14ac:dyDescent="0.2">
      <c r="A327" s="130"/>
      <c r="B327" s="132"/>
      <c r="D327" s="126"/>
      <c r="E327" s="126"/>
      <c r="F327" s="126"/>
    </row>
    <row r="328" spans="1:6" x14ac:dyDescent="0.2">
      <c r="A328" s="130"/>
      <c r="B328" s="132"/>
      <c r="D328" s="126"/>
      <c r="E328" s="126"/>
      <c r="F328" s="126"/>
    </row>
    <row r="329" spans="1:6" x14ac:dyDescent="0.2">
      <c r="A329" s="130"/>
      <c r="B329" s="132"/>
      <c r="D329" s="126"/>
      <c r="E329" s="126"/>
      <c r="F329" s="126"/>
    </row>
    <row r="330" spans="1:6" x14ac:dyDescent="0.2">
      <c r="A330" s="130"/>
      <c r="B330" s="132"/>
      <c r="D330" s="126"/>
      <c r="E330" s="126"/>
      <c r="F330" s="126"/>
    </row>
    <row r="331" spans="1:6" x14ac:dyDescent="0.2">
      <c r="A331" s="130"/>
      <c r="B331" s="132"/>
      <c r="D331" s="126"/>
      <c r="E331" s="126"/>
      <c r="F331" s="126"/>
    </row>
    <row r="332" spans="1:6" x14ac:dyDescent="0.2">
      <c r="A332" s="130"/>
      <c r="B332" s="132"/>
      <c r="D332" s="126"/>
      <c r="E332" s="126"/>
      <c r="F332" s="126"/>
    </row>
    <row r="333" spans="1:6" x14ac:dyDescent="0.2">
      <c r="A333" s="130"/>
      <c r="B333" s="132"/>
      <c r="D333" s="126"/>
      <c r="E333" s="126"/>
      <c r="F333" s="126"/>
    </row>
    <row r="334" spans="1:6" x14ac:dyDescent="0.2">
      <c r="A334" s="130"/>
      <c r="B334" s="132"/>
      <c r="D334" s="126"/>
      <c r="E334" s="126"/>
      <c r="F334" s="126"/>
    </row>
    <row r="335" spans="1:6" x14ac:dyDescent="0.2">
      <c r="A335" s="130"/>
      <c r="B335" s="132"/>
      <c r="D335" s="126"/>
      <c r="E335" s="126"/>
      <c r="F335" s="126"/>
    </row>
    <row r="336" spans="1:6" x14ac:dyDescent="0.2">
      <c r="A336" s="130"/>
      <c r="B336" s="132"/>
      <c r="D336" s="126"/>
      <c r="E336" s="126"/>
      <c r="F336" s="126"/>
    </row>
    <row r="337" spans="1:6" x14ac:dyDescent="0.2">
      <c r="A337" s="130"/>
      <c r="B337" s="132"/>
      <c r="D337" s="126"/>
      <c r="E337" s="126"/>
      <c r="F337" s="126"/>
    </row>
    <row r="338" spans="1:6" x14ac:dyDescent="0.2">
      <c r="A338" s="130"/>
      <c r="B338" s="132"/>
      <c r="D338" s="126"/>
      <c r="E338" s="126"/>
      <c r="F338" s="126"/>
    </row>
    <row r="339" spans="1:6" x14ac:dyDescent="0.2">
      <c r="A339" s="130"/>
      <c r="B339" s="132"/>
      <c r="D339" s="126"/>
      <c r="E339" s="126"/>
      <c r="F339" s="126"/>
    </row>
    <row r="340" spans="1:6" x14ac:dyDescent="0.2">
      <c r="A340" s="130"/>
      <c r="B340" s="132"/>
      <c r="D340" s="126"/>
      <c r="E340" s="126"/>
      <c r="F340" s="126"/>
    </row>
    <row r="341" spans="1:6" x14ac:dyDescent="0.2">
      <c r="A341" s="130"/>
      <c r="B341" s="132"/>
      <c r="D341" s="126"/>
      <c r="E341" s="126"/>
      <c r="F341" s="126"/>
    </row>
    <row r="342" spans="1:6" x14ac:dyDescent="0.2">
      <c r="A342" s="130"/>
      <c r="B342" s="132"/>
      <c r="D342" s="126"/>
      <c r="E342" s="126"/>
      <c r="F342" s="126"/>
    </row>
    <row r="343" spans="1:6" x14ac:dyDescent="0.2">
      <c r="A343" s="130"/>
      <c r="B343" s="132"/>
      <c r="D343" s="126"/>
      <c r="E343" s="126"/>
      <c r="F343" s="126"/>
    </row>
    <row r="344" spans="1:6" x14ac:dyDescent="0.2">
      <c r="A344" s="130"/>
      <c r="B344" s="132"/>
      <c r="D344" s="126"/>
      <c r="E344" s="126"/>
      <c r="F344" s="126"/>
    </row>
    <row r="345" spans="1:6" x14ac:dyDescent="0.2">
      <c r="A345" s="130"/>
      <c r="B345" s="132"/>
      <c r="D345" s="126"/>
      <c r="E345" s="126"/>
      <c r="F345" s="126"/>
    </row>
    <row r="346" spans="1:6" x14ac:dyDescent="0.2">
      <c r="A346" s="130"/>
      <c r="B346" s="132"/>
      <c r="D346" s="126"/>
      <c r="E346" s="126"/>
      <c r="F346" s="126"/>
    </row>
    <row r="347" spans="1:6" x14ac:dyDescent="0.2">
      <c r="A347" s="130"/>
      <c r="B347" s="132"/>
      <c r="D347" s="126"/>
      <c r="E347" s="126"/>
      <c r="F347" s="126"/>
    </row>
    <row r="348" spans="1:6" x14ac:dyDescent="0.2">
      <c r="A348" s="130"/>
      <c r="B348" s="132"/>
      <c r="D348" s="126"/>
      <c r="E348" s="126"/>
      <c r="F348" s="126"/>
    </row>
    <row r="349" spans="1:6" x14ac:dyDescent="0.2">
      <c r="A349" s="130"/>
      <c r="B349" s="132"/>
      <c r="D349" s="126"/>
      <c r="E349" s="126"/>
      <c r="F349" s="126"/>
    </row>
    <row r="350" spans="1:6" x14ac:dyDescent="0.2">
      <c r="A350" s="130"/>
      <c r="B350" s="132"/>
      <c r="D350" s="126"/>
      <c r="E350" s="126"/>
      <c r="F350" s="126"/>
    </row>
    <row r="351" spans="1:6" x14ac:dyDescent="0.2">
      <c r="A351" s="130"/>
      <c r="B351" s="132"/>
      <c r="D351" s="126"/>
      <c r="E351" s="126"/>
      <c r="F351" s="126"/>
    </row>
    <row r="352" spans="1:6" x14ac:dyDescent="0.2">
      <c r="A352" s="130"/>
      <c r="B352" s="132"/>
      <c r="D352" s="126"/>
      <c r="E352" s="126"/>
      <c r="F352" s="126"/>
    </row>
    <row r="353" spans="1:6" x14ac:dyDescent="0.2">
      <c r="A353" s="130"/>
      <c r="B353" s="132"/>
      <c r="D353" s="126"/>
      <c r="E353" s="126"/>
      <c r="F353" s="126"/>
    </row>
    <row r="354" spans="1:6" x14ac:dyDescent="0.2">
      <c r="A354" s="130"/>
      <c r="B354" s="132"/>
      <c r="D354" s="126"/>
      <c r="E354" s="126"/>
      <c r="F354" s="126"/>
    </row>
    <row r="355" spans="1:6" x14ac:dyDescent="0.2">
      <c r="A355" s="130"/>
      <c r="B355" s="132"/>
      <c r="D355" s="126"/>
      <c r="E355" s="126"/>
      <c r="F355" s="126"/>
    </row>
    <row r="356" spans="1:6" x14ac:dyDescent="0.2">
      <c r="A356" s="130"/>
      <c r="B356" s="132"/>
      <c r="D356" s="126"/>
      <c r="E356" s="126"/>
      <c r="F356" s="126"/>
    </row>
    <row r="357" spans="1:6" x14ac:dyDescent="0.2">
      <c r="A357" s="130"/>
      <c r="B357" s="132"/>
      <c r="D357" s="126"/>
      <c r="E357" s="126"/>
      <c r="F357" s="126"/>
    </row>
    <row r="358" spans="1:6" x14ac:dyDescent="0.2">
      <c r="A358" s="130"/>
      <c r="B358" s="132"/>
      <c r="D358" s="126"/>
      <c r="E358" s="126"/>
      <c r="F358" s="126"/>
    </row>
    <row r="359" spans="1:6" x14ac:dyDescent="0.2">
      <c r="A359" s="130"/>
      <c r="B359" s="132"/>
      <c r="D359" s="126"/>
      <c r="E359" s="126"/>
      <c r="F359" s="126"/>
    </row>
    <row r="360" spans="1:6" x14ac:dyDescent="0.2">
      <c r="A360" s="130"/>
      <c r="B360" s="132"/>
      <c r="D360" s="126"/>
      <c r="E360" s="126"/>
      <c r="F360" s="126"/>
    </row>
    <row r="361" spans="1:6" x14ac:dyDescent="0.2">
      <c r="A361" s="130"/>
      <c r="B361" s="132"/>
      <c r="D361" s="126"/>
      <c r="E361" s="126"/>
      <c r="F361" s="126"/>
    </row>
    <row r="362" spans="1:6" x14ac:dyDescent="0.2">
      <c r="A362" s="130"/>
      <c r="B362" s="132"/>
      <c r="D362" s="126"/>
      <c r="E362" s="126"/>
      <c r="F362" s="126"/>
    </row>
    <row r="363" spans="1:6" x14ac:dyDescent="0.2">
      <c r="A363" s="130"/>
      <c r="B363" s="132"/>
      <c r="D363" s="126"/>
      <c r="E363" s="126"/>
      <c r="F363" s="126"/>
    </row>
    <row r="364" spans="1:6" x14ac:dyDescent="0.2">
      <c r="A364" s="130"/>
      <c r="B364" s="132"/>
      <c r="D364" s="126"/>
      <c r="E364" s="126"/>
      <c r="F364" s="126"/>
    </row>
    <row r="365" spans="1:6" x14ac:dyDescent="0.2">
      <c r="A365" s="130"/>
      <c r="B365" s="132"/>
      <c r="D365" s="126"/>
      <c r="E365" s="126"/>
      <c r="F365" s="126"/>
    </row>
    <row r="366" spans="1:6" x14ac:dyDescent="0.2">
      <c r="A366" s="130"/>
      <c r="B366" s="132"/>
      <c r="D366" s="126"/>
      <c r="E366" s="126"/>
      <c r="F366" s="126"/>
    </row>
    <row r="367" spans="1:6" x14ac:dyDescent="0.2">
      <c r="A367" s="130"/>
      <c r="B367" s="132"/>
      <c r="D367" s="126"/>
      <c r="E367" s="126"/>
      <c r="F367" s="126"/>
    </row>
    <row r="368" spans="1:6" x14ac:dyDescent="0.2">
      <c r="A368" s="130"/>
      <c r="B368" s="132"/>
      <c r="D368" s="126"/>
      <c r="E368" s="126"/>
      <c r="F368" s="126"/>
    </row>
    <row r="369" spans="1:6" x14ac:dyDescent="0.2">
      <c r="A369" s="130"/>
      <c r="B369" s="132"/>
      <c r="D369" s="126"/>
      <c r="E369" s="126"/>
      <c r="F369" s="126"/>
    </row>
    <row r="370" spans="1:6" x14ac:dyDescent="0.2">
      <c r="A370" s="130"/>
      <c r="B370" s="132"/>
      <c r="D370" s="126"/>
      <c r="E370" s="126"/>
      <c r="F370" s="126"/>
    </row>
    <row r="371" spans="1:6" x14ac:dyDescent="0.2">
      <c r="A371" s="130"/>
      <c r="B371" s="132"/>
      <c r="D371" s="126"/>
      <c r="E371" s="126"/>
      <c r="F371" s="126"/>
    </row>
    <row r="372" spans="1:6" x14ac:dyDescent="0.2">
      <c r="A372" s="130"/>
      <c r="B372" s="132"/>
      <c r="D372" s="126"/>
      <c r="E372" s="126"/>
      <c r="F372" s="126"/>
    </row>
    <row r="373" spans="1:6" x14ac:dyDescent="0.2">
      <c r="A373" s="130"/>
      <c r="B373" s="132"/>
      <c r="D373" s="126"/>
      <c r="E373" s="126"/>
      <c r="F373" s="126"/>
    </row>
    <row r="374" spans="1:6" x14ac:dyDescent="0.2">
      <c r="A374" s="130"/>
      <c r="B374" s="132"/>
      <c r="D374" s="126"/>
      <c r="E374" s="126"/>
      <c r="F374" s="126"/>
    </row>
    <row r="375" spans="1:6" x14ac:dyDescent="0.2">
      <c r="A375" s="130"/>
      <c r="B375" s="132"/>
      <c r="D375" s="126"/>
      <c r="E375" s="126"/>
      <c r="F375" s="126"/>
    </row>
    <row r="376" spans="1:6" x14ac:dyDescent="0.2">
      <c r="A376" s="130"/>
      <c r="B376" s="132"/>
      <c r="D376" s="126"/>
      <c r="E376" s="126"/>
      <c r="F376" s="126"/>
    </row>
    <row r="377" spans="1:6" x14ac:dyDescent="0.2">
      <c r="A377" s="130"/>
      <c r="B377" s="132"/>
      <c r="D377" s="126"/>
      <c r="E377" s="126"/>
      <c r="F377" s="126"/>
    </row>
    <row r="378" spans="1:6" x14ac:dyDescent="0.2">
      <c r="A378" s="130"/>
      <c r="B378" s="132"/>
      <c r="D378" s="126"/>
      <c r="E378" s="126"/>
      <c r="F378" s="126"/>
    </row>
    <row r="379" spans="1:6" x14ac:dyDescent="0.2">
      <c r="A379" s="130"/>
      <c r="B379" s="132"/>
      <c r="D379" s="126"/>
      <c r="E379" s="126"/>
      <c r="F379" s="126"/>
    </row>
    <row r="380" spans="1:6" x14ac:dyDescent="0.2">
      <c r="A380" s="130"/>
      <c r="B380" s="132"/>
      <c r="D380" s="126"/>
      <c r="E380" s="126"/>
      <c r="F380" s="126"/>
    </row>
    <row r="381" spans="1:6" x14ac:dyDescent="0.2">
      <c r="A381" s="130"/>
      <c r="B381" s="132"/>
      <c r="D381" s="126"/>
      <c r="E381" s="126"/>
      <c r="F381" s="126"/>
    </row>
    <row r="382" spans="1:6" x14ac:dyDescent="0.2">
      <c r="A382" s="130"/>
      <c r="B382" s="132"/>
      <c r="D382" s="126"/>
      <c r="E382" s="126"/>
      <c r="F382" s="126"/>
    </row>
    <row r="383" spans="1:6" x14ac:dyDescent="0.2">
      <c r="A383" s="130"/>
      <c r="B383" s="132"/>
      <c r="D383" s="126"/>
      <c r="E383" s="126"/>
      <c r="F383" s="126"/>
    </row>
    <row r="384" spans="1:6" x14ac:dyDescent="0.2">
      <c r="A384" s="130"/>
      <c r="B384" s="132"/>
      <c r="D384" s="126"/>
      <c r="E384" s="126"/>
      <c r="F384" s="126"/>
    </row>
    <row r="385" spans="1:6" x14ac:dyDescent="0.2">
      <c r="A385" s="130"/>
      <c r="B385" s="132"/>
      <c r="D385" s="126"/>
      <c r="E385" s="126"/>
      <c r="F385" s="126"/>
    </row>
    <row r="386" spans="1:6" x14ac:dyDescent="0.2">
      <c r="A386" s="130"/>
      <c r="B386" s="132"/>
      <c r="D386" s="126"/>
      <c r="E386" s="126"/>
      <c r="F386" s="126"/>
    </row>
    <row r="387" spans="1:6" x14ac:dyDescent="0.2">
      <c r="A387" s="130"/>
      <c r="B387" s="132"/>
      <c r="D387" s="126"/>
      <c r="E387" s="126"/>
      <c r="F387" s="126"/>
    </row>
    <row r="388" spans="1:6" x14ac:dyDescent="0.2">
      <c r="A388" s="130"/>
      <c r="B388" s="132"/>
      <c r="D388" s="126"/>
      <c r="E388" s="126"/>
      <c r="F388" s="126"/>
    </row>
    <row r="389" spans="1:6" x14ac:dyDescent="0.2">
      <c r="A389" s="130"/>
      <c r="B389" s="132"/>
      <c r="D389" s="126"/>
      <c r="E389" s="126"/>
      <c r="F389" s="126"/>
    </row>
    <row r="390" spans="1:6" x14ac:dyDescent="0.2">
      <c r="A390" s="130"/>
      <c r="B390" s="132"/>
      <c r="D390" s="126"/>
      <c r="E390" s="126"/>
      <c r="F390" s="126"/>
    </row>
    <row r="391" spans="1:6" x14ac:dyDescent="0.2">
      <c r="A391" s="130"/>
      <c r="B391" s="132"/>
      <c r="D391" s="126"/>
      <c r="E391" s="126"/>
      <c r="F391" s="126"/>
    </row>
    <row r="392" spans="1:6" x14ac:dyDescent="0.2">
      <c r="A392" s="130"/>
      <c r="B392" s="132"/>
      <c r="D392" s="126"/>
      <c r="E392" s="126"/>
      <c r="F392" s="126"/>
    </row>
    <row r="393" spans="1:6" x14ac:dyDescent="0.2">
      <c r="A393" s="130"/>
      <c r="B393" s="132"/>
      <c r="D393" s="126"/>
      <c r="E393" s="126"/>
      <c r="F393" s="126"/>
    </row>
    <row r="394" spans="1:6" x14ac:dyDescent="0.2">
      <c r="A394" s="130"/>
      <c r="B394" s="132"/>
      <c r="D394" s="126"/>
      <c r="E394" s="126"/>
      <c r="F394" s="126"/>
    </row>
    <row r="395" spans="1:6" x14ac:dyDescent="0.2">
      <c r="A395" s="130"/>
      <c r="B395" s="132"/>
      <c r="D395" s="126"/>
      <c r="E395" s="126"/>
      <c r="F395" s="126"/>
    </row>
    <row r="396" spans="1:6" x14ac:dyDescent="0.2">
      <c r="A396" s="130"/>
      <c r="B396" s="132"/>
      <c r="D396" s="126"/>
      <c r="E396" s="126"/>
      <c r="F396" s="126"/>
    </row>
    <row r="397" spans="1:6" x14ac:dyDescent="0.2">
      <c r="A397" s="130"/>
      <c r="B397" s="132"/>
      <c r="D397" s="126"/>
      <c r="E397" s="126"/>
      <c r="F397" s="126"/>
    </row>
    <row r="398" spans="1:6" x14ac:dyDescent="0.2">
      <c r="A398" s="130"/>
      <c r="B398" s="132"/>
      <c r="D398" s="126"/>
      <c r="E398" s="126"/>
      <c r="F398" s="126"/>
    </row>
    <row r="399" spans="1:6" x14ac:dyDescent="0.2">
      <c r="A399" s="130"/>
      <c r="B399" s="132"/>
      <c r="D399" s="126"/>
      <c r="E399" s="126"/>
      <c r="F399" s="126"/>
    </row>
    <row r="400" spans="1:6" x14ac:dyDescent="0.2">
      <c r="A400" s="130"/>
      <c r="B400" s="132"/>
      <c r="D400" s="126"/>
      <c r="E400" s="126"/>
      <c r="F400" s="126"/>
    </row>
    <row r="401" spans="1:6" x14ac:dyDescent="0.2">
      <c r="A401" s="130"/>
      <c r="B401" s="132"/>
      <c r="D401" s="126"/>
      <c r="E401" s="126"/>
      <c r="F401" s="126"/>
    </row>
    <row r="402" spans="1:6" x14ac:dyDescent="0.2">
      <c r="A402" s="130"/>
      <c r="B402" s="132"/>
      <c r="D402" s="126"/>
      <c r="E402" s="126"/>
      <c r="F402" s="126"/>
    </row>
    <row r="403" spans="1:6" x14ac:dyDescent="0.2">
      <c r="A403" s="130"/>
      <c r="B403" s="132"/>
      <c r="D403" s="126"/>
      <c r="E403" s="126"/>
      <c r="F403" s="126"/>
    </row>
    <row r="404" spans="1:6" x14ac:dyDescent="0.2">
      <c r="A404" s="130"/>
      <c r="B404" s="132"/>
      <c r="D404" s="126"/>
      <c r="E404" s="126"/>
      <c r="F404" s="126"/>
    </row>
    <row r="405" spans="1:6" x14ac:dyDescent="0.2">
      <c r="A405" s="130"/>
      <c r="B405" s="132"/>
      <c r="D405" s="126"/>
      <c r="E405" s="126"/>
      <c r="F405" s="126"/>
    </row>
    <row r="406" spans="1:6" x14ac:dyDescent="0.2">
      <c r="A406" s="130"/>
      <c r="B406" s="132"/>
      <c r="D406" s="126"/>
      <c r="E406" s="126"/>
      <c r="F406" s="126"/>
    </row>
    <row r="407" spans="1:6" x14ac:dyDescent="0.2">
      <c r="A407" s="130"/>
      <c r="B407" s="132"/>
      <c r="D407" s="126"/>
      <c r="E407" s="126"/>
      <c r="F407" s="126"/>
    </row>
    <row r="408" spans="1:6" x14ac:dyDescent="0.2">
      <c r="A408" s="130"/>
      <c r="B408" s="132"/>
      <c r="D408" s="126"/>
      <c r="E408" s="126"/>
      <c r="F408" s="126"/>
    </row>
    <row r="409" spans="1:6" x14ac:dyDescent="0.2">
      <c r="A409" s="130"/>
      <c r="B409" s="132"/>
      <c r="D409" s="126"/>
      <c r="E409" s="126"/>
      <c r="F409" s="126"/>
    </row>
    <row r="410" spans="1:6" x14ac:dyDescent="0.2">
      <c r="A410" s="130"/>
      <c r="B410" s="132"/>
      <c r="D410" s="126"/>
      <c r="E410" s="126"/>
      <c r="F410" s="126"/>
    </row>
    <row r="411" spans="1:6" x14ac:dyDescent="0.2">
      <c r="A411" s="130"/>
      <c r="B411" s="132"/>
      <c r="D411" s="126"/>
      <c r="E411" s="126"/>
      <c r="F411" s="126"/>
    </row>
    <row r="412" spans="1:6" x14ac:dyDescent="0.2">
      <c r="A412" s="130"/>
      <c r="B412" s="132"/>
      <c r="D412" s="126"/>
      <c r="E412" s="126"/>
      <c r="F412" s="126"/>
    </row>
    <row r="413" spans="1:6" x14ac:dyDescent="0.2">
      <c r="A413" s="130"/>
      <c r="B413" s="132"/>
      <c r="D413" s="126"/>
      <c r="E413" s="126"/>
      <c r="F413" s="126"/>
    </row>
    <row r="414" spans="1:6" x14ac:dyDescent="0.2">
      <c r="A414" s="130"/>
      <c r="B414" s="132"/>
      <c r="D414" s="126"/>
      <c r="E414" s="126"/>
      <c r="F414" s="126"/>
    </row>
    <row r="415" spans="1:6" x14ac:dyDescent="0.2">
      <c r="A415" s="130"/>
      <c r="B415" s="132"/>
      <c r="D415" s="126"/>
      <c r="E415" s="126"/>
      <c r="F415" s="126"/>
    </row>
    <row r="416" spans="1:6" x14ac:dyDescent="0.2">
      <c r="A416" s="130"/>
      <c r="B416" s="132"/>
      <c r="D416" s="126"/>
      <c r="E416" s="126"/>
      <c r="F416" s="126"/>
    </row>
    <row r="417" spans="1:6" x14ac:dyDescent="0.2">
      <c r="A417" s="130"/>
      <c r="B417" s="132"/>
      <c r="D417" s="126"/>
      <c r="E417" s="126"/>
      <c r="F417" s="126"/>
    </row>
    <row r="418" spans="1:6" x14ac:dyDescent="0.2">
      <c r="A418" s="130"/>
      <c r="B418" s="132"/>
      <c r="D418" s="126"/>
      <c r="E418" s="126"/>
      <c r="F418" s="126"/>
    </row>
    <row r="419" spans="1:6" x14ac:dyDescent="0.2">
      <c r="A419" s="130"/>
      <c r="B419" s="132"/>
      <c r="D419" s="126"/>
      <c r="E419" s="126"/>
      <c r="F419" s="126"/>
    </row>
    <row r="420" spans="1:6" x14ac:dyDescent="0.2">
      <c r="A420" s="130"/>
      <c r="B420" s="132"/>
      <c r="D420" s="126"/>
      <c r="E420" s="126"/>
      <c r="F420" s="126"/>
    </row>
    <row r="421" spans="1:6" x14ac:dyDescent="0.2">
      <c r="A421" s="130"/>
      <c r="B421" s="132"/>
      <c r="D421" s="126"/>
      <c r="E421" s="126"/>
      <c r="F421" s="126"/>
    </row>
    <row r="422" spans="1:6" x14ac:dyDescent="0.2">
      <c r="A422" s="130"/>
      <c r="B422" s="132"/>
      <c r="D422" s="126"/>
      <c r="E422" s="126"/>
      <c r="F422" s="126"/>
    </row>
    <row r="423" spans="1:6" x14ac:dyDescent="0.2">
      <c r="A423" s="130"/>
      <c r="B423" s="132"/>
      <c r="D423" s="126"/>
      <c r="E423" s="126"/>
      <c r="F423" s="126"/>
    </row>
    <row r="424" spans="1:6" x14ac:dyDescent="0.2">
      <c r="A424" s="130"/>
      <c r="B424" s="132"/>
      <c r="D424" s="126"/>
      <c r="E424" s="126"/>
      <c r="F424" s="126"/>
    </row>
    <row r="425" spans="1:6" x14ac:dyDescent="0.2">
      <c r="A425" s="130"/>
      <c r="B425" s="132"/>
      <c r="D425" s="126"/>
      <c r="E425" s="126"/>
      <c r="F425" s="126"/>
    </row>
    <row r="426" spans="1:6" x14ac:dyDescent="0.2">
      <c r="A426" s="130"/>
      <c r="B426" s="132"/>
      <c r="D426" s="126"/>
      <c r="E426" s="126"/>
      <c r="F426" s="126"/>
    </row>
    <row r="427" spans="1:6" x14ac:dyDescent="0.2">
      <c r="A427" s="130"/>
      <c r="B427" s="132"/>
      <c r="D427" s="126"/>
      <c r="E427" s="126"/>
      <c r="F427" s="126"/>
    </row>
    <row r="428" spans="1:6" x14ac:dyDescent="0.2">
      <c r="A428" s="130"/>
      <c r="B428" s="132"/>
      <c r="D428" s="126"/>
      <c r="E428" s="126"/>
      <c r="F428" s="126"/>
    </row>
    <row r="429" spans="1:6" x14ac:dyDescent="0.2">
      <c r="A429" s="130"/>
      <c r="B429" s="132"/>
      <c r="D429" s="126"/>
      <c r="E429" s="126"/>
      <c r="F429" s="126"/>
    </row>
    <row r="430" spans="1:6" x14ac:dyDescent="0.2">
      <c r="A430" s="130"/>
      <c r="B430" s="132"/>
      <c r="D430" s="126"/>
      <c r="E430" s="126"/>
      <c r="F430" s="126"/>
    </row>
    <row r="431" spans="1:6" x14ac:dyDescent="0.2">
      <c r="A431" s="130"/>
      <c r="B431" s="132"/>
      <c r="D431" s="126"/>
      <c r="E431" s="126"/>
      <c r="F431" s="126"/>
    </row>
    <row r="432" spans="1:6" x14ac:dyDescent="0.2">
      <c r="A432" s="130"/>
      <c r="B432" s="132"/>
      <c r="D432" s="126"/>
      <c r="E432" s="126"/>
      <c r="F432" s="126"/>
    </row>
    <row r="433" spans="1:6" x14ac:dyDescent="0.2">
      <c r="A433" s="130"/>
      <c r="B433" s="132"/>
      <c r="D433" s="126"/>
      <c r="E433" s="126"/>
      <c r="F433" s="126"/>
    </row>
    <row r="434" spans="1:6" x14ac:dyDescent="0.2">
      <c r="A434" s="130"/>
      <c r="B434" s="132"/>
      <c r="D434" s="126"/>
      <c r="E434" s="126"/>
      <c r="F434" s="126"/>
    </row>
    <row r="435" spans="1:6" x14ac:dyDescent="0.2">
      <c r="A435" s="130"/>
      <c r="B435" s="132"/>
      <c r="D435" s="126"/>
      <c r="E435" s="126"/>
      <c r="F435" s="126"/>
    </row>
    <row r="436" spans="1:6" x14ac:dyDescent="0.2">
      <c r="A436" s="130"/>
      <c r="B436" s="132"/>
      <c r="D436" s="126"/>
      <c r="E436" s="126"/>
      <c r="F436" s="126"/>
    </row>
    <row r="437" spans="1:6" x14ac:dyDescent="0.2">
      <c r="A437" s="130"/>
      <c r="B437" s="132"/>
      <c r="D437" s="126"/>
      <c r="E437" s="126"/>
      <c r="F437" s="126"/>
    </row>
    <row r="438" spans="1:6" x14ac:dyDescent="0.2">
      <c r="A438" s="130"/>
      <c r="B438" s="132"/>
      <c r="D438" s="126"/>
      <c r="E438" s="126"/>
      <c r="F438" s="126"/>
    </row>
    <row r="439" spans="1:6" x14ac:dyDescent="0.2">
      <c r="A439" s="130"/>
      <c r="B439" s="132"/>
      <c r="D439" s="126"/>
      <c r="E439" s="126"/>
      <c r="F439" s="126"/>
    </row>
    <row r="440" spans="1:6" x14ac:dyDescent="0.2">
      <c r="A440" s="130"/>
      <c r="B440" s="132"/>
      <c r="D440" s="126"/>
      <c r="E440" s="126"/>
      <c r="F440" s="126"/>
    </row>
    <row r="441" spans="1:6" x14ac:dyDescent="0.2">
      <c r="A441" s="130"/>
      <c r="B441" s="132"/>
      <c r="D441" s="126"/>
      <c r="E441" s="126"/>
      <c r="F441" s="126"/>
    </row>
    <row r="442" spans="1:6" x14ac:dyDescent="0.2">
      <c r="A442" s="130"/>
      <c r="B442" s="132"/>
      <c r="D442" s="126"/>
      <c r="E442" s="126"/>
      <c r="F442" s="126"/>
    </row>
    <row r="443" spans="1:6" x14ac:dyDescent="0.2">
      <c r="A443" s="130"/>
      <c r="B443" s="132"/>
      <c r="D443" s="126"/>
      <c r="E443" s="126"/>
      <c r="F443" s="126"/>
    </row>
    <row r="444" spans="1:6" x14ac:dyDescent="0.2">
      <c r="A444" s="130"/>
      <c r="B444" s="132"/>
      <c r="D444" s="126"/>
      <c r="E444" s="126"/>
      <c r="F444" s="126"/>
    </row>
    <row r="445" spans="1:6" x14ac:dyDescent="0.2">
      <c r="A445" s="130"/>
      <c r="B445" s="132"/>
      <c r="D445" s="126"/>
      <c r="E445" s="126"/>
      <c r="F445" s="126"/>
    </row>
    <row r="446" spans="1:6" x14ac:dyDescent="0.2">
      <c r="A446" s="130"/>
      <c r="B446" s="132"/>
      <c r="D446" s="126"/>
      <c r="E446" s="126"/>
      <c r="F446" s="126"/>
    </row>
    <row r="447" spans="1:6" x14ac:dyDescent="0.2">
      <c r="A447" s="130"/>
      <c r="B447" s="132"/>
      <c r="D447" s="126"/>
      <c r="E447" s="126"/>
      <c r="F447" s="126"/>
    </row>
    <row r="448" spans="1:6" x14ac:dyDescent="0.2">
      <c r="A448" s="130"/>
      <c r="B448" s="132"/>
      <c r="D448" s="126"/>
      <c r="E448" s="126"/>
      <c r="F448" s="126"/>
    </row>
    <row r="449" spans="1:6" x14ac:dyDescent="0.2">
      <c r="A449" s="130"/>
      <c r="B449" s="132"/>
      <c r="D449" s="126"/>
      <c r="E449" s="126"/>
      <c r="F449" s="126"/>
    </row>
    <row r="450" spans="1:6" x14ac:dyDescent="0.2">
      <c r="A450" s="130"/>
      <c r="B450" s="132"/>
      <c r="D450" s="126"/>
      <c r="E450" s="126"/>
      <c r="F450" s="126"/>
    </row>
    <row r="451" spans="1:6" x14ac:dyDescent="0.2">
      <c r="A451" s="130"/>
      <c r="B451" s="132"/>
      <c r="D451" s="126"/>
      <c r="E451" s="126"/>
      <c r="F451" s="126"/>
    </row>
    <row r="452" spans="1:6" x14ac:dyDescent="0.2">
      <c r="A452" s="130"/>
      <c r="B452" s="132"/>
      <c r="D452" s="126"/>
      <c r="E452" s="126"/>
      <c r="F452" s="126"/>
    </row>
    <row r="453" spans="1:6" x14ac:dyDescent="0.2">
      <c r="A453" s="130"/>
      <c r="B453" s="132"/>
      <c r="D453" s="126"/>
      <c r="E453" s="126"/>
      <c r="F453" s="126"/>
    </row>
    <row r="454" spans="1:6" x14ac:dyDescent="0.2">
      <c r="A454" s="130"/>
      <c r="B454" s="132"/>
      <c r="D454" s="126"/>
      <c r="E454" s="126"/>
      <c r="F454" s="126"/>
    </row>
    <row r="455" spans="1:6" x14ac:dyDescent="0.2">
      <c r="A455" s="130"/>
      <c r="B455" s="132"/>
      <c r="D455" s="126"/>
      <c r="E455" s="126"/>
      <c r="F455" s="126"/>
    </row>
    <row r="456" spans="1:6" x14ac:dyDescent="0.2">
      <c r="A456" s="130"/>
      <c r="B456" s="132"/>
      <c r="D456" s="126"/>
      <c r="E456" s="126"/>
      <c r="F456" s="126"/>
    </row>
    <row r="457" spans="1:6" x14ac:dyDescent="0.2">
      <c r="A457" s="130"/>
      <c r="B457" s="132"/>
      <c r="D457" s="126"/>
      <c r="E457" s="126"/>
      <c r="F457" s="126"/>
    </row>
    <row r="458" spans="1:6" x14ac:dyDescent="0.2">
      <c r="A458" s="130"/>
      <c r="B458" s="132"/>
      <c r="D458" s="126"/>
      <c r="E458" s="126"/>
      <c r="F458" s="126"/>
    </row>
    <row r="459" spans="1:6" x14ac:dyDescent="0.2">
      <c r="A459" s="130"/>
      <c r="B459" s="132"/>
      <c r="D459" s="126"/>
      <c r="E459" s="126"/>
      <c r="F459" s="126"/>
    </row>
    <row r="460" spans="1:6" x14ac:dyDescent="0.2">
      <c r="A460" s="130"/>
      <c r="B460" s="132"/>
      <c r="D460" s="126"/>
      <c r="E460" s="126"/>
      <c r="F460" s="126"/>
    </row>
    <row r="461" spans="1:6" x14ac:dyDescent="0.2">
      <c r="A461" s="130"/>
      <c r="B461" s="132"/>
      <c r="D461" s="126"/>
      <c r="E461" s="126"/>
      <c r="F461" s="126"/>
    </row>
    <row r="462" spans="1:6" x14ac:dyDescent="0.2">
      <c r="A462" s="130"/>
      <c r="B462" s="132"/>
      <c r="D462" s="126"/>
      <c r="E462" s="126"/>
      <c r="F462" s="126"/>
    </row>
    <row r="463" spans="1:6" x14ac:dyDescent="0.2">
      <c r="A463" s="130"/>
      <c r="B463" s="132"/>
      <c r="D463" s="126"/>
      <c r="E463" s="126"/>
      <c r="F463" s="126"/>
    </row>
    <row r="464" spans="1:6" x14ac:dyDescent="0.2">
      <c r="A464" s="130"/>
      <c r="B464" s="132"/>
      <c r="D464" s="126"/>
      <c r="E464" s="126"/>
      <c r="F464" s="126"/>
    </row>
    <row r="465" spans="1:6" x14ac:dyDescent="0.2">
      <c r="A465" s="130"/>
      <c r="B465" s="132"/>
      <c r="D465" s="126"/>
      <c r="E465" s="126"/>
      <c r="F465" s="126"/>
    </row>
    <row r="466" spans="1:6" x14ac:dyDescent="0.2">
      <c r="A466" s="130"/>
      <c r="B466" s="132"/>
      <c r="D466" s="126"/>
      <c r="E466" s="126"/>
      <c r="F466" s="126"/>
    </row>
    <row r="467" spans="1:6" x14ac:dyDescent="0.2">
      <c r="A467" s="130"/>
      <c r="B467" s="132"/>
      <c r="D467" s="126"/>
      <c r="E467" s="126"/>
      <c r="F467" s="126"/>
    </row>
    <row r="468" spans="1:6" x14ac:dyDescent="0.2">
      <c r="A468" s="130"/>
      <c r="B468" s="132"/>
      <c r="D468" s="126"/>
      <c r="E468" s="126"/>
      <c r="F468" s="126"/>
    </row>
    <row r="469" spans="1:6" x14ac:dyDescent="0.2">
      <c r="A469" s="130"/>
      <c r="B469" s="132"/>
      <c r="D469" s="126"/>
      <c r="E469" s="126"/>
      <c r="F469" s="126"/>
    </row>
    <row r="470" spans="1:6" x14ac:dyDescent="0.2">
      <c r="A470" s="130"/>
      <c r="B470" s="132"/>
      <c r="D470" s="126"/>
      <c r="E470" s="126"/>
      <c r="F470" s="126"/>
    </row>
    <row r="471" spans="1:6" x14ac:dyDescent="0.2">
      <c r="A471" s="130"/>
      <c r="B471" s="132"/>
      <c r="D471" s="126"/>
      <c r="E471" s="126"/>
      <c r="F471" s="126"/>
    </row>
    <row r="472" spans="1:6" x14ac:dyDescent="0.2">
      <c r="A472" s="130"/>
      <c r="B472" s="132"/>
      <c r="D472" s="126"/>
      <c r="E472" s="126"/>
      <c r="F472" s="126"/>
    </row>
    <row r="473" spans="1:6" x14ac:dyDescent="0.2">
      <c r="A473" s="130"/>
      <c r="B473" s="132"/>
      <c r="D473" s="126"/>
      <c r="E473" s="126"/>
      <c r="F473" s="126"/>
    </row>
    <row r="474" spans="1:6" x14ac:dyDescent="0.2">
      <c r="A474" s="130"/>
      <c r="B474" s="132"/>
      <c r="D474" s="126"/>
      <c r="E474" s="126"/>
      <c r="F474" s="126"/>
    </row>
    <row r="475" spans="1:6" x14ac:dyDescent="0.2">
      <c r="A475" s="130"/>
      <c r="B475" s="132"/>
      <c r="D475" s="126"/>
      <c r="E475" s="126"/>
      <c r="F475" s="126"/>
    </row>
    <row r="476" spans="1:6" x14ac:dyDescent="0.2">
      <c r="A476" s="130"/>
      <c r="B476" s="132"/>
      <c r="D476" s="126"/>
      <c r="E476" s="126"/>
      <c r="F476" s="126"/>
    </row>
    <row r="477" spans="1:6" x14ac:dyDescent="0.2">
      <c r="A477" s="130"/>
      <c r="B477" s="132"/>
      <c r="D477" s="126"/>
      <c r="E477" s="126"/>
      <c r="F477" s="126"/>
    </row>
    <row r="478" spans="1:6" x14ac:dyDescent="0.2">
      <c r="A478" s="130"/>
      <c r="B478" s="132"/>
      <c r="D478" s="126"/>
      <c r="E478" s="126"/>
      <c r="F478" s="126"/>
    </row>
    <row r="479" spans="1:6" x14ac:dyDescent="0.2">
      <c r="A479" s="130"/>
      <c r="B479" s="132"/>
      <c r="D479" s="126"/>
      <c r="E479" s="126"/>
      <c r="F479" s="126"/>
    </row>
    <row r="480" spans="1:6" x14ac:dyDescent="0.2">
      <c r="A480" s="130"/>
      <c r="B480" s="132"/>
      <c r="D480" s="126"/>
      <c r="E480" s="126"/>
      <c r="F480" s="126"/>
    </row>
    <row r="481" spans="1:6" x14ac:dyDescent="0.2">
      <c r="A481" s="130"/>
      <c r="B481" s="132"/>
      <c r="D481" s="126"/>
      <c r="E481" s="126"/>
      <c r="F481" s="126"/>
    </row>
    <row r="482" spans="1:6" x14ac:dyDescent="0.2">
      <c r="A482" s="130"/>
      <c r="B482" s="132"/>
      <c r="D482" s="126"/>
      <c r="E482" s="126"/>
      <c r="F482" s="126"/>
    </row>
    <row r="483" spans="1:6" x14ac:dyDescent="0.2">
      <c r="A483" s="130"/>
      <c r="B483" s="132"/>
      <c r="D483" s="126"/>
      <c r="E483" s="126"/>
      <c r="F483" s="126"/>
    </row>
    <row r="484" spans="1:6" x14ac:dyDescent="0.2">
      <c r="A484" s="130"/>
      <c r="B484" s="132"/>
      <c r="D484" s="126"/>
      <c r="E484" s="126"/>
      <c r="F484" s="126"/>
    </row>
    <row r="485" spans="1:6" x14ac:dyDescent="0.2">
      <c r="A485" s="130"/>
      <c r="B485" s="132"/>
      <c r="D485" s="126"/>
      <c r="E485" s="126"/>
      <c r="F485" s="126"/>
    </row>
    <row r="486" spans="1:6" x14ac:dyDescent="0.2">
      <c r="A486" s="130"/>
      <c r="B486" s="132"/>
      <c r="D486" s="126"/>
      <c r="E486" s="126"/>
      <c r="F486" s="126"/>
    </row>
    <row r="487" spans="1:6" x14ac:dyDescent="0.2">
      <c r="A487" s="130"/>
      <c r="B487" s="132"/>
      <c r="D487" s="126"/>
      <c r="E487" s="126"/>
      <c r="F487" s="126"/>
    </row>
    <row r="488" spans="1:6" x14ac:dyDescent="0.2">
      <c r="A488" s="130"/>
      <c r="B488" s="132"/>
      <c r="D488" s="126"/>
      <c r="E488" s="126"/>
      <c r="F488" s="126"/>
    </row>
    <row r="489" spans="1:6" x14ac:dyDescent="0.2">
      <c r="A489" s="130"/>
      <c r="B489" s="132"/>
      <c r="D489" s="126"/>
      <c r="E489" s="126"/>
      <c r="F489" s="126"/>
    </row>
    <row r="490" spans="1:6" x14ac:dyDescent="0.2">
      <c r="A490" s="130"/>
      <c r="B490" s="132"/>
      <c r="D490" s="126"/>
      <c r="E490" s="126"/>
      <c r="F490" s="126"/>
    </row>
    <row r="491" spans="1:6" x14ac:dyDescent="0.2">
      <c r="A491" s="130"/>
      <c r="B491" s="132"/>
      <c r="D491" s="126"/>
      <c r="E491" s="126"/>
      <c r="F491" s="126"/>
    </row>
    <row r="492" spans="1:6" x14ac:dyDescent="0.2">
      <c r="A492" s="130"/>
      <c r="B492" s="132"/>
      <c r="D492" s="126"/>
      <c r="E492" s="126"/>
      <c r="F492" s="126"/>
    </row>
    <row r="493" spans="1:6" x14ac:dyDescent="0.2">
      <c r="A493" s="130"/>
      <c r="B493" s="132"/>
      <c r="D493" s="126"/>
      <c r="E493" s="126"/>
      <c r="F493" s="126"/>
    </row>
    <row r="494" spans="1:6" x14ac:dyDescent="0.2">
      <c r="A494" s="130"/>
      <c r="B494" s="132"/>
      <c r="D494" s="126"/>
      <c r="E494" s="126"/>
      <c r="F494" s="126"/>
    </row>
    <row r="495" spans="1:6" x14ac:dyDescent="0.2">
      <c r="A495" s="130"/>
      <c r="B495" s="132"/>
      <c r="D495" s="126"/>
      <c r="E495" s="126"/>
      <c r="F495" s="126"/>
    </row>
    <row r="496" spans="1:6" x14ac:dyDescent="0.2">
      <c r="A496" s="130"/>
      <c r="B496" s="132"/>
      <c r="D496" s="126"/>
      <c r="E496" s="126"/>
      <c r="F496" s="126"/>
    </row>
    <row r="497" spans="1:6" x14ac:dyDescent="0.2">
      <c r="A497" s="130"/>
      <c r="B497" s="132"/>
      <c r="D497" s="126"/>
      <c r="E497" s="126"/>
      <c r="F497" s="126"/>
    </row>
    <row r="498" spans="1:6" x14ac:dyDescent="0.2">
      <c r="A498" s="130"/>
      <c r="B498" s="132"/>
      <c r="D498" s="126"/>
      <c r="E498" s="126"/>
      <c r="F498" s="126"/>
    </row>
    <row r="499" spans="1:6" x14ac:dyDescent="0.2">
      <c r="A499" s="130"/>
      <c r="B499" s="132"/>
      <c r="D499" s="126"/>
      <c r="E499" s="126"/>
      <c r="F499" s="126"/>
    </row>
    <row r="500" spans="1:6" x14ac:dyDescent="0.2">
      <c r="A500" s="130"/>
      <c r="B500" s="132"/>
      <c r="D500" s="126"/>
      <c r="E500" s="126"/>
      <c r="F500" s="126"/>
    </row>
    <row r="501" spans="1:6" x14ac:dyDescent="0.2">
      <c r="A501" s="130"/>
      <c r="B501" s="132"/>
      <c r="D501" s="126"/>
      <c r="E501" s="126"/>
      <c r="F501" s="126"/>
    </row>
    <row r="502" spans="1:6" x14ac:dyDescent="0.2">
      <c r="A502" s="130"/>
      <c r="B502" s="132"/>
      <c r="D502" s="126"/>
      <c r="E502" s="126"/>
      <c r="F502" s="126"/>
    </row>
    <row r="503" spans="1:6" x14ac:dyDescent="0.2">
      <c r="A503" s="130"/>
      <c r="B503" s="132"/>
      <c r="D503" s="126"/>
      <c r="E503" s="126"/>
      <c r="F503" s="126"/>
    </row>
    <row r="504" spans="1:6" x14ac:dyDescent="0.2">
      <c r="A504" s="130"/>
      <c r="B504" s="132"/>
      <c r="D504" s="126"/>
      <c r="E504" s="126"/>
      <c r="F504" s="126"/>
    </row>
    <row r="505" spans="1:6" x14ac:dyDescent="0.2">
      <c r="A505" s="130"/>
      <c r="B505" s="132"/>
      <c r="D505" s="126"/>
      <c r="E505" s="126"/>
      <c r="F505" s="126"/>
    </row>
    <row r="506" spans="1:6" x14ac:dyDescent="0.2">
      <c r="A506" s="130"/>
      <c r="B506" s="132"/>
      <c r="D506" s="126"/>
      <c r="E506" s="126"/>
      <c r="F506" s="126"/>
    </row>
    <row r="507" spans="1:6" x14ac:dyDescent="0.2">
      <c r="A507" s="130"/>
      <c r="B507" s="132"/>
      <c r="D507" s="126"/>
      <c r="E507" s="126"/>
      <c r="F507" s="126"/>
    </row>
    <row r="508" spans="1:6" x14ac:dyDescent="0.2">
      <c r="A508" s="130"/>
      <c r="B508" s="132"/>
      <c r="D508" s="126"/>
      <c r="E508" s="126"/>
      <c r="F508" s="126"/>
    </row>
    <row r="509" spans="1:6" x14ac:dyDescent="0.2">
      <c r="A509" s="130"/>
      <c r="B509" s="132"/>
      <c r="D509" s="126"/>
      <c r="E509" s="126"/>
      <c r="F509" s="126"/>
    </row>
    <row r="510" spans="1:6" x14ac:dyDescent="0.2">
      <c r="A510" s="130"/>
      <c r="B510" s="132"/>
      <c r="D510" s="126"/>
      <c r="E510" s="126"/>
      <c r="F510" s="126"/>
    </row>
    <row r="511" spans="1:6" x14ac:dyDescent="0.2">
      <c r="A511" s="130"/>
      <c r="B511" s="132"/>
      <c r="D511" s="126"/>
      <c r="E511" s="126"/>
      <c r="F511" s="126"/>
    </row>
    <row r="512" spans="1:6" x14ac:dyDescent="0.2">
      <c r="A512" s="130"/>
      <c r="B512" s="132"/>
      <c r="D512" s="126"/>
      <c r="E512" s="126"/>
      <c r="F512" s="126"/>
    </row>
    <row r="513" spans="1:6" x14ac:dyDescent="0.2">
      <c r="A513" s="130"/>
      <c r="B513" s="132"/>
      <c r="D513" s="126"/>
      <c r="E513" s="126"/>
      <c r="F513" s="126"/>
    </row>
    <row r="514" spans="1:6" x14ac:dyDescent="0.2">
      <c r="A514" s="130"/>
      <c r="B514" s="132"/>
      <c r="D514" s="126"/>
      <c r="E514" s="126"/>
      <c r="F514" s="126"/>
    </row>
    <row r="515" spans="1:6" x14ac:dyDescent="0.2">
      <c r="A515" s="130"/>
      <c r="B515" s="132"/>
      <c r="D515" s="126"/>
      <c r="E515" s="126"/>
      <c r="F515" s="126"/>
    </row>
    <row r="516" spans="1:6" x14ac:dyDescent="0.2">
      <c r="A516" s="130"/>
      <c r="B516" s="132"/>
      <c r="D516" s="126"/>
      <c r="E516" s="126"/>
      <c r="F516" s="126"/>
    </row>
    <row r="517" spans="1:6" x14ac:dyDescent="0.2">
      <c r="A517" s="130"/>
      <c r="B517" s="132"/>
      <c r="D517" s="126"/>
      <c r="E517" s="126"/>
      <c r="F517" s="126"/>
    </row>
    <row r="518" spans="1:6" x14ac:dyDescent="0.2">
      <c r="A518" s="130"/>
      <c r="B518" s="132"/>
      <c r="D518" s="126"/>
      <c r="E518" s="126"/>
      <c r="F518" s="126"/>
    </row>
    <row r="519" spans="1:6" x14ac:dyDescent="0.2">
      <c r="A519" s="130"/>
      <c r="B519" s="132"/>
      <c r="D519" s="126"/>
      <c r="E519" s="126"/>
      <c r="F519" s="126"/>
    </row>
    <row r="520" spans="1:6" x14ac:dyDescent="0.2">
      <c r="A520" s="130"/>
      <c r="B520" s="132"/>
      <c r="D520" s="126"/>
      <c r="E520" s="126"/>
      <c r="F520" s="126"/>
    </row>
    <row r="521" spans="1:6" x14ac:dyDescent="0.2">
      <c r="A521" s="130"/>
      <c r="B521" s="132"/>
      <c r="D521" s="126"/>
      <c r="E521" s="126"/>
      <c r="F521" s="126"/>
    </row>
    <row r="522" spans="1:6" x14ac:dyDescent="0.2">
      <c r="A522" s="130"/>
      <c r="B522" s="132"/>
      <c r="D522" s="126"/>
      <c r="E522" s="126"/>
      <c r="F522" s="126"/>
    </row>
    <row r="523" spans="1:6" x14ac:dyDescent="0.2">
      <c r="A523" s="130"/>
      <c r="B523" s="132"/>
      <c r="D523" s="126"/>
      <c r="E523" s="126"/>
      <c r="F523" s="126"/>
    </row>
    <row r="524" spans="1:6" x14ac:dyDescent="0.2">
      <c r="A524" s="130"/>
      <c r="B524" s="132"/>
      <c r="D524" s="126"/>
      <c r="E524" s="126"/>
      <c r="F524" s="126"/>
    </row>
    <row r="525" spans="1:6" x14ac:dyDescent="0.2">
      <c r="A525" s="130"/>
      <c r="B525" s="132"/>
      <c r="D525" s="126"/>
      <c r="E525" s="126"/>
      <c r="F525" s="126"/>
    </row>
    <row r="526" spans="1:6" x14ac:dyDescent="0.2">
      <c r="A526" s="130"/>
      <c r="B526" s="132"/>
      <c r="D526" s="126"/>
      <c r="E526" s="126"/>
      <c r="F526" s="126"/>
    </row>
    <row r="527" spans="1:6" x14ac:dyDescent="0.2">
      <c r="A527" s="130"/>
      <c r="B527" s="132"/>
      <c r="D527" s="126"/>
      <c r="E527" s="126"/>
      <c r="F527" s="126"/>
    </row>
    <row r="528" spans="1:6" x14ac:dyDescent="0.2">
      <c r="A528" s="130"/>
      <c r="B528" s="132"/>
      <c r="D528" s="126"/>
      <c r="E528" s="126"/>
      <c r="F528" s="126"/>
    </row>
    <row r="529" spans="1:6" x14ac:dyDescent="0.2">
      <c r="A529" s="130"/>
      <c r="B529" s="132"/>
      <c r="D529" s="126"/>
      <c r="E529" s="126"/>
      <c r="F529" s="126"/>
    </row>
    <row r="530" spans="1:6" x14ac:dyDescent="0.2">
      <c r="A530" s="130"/>
      <c r="B530" s="132"/>
      <c r="D530" s="126"/>
      <c r="E530" s="126"/>
      <c r="F530" s="126"/>
    </row>
    <row r="531" spans="1:6" x14ac:dyDescent="0.2">
      <c r="A531" s="130"/>
      <c r="B531" s="132"/>
      <c r="D531" s="126"/>
      <c r="E531" s="126"/>
      <c r="F531" s="126"/>
    </row>
    <row r="532" spans="1:6" x14ac:dyDescent="0.2">
      <c r="A532" s="130"/>
      <c r="B532" s="132"/>
      <c r="D532" s="126"/>
      <c r="E532" s="126"/>
      <c r="F532" s="126"/>
    </row>
    <row r="533" spans="1:6" x14ac:dyDescent="0.2">
      <c r="A533" s="130"/>
      <c r="B533" s="132"/>
      <c r="D533" s="126"/>
      <c r="E533" s="126"/>
      <c r="F533" s="126"/>
    </row>
    <row r="534" spans="1:6" x14ac:dyDescent="0.2">
      <c r="A534" s="130"/>
      <c r="B534" s="132"/>
      <c r="D534" s="126"/>
      <c r="E534" s="126"/>
      <c r="F534" s="126"/>
    </row>
    <row r="535" spans="1:6" x14ac:dyDescent="0.2">
      <c r="A535" s="130"/>
      <c r="B535" s="132"/>
      <c r="D535" s="126"/>
      <c r="E535" s="126"/>
      <c r="F535" s="126"/>
    </row>
    <row r="536" spans="1:6" x14ac:dyDescent="0.2">
      <c r="A536" s="130"/>
      <c r="B536" s="132"/>
      <c r="D536" s="126"/>
      <c r="E536" s="126"/>
      <c r="F536" s="126"/>
    </row>
    <row r="537" spans="1:6" x14ac:dyDescent="0.2">
      <c r="A537" s="130"/>
      <c r="B537" s="132"/>
      <c r="D537" s="126"/>
      <c r="E537" s="126"/>
      <c r="F537" s="126"/>
    </row>
    <row r="538" spans="1:6" x14ac:dyDescent="0.2">
      <c r="A538" s="130"/>
      <c r="B538" s="132"/>
      <c r="D538" s="126"/>
      <c r="E538" s="126"/>
      <c r="F538" s="126"/>
    </row>
    <row r="539" spans="1:6" x14ac:dyDescent="0.2">
      <c r="A539" s="130"/>
      <c r="B539" s="132"/>
      <c r="D539" s="126"/>
      <c r="E539" s="126"/>
      <c r="F539" s="126"/>
    </row>
    <row r="540" spans="1:6" x14ac:dyDescent="0.2">
      <c r="A540" s="130"/>
      <c r="B540" s="132"/>
      <c r="D540" s="126"/>
      <c r="E540" s="126"/>
      <c r="F540" s="126"/>
    </row>
    <row r="541" spans="1:6" x14ac:dyDescent="0.2">
      <c r="A541" s="130"/>
      <c r="B541" s="132"/>
      <c r="D541" s="126"/>
      <c r="E541" s="126"/>
      <c r="F541" s="126"/>
    </row>
    <row r="542" spans="1:6" x14ac:dyDescent="0.2">
      <c r="A542" s="130"/>
      <c r="B542" s="132"/>
      <c r="D542" s="126"/>
      <c r="E542" s="126"/>
      <c r="F542" s="126"/>
    </row>
    <row r="543" spans="1:6" x14ac:dyDescent="0.2">
      <c r="A543" s="130"/>
      <c r="B543" s="132"/>
      <c r="D543" s="126"/>
      <c r="E543" s="126"/>
      <c r="F543" s="126"/>
    </row>
    <row r="544" spans="1:6" x14ac:dyDescent="0.2">
      <c r="A544" s="130"/>
      <c r="B544" s="132"/>
      <c r="D544" s="126"/>
      <c r="E544" s="126"/>
      <c r="F544" s="126"/>
    </row>
    <row r="545" spans="1:6" x14ac:dyDescent="0.2">
      <c r="A545" s="130"/>
      <c r="B545" s="132"/>
      <c r="D545" s="126"/>
      <c r="E545" s="126"/>
      <c r="F545" s="126"/>
    </row>
    <row r="546" spans="1:6" x14ac:dyDescent="0.2">
      <c r="A546" s="130"/>
      <c r="B546" s="132"/>
      <c r="D546" s="126"/>
      <c r="E546" s="126"/>
      <c r="F546" s="126"/>
    </row>
    <row r="547" spans="1:6" x14ac:dyDescent="0.2">
      <c r="A547" s="130"/>
      <c r="B547" s="132"/>
      <c r="D547" s="126"/>
      <c r="E547" s="126"/>
      <c r="F547" s="126"/>
    </row>
    <row r="548" spans="1:6" x14ac:dyDescent="0.2">
      <c r="A548" s="130"/>
      <c r="B548" s="132"/>
      <c r="D548" s="126"/>
      <c r="E548" s="126"/>
      <c r="F548" s="126"/>
    </row>
    <row r="549" spans="1:6" x14ac:dyDescent="0.2">
      <c r="A549" s="130"/>
      <c r="B549" s="132"/>
      <c r="D549" s="126"/>
      <c r="E549" s="126"/>
      <c r="F549" s="126"/>
    </row>
    <row r="550" spans="1:6" x14ac:dyDescent="0.2">
      <c r="A550" s="130"/>
      <c r="B550" s="132"/>
      <c r="D550" s="126"/>
      <c r="E550" s="126"/>
      <c r="F550" s="126"/>
    </row>
    <row r="551" spans="1:6" x14ac:dyDescent="0.2">
      <c r="A551" s="130"/>
      <c r="B551" s="132"/>
      <c r="D551" s="126"/>
      <c r="E551" s="126"/>
      <c r="F551" s="126"/>
    </row>
    <row r="552" spans="1:6" x14ac:dyDescent="0.2">
      <c r="A552" s="130"/>
      <c r="B552" s="132"/>
      <c r="D552" s="126"/>
      <c r="E552" s="126"/>
      <c r="F552" s="126"/>
    </row>
    <row r="553" spans="1:6" x14ac:dyDescent="0.2">
      <c r="A553" s="130"/>
      <c r="B553" s="132"/>
      <c r="D553" s="126"/>
      <c r="E553" s="126"/>
      <c r="F553" s="126"/>
    </row>
    <row r="554" spans="1:6" x14ac:dyDescent="0.2">
      <c r="A554" s="130"/>
      <c r="B554" s="132"/>
      <c r="D554" s="126"/>
      <c r="E554" s="126"/>
      <c r="F554" s="126"/>
    </row>
    <row r="555" spans="1:6" x14ac:dyDescent="0.2">
      <c r="A555" s="130"/>
      <c r="B555" s="132"/>
      <c r="D555" s="126"/>
      <c r="E555" s="126"/>
      <c r="F555" s="126"/>
    </row>
    <row r="556" spans="1:6" x14ac:dyDescent="0.2">
      <c r="A556" s="130"/>
      <c r="B556" s="132"/>
      <c r="D556" s="126"/>
      <c r="E556" s="126"/>
      <c r="F556" s="126"/>
    </row>
    <row r="557" spans="1:6" x14ac:dyDescent="0.2">
      <c r="A557" s="130"/>
      <c r="B557" s="132"/>
      <c r="D557" s="126"/>
      <c r="E557" s="126"/>
      <c r="F557" s="126"/>
    </row>
    <row r="558" spans="1:6" x14ac:dyDescent="0.2">
      <c r="A558" s="130"/>
      <c r="B558" s="132"/>
      <c r="D558" s="126"/>
      <c r="E558" s="126"/>
      <c r="F558" s="126"/>
    </row>
    <row r="559" spans="1:6" x14ac:dyDescent="0.2">
      <c r="A559" s="130"/>
      <c r="B559" s="132"/>
      <c r="D559" s="126"/>
      <c r="E559" s="126"/>
      <c r="F559" s="126"/>
    </row>
    <row r="560" spans="1:6" x14ac:dyDescent="0.2">
      <c r="A560" s="130"/>
      <c r="B560" s="132"/>
      <c r="D560" s="126"/>
      <c r="E560" s="126"/>
      <c r="F560" s="126"/>
    </row>
    <row r="561" spans="1:6" x14ac:dyDescent="0.2">
      <c r="A561" s="130"/>
      <c r="B561" s="132"/>
      <c r="D561" s="126"/>
      <c r="E561" s="126"/>
      <c r="F561" s="126"/>
    </row>
    <row r="562" spans="1:6" x14ac:dyDescent="0.2">
      <c r="A562" s="130"/>
      <c r="B562" s="132"/>
      <c r="D562" s="126"/>
      <c r="E562" s="126"/>
      <c r="F562" s="126"/>
    </row>
    <row r="563" spans="1:6" x14ac:dyDescent="0.2">
      <c r="A563" s="130"/>
      <c r="B563" s="132"/>
      <c r="D563" s="126"/>
      <c r="E563" s="126"/>
      <c r="F563" s="126"/>
    </row>
    <row r="564" spans="1:6" x14ac:dyDescent="0.2">
      <c r="A564" s="130"/>
      <c r="B564" s="132"/>
      <c r="D564" s="126"/>
      <c r="E564" s="126"/>
      <c r="F564" s="126"/>
    </row>
    <row r="565" spans="1:6" x14ac:dyDescent="0.2">
      <c r="A565" s="130"/>
      <c r="B565" s="132"/>
      <c r="D565" s="126"/>
      <c r="E565" s="126"/>
      <c r="F565" s="126"/>
    </row>
    <row r="566" spans="1:6" x14ac:dyDescent="0.2">
      <c r="A566" s="130"/>
      <c r="B566" s="132"/>
      <c r="D566" s="126"/>
      <c r="E566" s="126"/>
      <c r="F566" s="126"/>
    </row>
    <row r="567" spans="1:6" x14ac:dyDescent="0.2">
      <c r="A567" s="130"/>
      <c r="B567" s="132"/>
      <c r="D567" s="126"/>
      <c r="E567" s="126"/>
      <c r="F567" s="126"/>
    </row>
    <row r="568" spans="1:6" x14ac:dyDescent="0.2">
      <c r="A568" s="130"/>
      <c r="B568" s="132"/>
      <c r="D568" s="126"/>
      <c r="E568" s="126"/>
      <c r="F568" s="126"/>
    </row>
    <row r="569" spans="1:6" x14ac:dyDescent="0.2">
      <c r="A569" s="130"/>
      <c r="B569" s="132"/>
      <c r="D569" s="126"/>
      <c r="E569" s="126"/>
      <c r="F569" s="126"/>
    </row>
    <row r="570" spans="1:6" x14ac:dyDescent="0.2">
      <c r="A570" s="130"/>
      <c r="B570" s="132"/>
      <c r="D570" s="126"/>
      <c r="E570" s="126"/>
      <c r="F570" s="126"/>
    </row>
    <row r="571" spans="1:6" x14ac:dyDescent="0.2">
      <c r="A571" s="130"/>
      <c r="B571" s="132"/>
      <c r="D571" s="126"/>
      <c r="E571" s="126"/>
      <c r="F571" s="126"/>
    </row>
    <row r="572" spans="1:6" x14ac:dyDescent="0.2">
      <c r="A572" s="130"/>
      <c r="B572" s="132"/>
      <c r="D572" s="126"/>
      <c r="E572" s="126"/>
      <c r="F572" s="126"/>
    </row>
    <row r="573" spans="1:6" x14ac:dyDescent="0.2">
      <c r="A573" s="130"/>
      <c r="B573" s="132"/>
      <c r="D573" s="126"/>
      <c r="E573" s="126"/>
      <c r="F573" s="126"/>
    </row>
    <row r="574" spans="1:6" x14ac:dyDescent="0.2">
      <c r="A574" s="130"/>
      <c r="B574" s="132"/>
      <c r="D574" s="126"/>
      <c r="E574" s="126"/>
      <c r="F574" s="126"/>
    </row>
    <row r="575" spans="1:6" x14ac:dyDescent="0.2">
      <c r="A575" s="130"/>
      <c r="B575" s="132"/>
      <c r="D575" s="126"/>
      <c r="E575" s="126"/>
      <c r="F575" s="126"/>
    </row>
    <row r="576" spans="1:6" x14ac:dyDescent="0.2">
      <c r="A576" s="130"/>
      <c r="B576" s="132"/>
      <c r="D576" s="126"/>
      <c r="E576" s="126"/>
      <c r="F576" s="126"/>
    </row>
    <row r="577" spans="1:6" x14ac:dyDescent="0.2">
      <c r="A577" s="130"/>
      <c r="B577" s="132"/>
      <c r="D577" s="126"/>
      <c r="E577" s="126"/>
      <c r="F577" s="126"/>
    </row>
    <row r="578" spans="1:6" x14ac:dyDescent="0.2">
      <c r="A578" s="130"/>
      <c r="B578" s="132"/>
      <c r="D578" s="126"/>
      <c r="E578" s="126"/>
      <c r="F578" s="126"/>
    </row>
    <row r="579" spans="1:6" x14ac:dyDescent="0.2">
      <c r="A579" s="130"/>
      <c r="B579" s="132"/>
      <c r="D579" s="126"/>
      <c r="E579" s="126"/>
      <c r="F579" s="126"/>
    </row>
    <row r="580" spans="1:6" x14ac:dyDescent="0.2">
      <c r="A580" s="130"/>
      <c r="B580" s="132"/>
      <c r="D580" s="126"/>
      <c r="E580" s="126"/>
      <c r="F580" s="126"/>
    </row>
    <row r="581" spans="1:6" x14ac:dyDescent="0.2">
      <c r="A581" s="130"/>
      <c r="B581" s="132"/>
      <c r="D581" s="126"/>
      <c r="E581" s="126"/>
      <c r="F581" s="126"/>
    </row>
    <row r="582" spans="1:6" x14ac:dyDescent="0.2">
      <c r="A582" s="130"/>
      <c r="B582" s="132"/>
      <c r="D582" s="126"/>
      <c r="E582" s="126"/>
      <c r="F582" s="126"/>
    </row>
    <row r="583" spans="1:6" x14ac:dyDescent="0.2">
      <c r="A583" s="130"/>
      <c r="B583" s="132"/>
      <c r="D583" s="126"/>
      <c r="E583" s="126"/>
      <c r="F583" s="126"/>
    </row>
    <row r="584" spans="1:6" x14ac:dyDescent="0.2">
      <c r="A584" s="130"/>
      <c r="B584" s="132"/>
      <c r="D584" s="126"/>
      <c r="E584" s="126"/>
      <c r="F584" s="126"/>
    </row>
    <row r="585" spans="1:6" x14ac:dyDescent="0.2">
      <c r="A585" s="130"/>
      <c r="B585" s="132"/>
      <c r="D585" s="126"/>
      <c r="E585" s="126"/>
      <c r="F585" s="126"/>
    </row>
    <row r="586" spans="1:6" x14ac:dyDescent="0.2">
      <c r="A586" s="130"/>
      <c r="B586" s="132"/>
      <c r="D586" s="126"/>
      <c r="E586" s="126"/>
      <c r="F586" s="126"/>
    </row>
    <row r="587" spans="1:6" x14ac:dyDescent="0.2">
      <c r="A587" s="130"/>
      <c r="B587" s="132"/>
      <c r="D587" s="126"/>
      <c r="E587" s="126"/>
      <c r="F587" s="126"/>
    </row>
    <row r="588" spans="1:6" x14ac:dyDescent="0.2">
      <c r="A588" s="130"/>
      <c r="B588" s="132"/>
      <c r="D588" s="126"/>
      <c r="E588" s="126"/>
      <c r="F588" s="126"/>
    </row>
    <row r="589" spans="1:6" x14ac:dyDescent="0.2">
      <c r="A589" s="130"/>
      <c r="B589" s="132"/>
      <c r="D589" s="126"/>
      <c r="E589" s="126"/>
      <c r="F589" s="126"/>
    </row>
    <row r="590" spans="1:6" x14ac:dyDescent="0.2">
      <c r="A590" s="130"/>
      <c r="B590" s="132"/>
      <c r="D590" s="126"/>
      <c r="E590" s="126"/>
      <c r="F590" s="126"/>
    </row>
    <row r="591" spans="1:6" x14ac:dyDescent="0.2">
      <c r="A591" s="130"/>
      <c r="B591" s="132"/>
      <c r="D591" s="126"/>
      <c r="E591" s="126"/>
      <c r="F591" s="126"/>
    </row>
    <row r="592" spans="1:6" x14ac:dyDescent="0.2">
      <c r="A592" s="130"/>
      <c r="B592" s="132"/>
      <c r="D592" s="126"/>
      <c r="E592" s="126"/>
      <c r="F592" s="126"/>
    </row>
    <row r="593" spans="1:6" x14ac:dyDescent="0.2">
      <c r="A593" s="130"/>
      <c r="B593" s="132"/>
      <c r="D593" s="126"/>
      <c r="E593" s="126"/>
      <c r="F593" s="126"/>
    </row>
    <row r="594" spans="1:6" x14ac:dyDescent="0.2">
      <c r="A594" s="130"/>
      <c r="B594" s="132"/>
      <c r="D594" s="126"/>
      <c r="E594" s="126"/>
      <c r="F594" s="126"/>
    </row>
    <row r="595" spans="1:6" x14ac:dyDescent="0.2">
      <c r="A595" s="130"/>
      <c r="B595" s="132"/>
      <c r="D595" s="126"/>
      <c r="E595" s="126"/>
      <c r="F595" s="126"/>
    </row>
    <row r="596" spans="1:6" x14ac:dyDescent="0.2">
      <c r="A596" s="130"/>
      <c r="B596" s="132"/>
      <c r="D596" s="126"/>
      <c r="E596" s="126"/>
      <c r="F596" s="126"/>
    </row>
    <row r="597" spans="1:6" x14ac:dyDescent="0.2">
      <c r="A597" s="130"/>
      <c r="B597" s="132"/>
      <c r="D597" s="126"/>
      <c r="E597" s="126"/>
      <c r="F597" s="126"/>
    </row>
    <row r="598" spans="1:6" x14ac:dyDescent="0.2">
      <c r="A598" s="130"/>
      <c r="B598" s="132"/>
      <c r="D598" s="126"/>
      <c r="E598" s="126"/>
      <c r="F598" s="126"/>
    </row>
    <row r="599" spans="1:6" x14ac:dyDescent="0.2">
      <c r="A599" s="130"/>
      <c r="B599" s="132"/>
      <c r="D599" s="126"/>
      <c r="E599" s="126"/>
      <c r="F599" s="126"/>
    </row>
    <row r="600" spans="1:6" x14ac:dyDescent="0.2">
      <c r="A600" s="130"/>
      <c r="B600" s="132"/>
      <c r="D600" s="126"/>
      <c r="E600" s="126"/>
      <c r="F600" s="126"/>
    </row>
    <row r="601" spans="1:6" x14ac:dyDescent="0.2">
      <c r="A601" s="130"/>
      <c r="B601" s="132"/>
      <c r="D601" s="126"/>
      <c r="E601" s="126"/>
      <c r="F601" s="126"/>
    </row>
    <row r="602" spans="1:6" x14ac:dyDescent="0.2">
      <c r="A602" s="130"/>
      <c r="B602" s="132"/>
      <c r="D602" s="126"/>
      <c r="E602" s="126"/>
      <c r="F602" s="126"/>
    </row>
    <row r="603" spans="1:6" x14ac:dyDescent="0.2">
      <c r="A603" s="130"/>
      <c r="B603" s="132"/>
      <c r="D603" s="126"/>
      <c r="E603" s="126"/>
      <c r="F603" s="126"/>
    </row>
    <row r="604" spans="1:6" x14ac:dyDescent="0.2">
      <c r="A604" s="130"/>
      <c r="B604" s="132"/>
      <c r="D604" s="126"/>
      <c r="E604" s="126"/>
      <c r="F604" s="126"/>
    </row>
    <row r="605" spans="1:6" x14ac:dyDescent="0.2">
      <c r="A605" s="130"/>
      <c r="B605" s="132"/>
      <c r="D605" s="126"/>
      <c r="E605" s="126"/>
      <c r="F605" s="126"/>
    </row>
    <row r="606" spans="1:6" x14ac:dyDescent="0.2">
      <c r="A606" s="130"/>
      <c r="B606" s="132"/>
      <c r="D606" s="126"/>
      <c r="E606" s="126"/>
      <c r="F606" s="126"/>
    </row>
    <row r="607" spans="1:6" x14ac:dyDescent="0.2">
      <c r="A607" s="130"/>
      <c r="B607" s="132"/>
      <c r="D607" s="126"/>
      <c r="E607" s="126"/>
      <c r="F607" s="126"/>
    </row>
    <row r="608" spans="1:6" x14ac:dyDescent="0.2">
      <c r="A608" s="130"/>
      <c r="B608" s="132"/>
      <c r="D608" s="126"/>
      <c r="E608" s="126"/>
      <c r="F608" s="126"/>
    </row>
    <row r="609" spans="1:6" x14ac:dyDescent="0.2">
      <c r="A609" s="130"/>
      <c r="B609" s="132"/>
      <c r="D609" s="126"/>
      <c r="E609" s="126"/>
      <c r="F609" s="126"/>
    </row>
    <row r="610" spans="1:6" x14ac:dyDescent="0.2">
      <c r="A610" s="130"/>
      <c r="B610" s="132"/>
      <c r="D610" s="126"/>
      <c r="E610" s="126"/>
      <c r="F610" s="126"/>
    </row>
    <row r="611" spans="1:6" x14ac:dyDescent="0.2">
      <c r="A611" s="130"/>
      <c r="B611" s="132"/>
      <c r="D611" s="126"/>
      <c r="E611" s="126"/>
      <c r="F611" s="126"/>
    </row>
    <row r="612" spans="1:6" x14ac:dyDescent="0.2">
      <c r="A612" s="130"/>
      <c r="B612" s="132"/>
      <c r="D612" s="126"/>
      <c r="E612" s="126"/>
      <c r="F612" s="126"/>
    </row>
    <row r="613" spans="1:6" x14ac:dyDescent="0.2">
      <c r="A613" s="130"/>
      <c r="B613" s="132"/>
      <c r="D613" s="126"/>
      <c r="E613" s="126"/>
      <c r="F613" s="126"/>
    </row>
    <row r="614" spans="1:6" x14ac:dyDescent="0.2">
      <c r="A614" s="130"/>
      <c r="B614" s="132"/>
      <c r="D614" s="126"/>
      <c r="E614" s="126"/>
      <c r="F614" s="126"/>
    </row>
    <row r="615" spans="1:6" x14ac:dyDescent="0.2">
      <c r="A615" s="130"/>
      <c r="B615" s="132"/>
      <c r="D615" s="126"/>
      <c r="E615" s="126"/>
      <c r="F615" s="126"/>
    </row>
    <row r="616" spans="1:6" x14ac:dyDescent="0.2">
      <c r="A616" s="130"/>
      <c r="B616" s="132"/>
      <c r="D616" s="126"/>
      <c r="E616" s="126"/>
      <c r="F616" s="126"/>
    </row>
    <row r="617" spans="1:6" x14ac:dyDescent="0.2">
      <c r="A617" s="130"/>
      <c r="B617" s="132"/>
      <c r="D617" s="126"/>
      <c r="E617" s="126"/>
      <c r="F617" s="126"/>
    </row>
    <row r="618" spans="1:6" x14ac:dyDescent="0.2">
      <c r="A618" s="130"/>
      <c r="B618" s="132"/>
      <c r="D618" s="126"/>
      <c r="E618" s="126"/>
      <c r="F618" s="126"/>
    </row>
    <row r="619" spans="1:6" x14ac:dyDescent="0.2">
      <c r="A619" s="130"/>
      <c r="B619" s="132"/>
      <c r="D619" s="126"/>
      <c r="E619" s="126"/>
      <c r="F619" s="126"/>
    </row>
    <row r="620" spans="1:6" x14ac:dyDescent="0.2">
      <c r="A620" s="130"/>
      <c r="B620" s="132"/>
      <c r="D620" s="126"/>
      <c r="E620" s="126"/>
      <c r="F620" s="126"/>
    </row>
    <row r="621" spans="1:6" x14ac:dyDescent="0.2">
      <c r="A621" s="130"/>
      <c r="B621" s="132"/>
      <c r="D621" s="126"/>
      <c r="E621" s="126"/>
      <c r="F621" s="126"/>
    </row>
    <row r="622" spans="1:6" x14ac:dyDescent="0.2">
      <c r="A622" s="130"/>
      <c r="B622" s="132"/>
      <c r="D622" s="126"/>
      <c r="E622" s="126"/>
      <c r="F622" s="126"/>
    </row>
    <row r="623" spans="1:6" x14ac:dyDescent="0.2">
      <c r="A623" s="130"/>
      <c r="B623" s="132"/>
      <c r="D623" s="126"/>
      <c r="E623" s="126"/>
      <c r="F623" s="126"/>
    </row>
    <row r="624" spans="1:6" x14ac:dyDescent="0.2">
      <c r="A624" s="130"/>
      <c r="B624" s="132"/>
      <c r="D624" s="126"/>
      <c r="E624" s="126"/>
      <c r="F624" s="126"/>
    </row>
    <row r="625" spans="1:6" x14ac:dyDescent="0.2">
      <c r="A625" s="130"/>
      <c r="B625" s="132"/>
      <c r="D625" s="126"/>
      <c r="E625" s="126"/>
      <c r="F625" s="126"/>
    </row>
    <row r="626" spans="1:6" x14ac:dyDescent="0.2">
      <c r="A626" s="130"/>
      <c r="B626" s="132"/>
      <c r="D626" s="126"/>
      <c r="E626" s="126"/>
      <c r="F626" s="126"/>
    </row>
    <row r="627" spans="1:6" x14ac:dyDescent="0.2">
      <c r="A627" s="130"/>
      <c r="B627" s="132"/>
      <c r="D627" s="126"/>
      <c r="E627" s="126"/>
      <c r="F627" s="126"/>
    </row>
    <row r="628" spans="1:6" x14ac:dyDescent="0.2">
      <c r="A628" s="130"/>
      <c r="B628" s="132"/>
      <c r="D628" s="126"/>
      <c r="E628" s="126"/>
      <c r="F628" s="126"/>
    </row>
    <row r="629" spans="1:6" x14ac:dyDescent="0.2">
      <c r="A629" s="130"/>
      <c r="B629" s="132"/>
      <c r="D629" s="126"/>
      <c r="E629" s="126"/>
      <c r="F629" s="126"/>
    </row>
    <row r="630" spans="1:6" x14ac:dyDescent="0.2">
      <c r="A630" s="130"/>
      <c r="B630" s="132"/>
      <c r="D630" s="126"/>
      <c r="E630" s="126"/>
      <c r="F630" s="126"/>
    </row>
    <row r="631" spans="1:6" x14ac:dyDescent="0.2">
      <c r="A631" s="130"/>
      <c r="B631" s="132"/>
      <c r="D631" s="126"/>
      <c r="E631" s="126"/>
      <c r="F631" s="126"/>
    </row>
    <row r="632" spans="1:6" x14ac:dyDescent="0.2">
      <c r="A632" s="130"/>
      <c r="B632" s="132"/>
      <c r="D632" s="126"/>
      <c r="E632" s="126"/>
      <c r="F632" s="126"/>
    </row>
    <row r="633" spans="1:6" x14ac:dyDescent="0.2">
      <c r="A633" s="130"/>
      <c r="B633" s="132"/>
      <c r="D633" s="126"/>
      <c r="E633" s="126"/>
      <c r="F633" s="126"/>
    </row>
    <row r="634" spans="1:6" x14ac:dyDescent="0.2">
      <c r="A634" s="130"/>
      <c r="B634" s="132"/>
      <c r="D634" s="126"/>
      <c r="E634" s="126"/>
      <c r="F634" s="126"/>
    </row>
    <row r="635" spans="1:6" x14ac:dyDescent="0.2">
      <c r="A635" s="130"/>
      <c r="B635" s="132"/>
      <c r="D635" s="126"/>
      <c r="E635" s="126"/>
      <c r="F635" s="126"/>
    </row>
    <row r="636" spans="1:6" x14ac:dyDescent="0.2">
      <c r="A636" s="130"/>
      <c r="B636" s="132"/>
      <c r="D636" s="126"/>
      <c r="E636" s="126"/>
      <c r="F636" s="126"/>
    </row>
    <row r="637" spans="1:6" x14ac:dyDescent="0.2">
      <c r="A637" s="130"/>
      <c r="B637" s="132"/>
      <c r="D637" s="126"/>
      <c r="E637" s="126"/>
      <c r="F637" s="126"/>
    </row>
    <row r="638" spans="1:6" x14ac:dyDescent="0.2">
      <c r="A638" s="130"/>
      <c r="B638" s="132"/>
      <c r="D638" s="126"/>
      <c r="E638" s="126"/>
      <c r="F638" s="126"/>
    </row>
    <row r="639" spans="1:6" x14ac:dyDescent="0.2">
      <c r="A639" s="130"/>
      <c r="B639" s="132"/>
      <c r="D639" s="126"/>
      <c r="E639" s="126"/>
      <c r="F639" s="126"/>
    </row>
    <row r="640" spans="1:6" x14ac:dyDescent="0.2">
      <c r="A640" s="130"/>
      <c r="B640" s="132"/>
      <c r="D640" s="126"/>
      <c r="E640" s="126"/>
      <c r="F640" s="126"/>
    </row>
    <row r="641" spans="1:6" x14ac:dyDescent="0.2">
      <c r="A641" s="130"/>
      <c r="B641" s="132"/>
      <c r="D641" s="126"/>
      <c r="E641" s="126"/>
      <c r="F641" s="126"/>
    </row>
    <row r="642" spans="1:6" x14ac:dyDescent="0.2">
      <c r="A642" s="130"/>
      <c r="B642" s="132"/>
      <c r="D642" s="126"/>
      <c r="E642" s="126"/>
      <c r="F642" s="126"/>
    </row>
    <row r="643" spans="1:6" x14ac:dyDescent="0.2">
      <c r="A643" s="130"/>
      <c r="B643" s="132"/>
      <c r="D643" s="126"/>
      <c r="E643" s="126"/>
      <c r="F643" s="126"/>
    </row>
    <row r="644" spans="1:6" x14ac:dyDescent="0.2">
      <c r="A644" s="130"/>
      <c r="B644" s="132"/>
      <c r="D644" s="126"/>
      <c r="E644" s="126"/>
      <c r="F644" s="126"/>
    </row>
    <row r="645" spans="1:6" x14ac:dyDescent="0.2">
      <c r="A645" s="130"/>
      <c r="B645" s="132"/>
      <c r="D645" s="126"/>
      <c r="E645" s="126"/>
      <c r="F645" s="126"/>
    </row>
    <row r="646" spans="1:6" x14ac:dyDescent="0.2">
      <c r="A646" s="130"/>
      <c r="B646" s="132"/>
      <c r="D646" s="126"/>
      <c r="E646" s="126"/>
      <c r="F646" s="126"/>
    </row>
    <row r="647" spans="1:6" x14ac:dyDescent="0.2">
      <c r="A647" s="130"/>
      <c r="B647" s="132"/>
      <c r="D647" s="126"/>
      <c r="E647" s="126"/>
      <c r="F647" s="126"/>
    </row>
    <row r="648" spans="1:6" x14ac:dyDescent="0.2">
      <c r="A648" s="130"/>
      <c r="B648" s="132"/>
      <c r="D648" s="126"/>
      <c r="E648" s="126"/>
      <c r="F648" s="126"/>
    </row>
    <row r="649" spans="1:6" x14ac:dyDescent="0.2">
      <c r="A649" s="130"/>
      <c r="B649" s="132"/>
      <c r="D649" s="126"/>
      <c r="E649" s="126"/>
      <c r="F649" s="126"/>
    </row>
    <row r="650" spans="1:6" x14ac:dyDescent="0.2">
      <c r="A650" s="130"/>
      <c r="B650" s="132"/>
      <c r="D650" s="126"/>
      <c r="E650" s="126"/>
      <c r="F650" s="126"/>
    </row>
    <row r="651" spans="1:6" x14ac:dyDescent="0.2">
      <c r="A651" s="130"/>
      <c r="B651" s="132"/>
      <c r="D651" s="126"/>
      <c r="E651" s="126"/>
      <c r="F651" s="126"/>
    </row>
    <row r="652" spans="1:6" x14ac:dyDescent="0.2">
      <c r="A652" s="130"/>
      <c r="B652" s="132"/>
      <c r="D652" s="126"/>
      <c r="E652" s="126"/>
      <c r="F652" s="126"/>
    </row>
    <row r="653" spans="1:6" x14ac:dyDescent="0.2">
      <c r="A653" s="130"/>
      <c r="B653" s="132"/>
      <c r="D653" s="126"/>
      <c r="E653" s="126"/>
      <c r="F653" s="126"/>
    </row>
    <row r="654" spans="1:6" x14ac:dyDescent="0.2">
      <c r="A654" s="130"/>
      <c r="B654" s="132"/>
      <c r="D654" s="126"/>
      <c r="E654" s="126"/>
      <c r="F654" s="126"/>
    </row>
    <row r="655" spans="1:6" x14ac:dyDescent="0.2">
      <c r="A655" s="130"/>
      <c r="B655" s="132"/>
      <c r="D655" s="126"/>
      <c r="E655" s="126"/>
      <c r="F655" s="126"/>
    </row>
    <row r="656" spans="1:6" x14ac:dyDescent="0.2">
      <c r="A656" s="130"/>
      <c r="B656" s="132"/>
      <c r="D656" s="126"/>
      <c r="E656" s="126"/>
      <c r="F656" s="126"/>
    </row>
    <row r="657" spans="1:6" x14ac:dyDescent="0.2">
      <c r="A657" s="130"/>
      <c r="B657" s="132"/>
      <c r="D657" s="126"/>
      <c r="E657" s="126"/>
      <c r="F657" s="126"/>
    </row>
    <row r="658" spans="1:6" x14ac:dyDescent="0.2">
      <c r="A658" s="130"/>
      <c r="B658" s="132"/>
      <c r="D658" s="126"/>
      <c r="E658" s="126"/>
      <c r="F658" s="126"/>
    </row>
    <row r="659" spans="1:6" x14ac:dyDescent="0.2">
      <c r="A659" s="130"/>
      <c r="B659" s="132"/>
      <c r="D659" s="126"/>
      <c r="E659" s="126"/>
      <c r="F659" s="126"/>
    </row>
    <row r="660" spans="1:6" x14ac:dyDescent="0.2">
      <c r="A660" s="130"/>
      <c r="B660" s="132"/>
      <c r="D660" s="126"/>
      <c r="E660" s="126"/>
      <c r="F660" s="126"/>
    </row>
    <row r="661" spans="1:6" x14ac:dyDescent="0.2">
      <c r="A661" s="130"/>
      <c r="B661" s="132"/>
      <c r="D661" s="126"/>
      <c r="E661" s="126"/>
      <c r="F661" s="126"/>
    </row>
    <row r="662" spans="1:6" x14ac:dyDescent="0.2">
      <c r="A662" s="130"/>
      <c r="B662" s="132"/>
      <c r="D662" s="126"/>
      <c r="E662" s="126"/>
      <c r="F662" s="126"/>
    </row>
    <row r="663" spans="1:6" x14ac:dyDescent="0.2">
      <c r="A663" s="130"/>
      <c r="B663" s="132"/>
      <c r="D663" s="126"/>
      <c r="E663" s="126"/>
      <c r="F663" s="126"/>
    </row>
    <row r="664" spans="1:6" x14ac:dyDescent="0.2">
      <c r="A664" s="130"/>
      <c r="B664" s="132"/>
      <c r="D664" s="126"/>
      <c r="E664" s="126"/>
      <c r="F664" s="126"/>
    </row>
    <row r="665" spans="1:6" x14ac:dyDescent="0.2">
      <c r="A665" s="130"/>
      <c r="B665" s="132"/>
      <c r="D665" s="126"/>
      <c r="E665" s="126"/>
      <c r="F665" s="126"/>
    </row>
    <row r="666" spans="1:6" x14ac:dyDescent="0.2">
      <c r="A666" s="130"/>
      <c r="B666" s="132"/>
      <c r="D666" s="126"/>
      <c r="E666" s="126"/>
      <c r="F666" s="126"/>
    </row>
    <row r="667" spans="1:6" x14ac:dyDescent="0.2">
      <c r="A667" s="130"/>
      <c r="B667" s="132"/>
      <c r="D667" s="126"/>
      <c r="E667" s="126"/>
      <c r="F667" s="126"/>
    </row>
    <row r="668" spans="1:6" x14ac:dyDescent="0.2">
      <c r="A668" s="130"/>
      <c r="B668" s="132"/>
      <c r="D668" s="126"/>
      <c r="E668" s="126"/>
      <c r="F668" s="126"/>
    </row>
    <row r="669" spans="1:6" x14ac:dyDescent="0.2">
      <c r="A669" s="130"/>
      <c r="B669" s="132"/>
      <c r="D669" s="126"/>
      <c r="E669" s="126"/>
      <c r="F669" s="126"/>
    </row>
    <row r="670" spans="1:6" x14ac:dyDescent="0.2">
      <c r="A670" s="130"/>
      <c r="B670" s="132"/>
      <c r="D670" s="126"/>
      <c r="E670" s="126"/>
      <c r="F670" s="126"/>
    </row>
    <row r="671" spans="1:6" x14ac:dyDescent="0.2">
      <c r="A671" s="130"/>
      <c r="B671" s="132"/>
      <c r="D671" s="126"/>
      <c r="E671" s="126"/>
      <c r="F671" s="126"/>
    </row>
    <row r="672" spans="1:6" x14ac:dyDescent="0.2">
      <c r="A672" s="130"/>
      <c r="B672" s="132"/>
      <c r="D672" s="126"/>
      <c r="E672" s="126"/>
      <c r="F672" s="126"/>
    </row>
    <row r="673" spans="1:6" x14ac:dyDescent="0.2">
      <c r="A673" s="130"/>
      <c r="B673" s="132"/>
      <c r="D673" s="126"/>
      <c r="E673" s="126"/>
      <c r="F673" s="126"/>
    </row>
    <row r="674" spans="1:6" x14ac:dyDescent="0.2">
      <c r="A674" s="130"/>
      <c r="B674" s="132"/>
      <c r="D674" s="126"/>
      <c r="E674" s="126"/>
      <c r="F674" s="126"/>
    </row>
    <row r="675" spans="1:6" x14ac:dyDescent="0.2">
      <c r="A675" s="130"/>
      <c r="B675" s="132"/>
      <c r="D675" s="126"/>
      <c r="E675" s="126"/>
      <c r="F675" s="126"/>
    </row>
    <row r="676" spans="1:6" x14ac:dyDescent="0.2">
      <c r="A676" s="130"/>
      <c r="B676" s="132"/>
      <c r="D676" s="126"/>
      <c r="E676" s="126"/>
      <c r="F676" s="126"/>
    </row>
    <row r="677" spans="1:6" x14ac:dyDescent="0.2">
      <c r="A677" s="130"/>
      <c r="B677" s="132"/>
      <c r="D677" s="126"/>
      <c r="E677" s="126"/>
      <c r="F677" s="126"/>
    </row>
    <row r="678" spans="1:6" x14ac:dyDescent="0.2">
      <c r="A678" s="130"/>
      <c r="B678" s="132"/>
      <c r="D678" s="126"/>
      <c r="E678" s="126"/>
      <c r="F678" s="126"/>
    </row>
    <row r="679" spans="1:6" x14ac:dyDescent="0.2">
      <c r="A679" s="130"/>
      <c r="B679" s="132"/>
      <c r="D679" s="126"/>
      <c r="E679" s="126"/>
      <c r="F679" s="126"/>
    </row>
    <row r="680" spans="1:6" x14ac:dyDescent="0.2">
      <c r="A680" s="130"/>
      <c r="B680" s="132"/>
      <c r="D680" s="126"/>
      <c r="E680" s="126"/>
      <c r="F680" s="126"/>
    </row>
    <row r="681" spans="1:6" x14ac:dyDescent="0.2">
      <c r="A681" s="130"/>
      <c r="B681" s="132"/>
      <c r="D681" s="126"/>
      <c r="E681" s="126"/>
      <c r="F681" s="126"/>
    </row>
    <row r="682" spans="1:6" x14ac:dyDescent="0.2">
      <c r="A682" s="130"/>
      <c r="B682" s="132"/>
      <c r="D682" s="126"/>
      <c r="E682" s="126"/>
      <c r="F682" s="126"/>
    </row>
    <row r="683" spans="1:6" x14ac:dyDescent="0.2">
      <c r="A683" s="130"/>
      <c r="B683" s="132"/>
      <c r="D683" s="126"/>
      <c r="E683" s="126"/>
      <c r="F683" s="126"/>
    </row>
    <row r="684" spans="1:6" x14ac:dyDescent="0.2">
      <c r="A684" s="130"/>
      <c r="B684" s="132"/>
      <c r="D684" s="126"/>
      <c r="E684" s="126"/>
      <c r="F684" s="126"/>
    </row>
    <row r="685" spans="1:6" x14ac:dyDescent="0.2">
      <c r="A685" s="130"/>
      <c r="B685" s="132"/>
      <c r="D685" s="126"/>
      <c r="E685" s="126"/>
      <c r="F685" s="126"/>
    </row>
    <row r="686" spans="1:6" x14ac:dyDescent="0.2">
      <c r="A686" s="130"/>
      <c r="B686" s="132"/>
      <c r="D686" s="126"/>
      <c r="E686" s="126"/>
      <c r="F686" s="126"/>
    </row>
    <row r="687" spans="1:6" x14ac:dyDescent="0.2">
      <c r="A687" s="130"/>
      <c r="B687" s="132"/>
      <c r="D687" s="126"/>
      <c r="E687" s="126"/>
      <c r="F687" s="126"/>
    </row>
    <row r="688" spans="1:6" x14ac:dyDescent="0.2">
      <c r="A688" s="130"/>
      <c r="B688" s="132"/>
      <c r="D688" s="126"/>
      <c r="E688" s="126"/>
      <c r="F688" s="126"/>
    </row>
    <row r="689" spans="1:6" x14ac:dyDescent="0.2">
      <c r="A689" s="130"/>
      <c r="B689" s="132"/>
      <c r="D689" s="126"/>
      <c r="E689" s="126"/>
      <c r="F689" s="126"/>
    </row>
    <row r="690" spans="1:6" x14ac:dyDescent="0.2">
      <c r="A690" s="130"/>
      <c r="B690" s="132"/>
      <c r="D690" s="126"/>
      <c r="E690" s="126"/>
      <c r="F690" s="126"/>
    </row>
    <row r="691" spans="1:6" x14ac:dyDescent="0.2">
      <c r="A691" s="130"/>
      <c r="B691" s="132"/>
      <c r="D691" s="126"/>
      <c r="E691" s="126"/>
      <c r="F691" s="126"/>
    </row>
    <row r="692" spans="1:6" x14ac:dyDescent="0.2">
      <c r="A692" s="130"/>
      <c r="B692" s="132"/>
      <c r="D692" s="126"/>
      <c r="E692" s="126"/>
      <c r="F692" s="126"/>
    </row>
    <row r="693" spans="1:6" x14ac:dyDescent="0.2">
      <c r="A693" s="130"/>
      <c r="B693" s="132"/>
      <c r="D693" s="126"/>
      <c r="E693" s="126"/>
      <c r="F693" s="126"/>
    </row>
    <row r="694" spans="1:6" x14ac:dyDescent="0.2">
      <c r="A694" s="130"/>
      <c r="B694" s="132"/>
      <c r="D694" s="126"/>
      <c r="E694" s="126"/>
      <c r="F694" s="126"/>
    </row>
    <row r="695" spans="1:6" x14ac:dyDescent="0.2">
      <c r="A695" s="130"/>
      <c r="B695" s="132"/>
      <c r="D695" s="126"/>
      <c r="E695" s="126"/>
      <c r="F695" s="126"/>
    </row>
    <row r="696" spans="1:6" x14ac:dyDescent="0.2">
      <c r="A696" s="130"/>
      <c r="B696" s="132"/>
      <c r="D696" s="126"/>
      <c r="E696" s="126"/>
      <c r="F696" s="126"/>
    </row>
    <row r="697" spans="1:6" x14ac:dyDescent="0.2">
      <c r="A697" s="130"/>
      <c r="B697" s="132"/>
      <c r="D697" s="126"/>
      <c r="E697" s="126"/>
      <c r="F697" s="126"/>
    </row>
    <row r="698" spans="1:6" x14ac:dyDescent="0.2">
      <c r="A698" s="130"/>
      <c r="B698" s="132"/>
      <c r="D698" s="126"/>
      <c r="E698" s="126"/>
      <c r="F698" s="126"/>
    </row>
    <row r="699" spans="1:6" x14ac:dyDescent="0.2">
      <c r="A699" s="130"/>
      <c r="B699" s="132"/>
      <c r="D699" s="126"/>
      <c r="E699" s="126"/>
      <c r="F699" s="126"/>
    </row>
    <row r="700" spans="1:6" x14ac:dyDescent="0.2">
      <c r="A700" s="130"/>
      <c r="B700" s="132"/>
      <c r="D700" s="126"/>
      <c r="E700" s="126"/>
      <c r="F700" s="126"/>
    </row>
    <row r="701" spans="1:6" x14ac:dyDescent="0.2">
      <c r="A701" s="130"/>
      <c r="B701" s="132"/>
      <c r="D701" s="126"/>
      <c r="E701" s="126"/>
      <c r="F701" s="126"/>
    </row>
    <row r="702" spans="1:6" x14ac:dyDescent="0.2">
      <c r="A702" s="130"/>
      <c r="B702" s="132"/>
      <c r="D702" s="126"/>
      <c r="E702" s="126"/>
      <c r="F702" s="126"/>
    </row>
    <row r="703" spans="1:6" x14ac:dyDescent="0.2">
      <c r="A703" s="130"/>
      <c r="B703" s="132"/>
      <c r="D703" s="126"/>
      <c r="E703" s="126"/>
      <c r="F703" s="126"/>
    </row>
    <row r="704" spans="1:6" x14ac:dyDescent="0.2">
      <c r="A704" s="130"/>
      <c r="B704" s="132"/>
      <c r="D704" s="126"/>
      <c r="E704" s="126"/>
      <c r="F704" s="126"/>
    </row>
    <row r="705" spans="1:6" x14ac:dyDescent="0.2">
      <c r="A705" s="130"/>
      <c r="B705" s="132"/>
      <c r="D705" s="126"/>
      <c r="E705" s="126"/>
      <c r="F705" s="126"/>
    </row>
    <row r="706" spans="1:6" x14ac:dyDescent="0.2">
      <c r="A706" s="130"/>
      <c r="B706" s="132"/>
      <c r="D706" s="126"/>
      <c r="E706" s="126"/>
      <c r="F706" s="126"/>
    </row>
    <row r="707" spans="1:6" x14ac:dyDescent="0.2">
      <c r="A707" s="130"/>
      <c r="B707" s="132"/>
      <c r="D707" s="126"/>
      <c r="E707" s="126"/>
      <c r="F707" s="126"/>
    </row>
    <row r="708" spans="1:6" x14ac:dyDescent="0.2">
      <c r="A708" s="130"/>
      <c r="B708" s="132"/>
      <c r="D708" s="126"/>
      <c r="E708" s="126"/>
      <c r="F708" s="126"/>
    </row>
    <row r="709" spans="1:6" x14ac:dyDescent="0.2">
      <c r="A709" s="130"/>
      <c r="B709" s="132"/>
      <c r="D709" s="126"/>
      <c r="E709" s="126"/>
      <c r="F709" s="126"/>
    </row>
    <row r="710" spans="1:6" x14ac:dyDescent="0.2">
      <c r="A710" s="130"/>
      <c r="B710" s="132"/>
      <c r="D710" s="126"/>
      <c r="E710" s="126"/>
      <c r="F710" s="126"/>
    </row>
    <row r="711" spans="1:6" x14ac:dyDescent="0.2">
      <c r="A711" s="130"/>
      <c r="B711" s="132"/>
      <c r="D711" s="126"/>
      <c r="E711" s="126"/>
      <c r="F711" s="126"/>
    </row>
    <row r="712" spans="1:6" x14ac:dyDescent="0.2">
      <c r="A712" s="130"/>
      <c r="B712" s="132"/>
      <c r="D712" s="126"/>
      <c r="E712" s="126"/>
      <c r="F712" s="126"/>
    </row>
    <row r="713" spans="1:6" x14ac:dyDescent="0.2">
      <c r="A713" s="130"/>
      <c r="B713" s="132"/>
      <c r="D713" s="126"/>
      <c r="E713" s="126"/>
      <c r="F713" s="126"/>
    </row>
    <row r="714" spans="1:6" x14ac:dyDescent="0.2">
      <c r="A714" s="130"/>
      <c r="B714" s="132"/>
      <c r="D714" s="126"/>
      <c r="E714" s="126"/>
      <c r="F714" s="126"/>
    </row>
    <row r="715" spans="1:6" x14ac:dyDescent="0.2">
      <c r="A715" s="130"/>
      <c r="B715" s="132"/>
      <c r="D715" s="126"/>
      <c r="E715" s="126"/>
      <c r="F715" s="126"/>
    </row>
    <row r="716" spans="1:6" x14ac:dyDescent="0.2">
      <c r="A716" s="130"/>
      <c r="B716" s="132"/>
      <c r="D716" s="126"/>
      <c r="E716" s="126"/>
      <c r="F716" s="126"/>
    </row>
    <row r="717" spans="1:6" x14ac:dyDescent="0.2">
      <c r="A717" s="130"/>
      <c r="B717" s="132"/>
      <c r="D717" s="126"/>
      <c r="E717" s="126"/>
      <c r="F717" s="126"/>
    </row>
    <row r="718" spans="1:6" x14ac:dyDescent="0.2">
      <c r="A718" s="130"/>
      <c r="B718" s="132"/>
      <c r="D718" s="126"/>
      <c r="E718" s="126"/>
      <c r="F718" s="126"/>
    </row>
    <row r="719" spans="1:6" x14ac:dyDescent="0.2">
      <c r="A719" s="130"/>
      <c r="B719" s="132"/>
      <c r="D719" s="126"/>
      <c r="E719" s="126"/>
      <c r="F719" s="126"/>
    </row>
    <row r="720" spans="1:6" x14ac:dyDescent="0.2">
      <c r="A720" s="130"/>
      <c r="B720" s="132"/>
      <c r="D720" s="126"/>
      <c r="E720" s="126"/>
      <c r="F720" s="126"/>
    </row>
    <row r="721" spans="1:6" x14ac:dyDescent="0.2">
      <c r="A721" s="130"/>
      <c r="B721" s="132"/>
      <c r="D721" s="126"/>
      <c r="E721" s="126"/>
      <c r="F721" s="126"/>
    </row>
    <row r="722" spans="1:6" x14ac:dyDescent="0.2">
      <c r="A722" s="130"/>
      <c r="B722" s="132"/>
      <c r="D722" s="126"/>
      <c r="E722" s="126"/>
      <c r="F722" s="126"/>
    </row>
    <row r="723" spans="1:6" x14ac:dyDescent="0.2">
      <c r="A723" s="130"/>
      <c r="B723" s="132"/>
      <c r="D723" s="126"/>
      <c r="E723" s="126"/>
      <c r="F723" s="126"/>
    </row>
    <row r="724" spans="1:6" x14ac:dyDescent="0.2">
      <c r="A724" s="130"/>
      <c r="B724" s="132"/>
      <c r="D724" s="126"/>
      <c r="E724" s="126"/>
      <c r="F724" s="126"/>
    </row>
    <row r="725" spans="1:6" x14ac:dyDescent="0.2">
      <c r="A725" s="130"/>
      <c r="B725" s="132"/>
      <c r="D725" s="126"/>
      <c r="E725" s="126"/>
      <c r="F725" s="126"/>
    </row>
    <row r="726" spans="1:6" x14ac:dyDescent="0.2">
      <c r="A726" s="130"/>
      <c r="B726" s="132"/>
      <c r="D726" s="126"/>
      <c r="E726" s="126"/>
      <c r="F726" s="126"/>
    </row>
    <row r="727" spans="1:6" x14ac:dyDescent="0.2">
      <c r="A727" s="130"/>
      <c r="B727" s="132"/>
      <c r="D727" s="126"/>
      <c r="E727" s="126"/>
      <c r="F727" s="126"/>
    </row>
    <row r="728" spans="1:6" x14ac:dyDescent="0.2">
      <c r="A728" s="130"/>
      <c r="B728" s="132"/>
      <c r="D728" s="126"/>
      <c r="E728" s="126"/>
      <c r="F728" s="126"/>
    </row>
    <row r="729" spans="1:6" x14ac:dyDescent="0.2">
      <c r="A729" s="130"/>
      <c r="B729" s="132"/>
      <c r="D729" s="126"/>
      <c r="E729" s="126"/>
      <c r="F729" s="126"/>
    </row>
    <row r="730" spans="1:6" x14ac:dyDescent="0.2">
      <c r="A730" s="130"/>
      <c r="B730" s="132"/>
      <c r="D730" s="126"/>
      <c r="E730" s="126"/>
      <c r="F730" s="126"/>
    </row>
    <row r="731" spans="1:6" x14ac:dyDescent="0.2">
      <c r="A731" s="130"/>
      <c r="B731" s="132"/>
      <c r="D731" s="126"/>
      <c r="E731" s="126"/>
      <c r="F731" s="126"/>
    </row>
    <row r="732" spans="1:6" x14ac:dyDescent="0.2">
      <c r="A732" s="130"/>
      <c r="B732" s="132"/>
      <c r="D732" s="126"/>
      <c r="E732" s="126"/>
      <c r="F732" s="126"/>
    </row>
    <row r="733" spans="1:6" x14ac:dyDescent="0.2">
      <c r="A733" s="130"/>
      <c r="B733" s="132"/>
      <c r="D733" s="126"/>
      <c r="E733" s="126"/>
      <c r="F733" s="126"/>
    </row>
    <row r="734" spans="1:6" x14ac:dyDescent="0.2">
      <c r="A734" s="130"/>
      <c r="B734" s="132"/>
      <c r="D734" s="126"/>
      <c r="E734" s="126"/>
      <c r="F734" s="126"/>
    </row>
    <row r="735" spans="1:6" x14ac:dyDescent="0.2">
      <c r="A735" s="130"/>
      <c r="B735" s="132"/>
      <c r="D735" s="126"/>
      <c r="E735" s="126"/>
      <c r="F735" s="126"/>
    </row>
    <row r="736" spans="1:6" x14ac:dyDescent="0.2">
      <c r="A736" s="130"/>
      <c r="B736" s="132"/>
      <c r="D736" s="126"/>
      <c r="E736" s="126"/>
      <c r="F736" s="126"/>
    </row>
    <row r="737" spans="1:6" x14ac:dyDescent="0.2">
      <c r="A737" s="130"/>
      <c r="B737" s="132"/>
      <c r="D737" s="126"/>
      <c r="E737" s="126"/>
      <c r="F737" s="126"/>
    </row>
    <row r="738" spans="1:6" x14ac:dyDescent="0.2">
      <c r="A738" s="130"/>
      <c r="B738" s="132"/>
      <c r="D738" s="126"/>
      <c r="E738" s="126"/>
      <c r="F738" s="126"/>
    </row>
    <row r="739" spans="1:6" x14ac:dyDescent="0.2">
      <c r="A739" s="130"/>
      <c r="B739" s="132"/>
      <c r="D739" s="126"/>
      <c r="E739" s="126"/>
      <c r="F739" s="126"/>
    </row>
    <row r="740" spans="1:6" x14ac:dyDescent="0.2">
      <c r="A740" s="130"/>
      <c r="B740" s="132"/>
      <c r="D740" s="126"/>
      <c r="E740" s="126"/>
      <c r="F740" s="126"/>
    </row>
    <row r="741" spans="1:6" x14ac:dyDescent="0.2">
      <c r="A741" s="130"/>
      <c r="B741" s="132"/>
      <c r="D741" s="126"/>
      <c r="E741" s="126"/>
      <c r="F741" s="126"/>
    </row>
    <row r="742" spans="1:6" x14ac:dyDescent="0.2">
      <c r="A742" s="130"/>
      <c r="B742" s="132"/>
      <c r="D742" s="126"/>
      <c r="E742" s="126"/>
      <c r="F742" s="126"/>
    </row>
    <row r="743" spans="1:6" x14ac:dyDescent="0.2">
      <c r="A743" s="130"/>
      <c r="B743" s="132"/>
      <c r="D743" s="126"/>
      <c r="E743" s="126"/>
      <c r="F743" s="126"/>
    </row>
    <row r="744" spans="1:6" x14ac:dyDescent="0.2">
      <c r="A744" s="130"/>
      <c r="B744" s="132"/>
      <c r="D744" s="126"/>
      <c r="E744" s="126"/>
      <c r="F744" s="126"/>
    </row>
    <row r="745" spans="1:6" x14ac:dyDescent="0.2">
      <c r="A745" s="130"/>
      <c r="B745" s="132"/>
      <c r="D745" s="126"/>
      <c r="E745" s="126"/>
      <c r="F745" s="126"/>
    </row>
    <row r="746" spans="1:6" x14ac:dyDescent="0.2">
      <c r="A746" s="130"/>
      <c r="B746" s="132"/>
      <c r="D746" s="126"/>
      <c r="E746" s="126"/>
      <c r="F746" s="126"/>
    </row>
    <row r="747" spans="1:6" x14ac:dyDescent="0.2">
      <c r="A747" s="130"/>
      <c r="B747" s="132"/>
      <c r="D747" s="126"/>
      <c r="E747" s="126"/>
      <c r="F747" s="126"/>
    </row>
    <row r="748" spans="1:6" x14ac:dyDescent="0.2">
      <c r="A748" s="130"/>
      <c r="B748" s="132"/>
      <c r="D748" s="126"/>
      <c r="E748" s="126"/>
      <c r="F748" s="126"/>
    </row>
    <row r="749" spans="1:6" x14ac:dyDescent="0.2">
      <c r="A749" s="130"/>
      <c r="B749" s="132"/>
      <c r="D749" s="126"/>
      <c r="E749" s="126"/>
      <c r="F749" s="126"/>
    </row>
    <row r="750" spans="1:6" x14ac:dyDescent="0.2">
      <c r="A750" s="130"/>
      <c r="B750" s="132"/>
      <c r="D750" s="126"/>
      <c r="E750" s="126"/>
      <c r="F750" s="126"/>
    </row>
    <row r="751" spans="1:6" x14ac:dyDescent="0.2">
      <c r="A751" s="130"/>
      <c r="B751" s="132"/>
      <c r="D751" s="126"/>
      <c r="E751" s="126"/>
      <c r="F751" s="126"/>
    </row>
    <row r="752" spans="1:6" x14ac:dyDescent="0.2">
      <c r="A752" s="130"/>
      <c r="B752" s="132"/>
      <c r="D752" s="126"/>
      <c r="E752" s="126"/>
      <c r="F752" s="126"/>
    </row>
    <row r="753" spans="1:6" x14ac:dyDescent="0.2">
      <c r="A753" s="130"/>
      <c r="B753" s="132"/>
      <c r="D753" s="126"/>
      <c r="E753" s="126"/>
      <c r="F753" s="126"/>
    </row>
    <row r="754" spans="1:6" x14ac:dyDescent="0.2">
      <c r="A754" s="130"/>
      <c r="B754" s="132"/>
      <c r="D754" s="126"/>
      <c r="E754" s="126"/>
      <c r="F754" s="126"/>
    </row>
    <row r="755" spans="1:6" x14ac:dyDescent="0.2">
      <c r="A755" s="130"/>
      <c r="B755" s="132"/>
      <c r="D755" s="126"/>
      <c r="E755" s="126"/>
      <c r="F755" s="126"/>
    </row>
    <row r="756" spans="1:6" x14ac:dyDescent="0.2">
      <c r="A756" s="130"/>
      <c r="B756" s="132"/>
      <c r="D756" s="126"/>
      <c r="E756" s="126"/>
      <c r="F756" s="126"/>
    </row>
    <row r="757" spans="1:6" x14ac:dyDescent="0.2">
      <c r="A757" s="130"/>
      <c r="B757" s="132"/>
      <c r="D757" s="126"/>
      <c r="E757" s="126"/>
      <c r="F757" s="126"/>
    </row>
    <row r="758" spans="1:6" x14ac:dyDescent="0.2">
      <c r="A758" s="130"/>
      <c r="B758" s="132"/>
      <c r="D758" s="126"/>
      <c r="E758" s="126"/>
      <c r="F758" s="126"/>
    </row>
    <row r="759" spans="1:6" x14ac:dyDescent="0.2">
      <c r="A759" s="130"/>
      <c r="B759" s="132"/>
      <c r="D759" s="126"/>
      <c r="E759" s="126"/>
      <c r="F759" s="126"/>
    </row>
    <row r="760" spans="1:6" x14ac:dyDescent="0.2">
      <c r="A760" s="130"/>
      <c r="B760" s="132"/>
      <c r="D760" s="126"/>
      <c r="E760" s="126"/>
      <c r="F760" s="126"/>
    </row>
    <row r="761" spans="1:6" x14ac:dyDescent="0.2">
      <c r="A761" s="130"/>
      <c r="B761" s="132"/>
      <c r="D761" s="126"/>
      <c r="E761" s="126"/>
      <c r="F761" s="126"/>
    </row>
    <row r="762" spans="1:6" x14ac:dyDescent="0.2">
      <c r="A762" s="130"/>
      <c r="B762" s="132"/>
      <c r="D762" s="126"/>
      <c r="E762" s="126"/>
      <c r="F762" s="126"/>
    </row>
    <row r="763" spans="1:6" x14ac:dyDescent="0.2">
      <c r="A763" s="130"/>
      <c r="B763" s="132"/>
      <c r="D763" s="126"/>
      <c r="E763" s="126"/>
      <c r="F763" s="126"/>
    </row>
    <row r="764" spans="1:6" x14ac:dyDescent="0.2">
      <c r="A764" s="130"/>
      <c r="B764" s="132"/>
      <c r="D764" s="126"/>
      <c r="E764" s="126"/>
      <c r="F764" s="126"/>
    </row>
    <row r="765" spans="1:6" x14ac:dyDescent="0.2">
      <c r="A765" s="130"/>
      <c r="B765" s="132"/>
      <c r="D765" s="126"/>
      <c r="E765" s="126"/>
      <c r="F765" s="126"/>
    </row>
    <row r="766" spans="1:6" x14ac:dyDescent="0.2">
      <c r="A766" s="130"/>
      <c r="D766" s="126"/>
      <c r="E766" s="126"/>
      <c r="F766" s="126"/>
    </row>
    <row r="767" spans="1:6" x14ac:dyDescent="0.2">
      <c r="A767" s="130"/>
      <c r="D767" s="126"/>
      <c r="E767" s="126"/>
      <c r="F767" s="126"/>
    </row>
    <row r="768" spans="1:6" x14ac:dyDescent="0.2">
      <c r="D768" s="126"/>
    </row>
    <row r="769" spans="4:4" x14ac:dyDescent="0.2">
      <c r="D769" s="126"/>
    </row>
    <row r="770" spans="4:4" x14ac:dyDescent="0.2">
      <c r="D770" s="126"/>
    </row>
    <row r="771" spans="4:4" x14ac:dyDescent="0.2">
      <c r="D771" s="126"/>
    </row>
    <row r="772" spans="4:4" x14ac:dyDescent="0.2">
      <c r="D772" s="126"/>
    </row>
    <row r="773" spans="4:4" x14ac:dyDescent="0.2">
      <c r="D773" s="126"/>
    </row>
    <row r="774" spans="4:4" x14ac:dyDescent="0.2">
      <c r="D774" s="126"/>
    </row>
    <row r="775" spans="4:4" x14ac:dyDescent="0.2">
      <c r="D775" s="126"/>
    </row>
    <row r="776" spans="4:4" x14ac:dyDescent="0.2">
      <c r="D776" s="126"/>
    </row>
    <row r="777" spans="4:4" x14ac:dyDescent="0.2">
      <c r="D777" s="126"/>
    </row>
    <row r="778" spans="4:4" x14ac:dyDescent="0.2">
      <c r="D778" s="126"/>
    </row>
    <row r="779" spans="4:4" x14ac:dyDescent="0.2">
      <c r="D779" s="126"/>
    </row>
    <row r="780" spans="4:4" x14ac:dyDescent="0.2">
      <c r="D780" s="126"/>
    </row>
    <row r="781" spans="4:4" x14ac:dyDescent="0.2">
      <c r="D781" s="126"/>
    </row>
    <row r="782" spans="4:4" x14ac:dyDescent="0.2">
      <c r="D782" s="126"/>
    </row>
    <row r="783" spans="4:4" x14ac:dyDescent="0.2">
      <c r="D783" s="126"/>
    </row>
    <row r="784" spans="4:4" x14ac:dyDescent="0.2">
      <c r="D784" s="126"/>
    </row>
    <row r="785" spans="4:4" x14ac:dyDescent="0.2">
      <c r="D785" s="126"/>
    </row>
    <row r="786" spans="4:4" x14ac:dyDescent="0.2">
      <c r="D786" s="126"/>
    </row>
    <row r="787" spans="4:4" x14ac:dyDescent="0.2">
      <c r="D787" s="126"/>
    </row>
    <row r="788" spans="4:4" x14ac:dyDescent="0.2">
      <c r="D788" s="126"/>
    </row>
    <row r="789" spans="4:4" x14ac:dyDescent="0.2">
      <c r="D789" s="126"/>
    </row>
    <row r="790" spans="4:4" x14ac:dyDescent="0.2">
      <c r="D790" s="126"/>
    </row>
    <row r="791" spans="4:4" x14ac:dyDescent="0.2">
      <c r="D791" s="126"/>
    </row>
    <row r="792" spans="4:4" x14ac:dyDescent="0.2">
      <c r="D792" s="126"/>
    </row>
    <row r="793" spans="4:4" x14ac:dyDescent="0.2">
      <c r="D793" s="126"/>
    </row>
    <row r="794" spans="4:4" x14ac:dyDescent="0.2">
      <c r="D794" s="126"/>
    </row>
    <row r="795" spans="4:4" x14ac:dyDescent="0.2">
      <c r="D795" s="126"/>
    </row>
    <row r="796" spans="4:4" x14ac:dyDescent="0.2">
      <c r="D796" s="126"/>
    </row>
    <row r="797" spans="4:4" x14ac:dyDescent="0.2">
      <c r="D797" s="126"/>
    </row>
    <row r="798" spans="4:4" x14ac:dyDescent="0.2">
      <c r="D798" s="126"/>
    </row>
    <row r="799" spans="4:4" x14ac:dyDescent="0.2">
      <c r="D799" s="126"/>
    </row>
    <row r="800" spans="4:4" x14ac:dyDescent="0.2">
      <c r="D800" s="126"/>
    </row>
    <row r="801" spans="4:4" x14ac:dyDescent="0.2">
      <c r="D801" s="126"/>
    </row>
    <row r="802" spans="4:4" x14ac:dyDescent="0.2">
      <c r="D802" s="126"/>
    </row>
    <row r="803" spans="4:4" x14ac:dyDescent="0.2">
      <c r="D803" s="126"/>
    </row>
    <row r="804" spans="4:4" x14ac:dyDescent="0.2">
      <c r="D804" s="126"/>
    </row>
    <row r="805" spans="4:4" x14ac:dyDescent="0.2">
      <c r="D805" s="126"/>
    </row>
    <row r="806" spans="4:4" x14ac:dyDescent="0.2">
      <c r="D806" s="126"/>
    </row>
    <row r="807" spans="4:4" x14ac:dyDescent="0.2">
      <c r="D807" s="126"/>
    </row>
    <row r="808" spans="4:4" x14ac:dyDescent="0.2">
      <c r="D808" s="126"/>
    </row>
    <row r="809" spans="4:4" x14ac:dyDescent="0.2">
      <c r="D809" s="126"/>
    </row>
    <row r="810" spans="4:4" x14ac:dyDescent="0.2">
      <c r="D810" s="126"/>
    </row>
    <row r="811" spans="4:4" x14ac:dyDescent="0.2">
      <c r="D811" s="126"/>
    </row>
    <row r="812" spans="4:4" x14ac:dyDescent="0.2">
      <c r="D812" s="126"/>
    </row>
    <row r="813" spans="4:4" x14ac:dyDescent="0.2">
      <c r="D813" s="126"/>
    </row>
    <row r="814" spans="4:4" x14ac:dyDescent="0.2">
      <c r="D814" s="126"/>
    </row>
    <row r="815" spans="4:4" x14ac:dyDescent="0.2">
      <c r="D815" s="126"/>
    </row>
    <row r="816" spans="4:4" x14ac:dyDescent="0.2">
      <c r="D816" s="126"/>
    </row>
    <row r="817" spans="4:4" x14ac:dyDescent="0.2">
      <c r="D817" s="126"/>
    </row>
    <row r="818" spans="4:4" x14ac:dyDescent="0.2">
      <c r="D818" s="126"/>
    </row>
    <row r="819" spans="4:4" x14ac:dyDescent="0.2">
      <c r="D819" s="126"/>
    </row>
    <row r="820" spans="4:4" x14ac:dyDescent="0.2">
      <c r="D820" s="126"/>
    </row>
    <row r="821" spans="4:4" x14ac:dyDescent="0.2">
      <c r="D821" s="126"/>
    </row>
    <row r="822" spans="4:4" x14ac:dyDescent="0.2">
      <c r="D822" s="126"/>
    </row>
    <row r="823" spans="4:4" x14ac:dyDescent="0.2">
      <c r="D823" s="126"/>
    </row>
    <row r="824" spans="4:4" x14ac:dyDescent="0.2">
      <c r="D824" s="126"/>
    </row>
    <row r="825" spans="4:4" x14ac:dyDescent="0.2">
      <c r="D825" s="126"/>
    </row>
    <row r="826" spans="4:4" x14ac:dyDescent="0.2">
      <c r="D826" s="126"/>
    </row>
    <row r="827" spans="4:4" x14ac:dyDescent="0.2">
      <c r="D827" s="126"/>
    </row>
    <row r="828" spans="4:4" x14ac:dyDescent="0.2">
      <c r="D828" s="126"/>
    </row>
    <row r="829" spans="4:4" x14ac:dyDescent="0.2">
      <c r="D829" s="126"/>
    </row>
    <row r="830" spans="4:4" x14ac:dyDescent="0.2">
      <c r="D830" s="126"/>
    </row>
    <row r="831" spans="4:4" x14ac:dyDescent="0.2">
      <c r="D831" s="126"/>
    </row>
    <row r="832" spans="4:4" x14ac:dyDescent="0.2">
      <c r="D832" s="126"/>
    </row>
    <row r="833" spans="4:4" x14ac:dyDescent="0.2">
      <c r="D833" s="126"/>
    </row>
    <row r="834" spans="4:4" x14ac:dyDescent="0.2">
      <c r="D834" s="126"/>
    </row>
    <row r="835" spans="4:4" x14ac:dyDescent="0.2">
      <c r="D835" s="126"/>
    </row>
    <row r="836" spans="4:4" x14ac:dyDescent="0.2">
      <c r="D836" s="126"/>
    </row>
    <row r="837" spans="4:4" x14ac:dyDescent="0.2">
      <c r="D837" s="126"/>
    </row>
    <row r="838" spans="4:4" x14ac:dyDescent="0.2">
      <c r="D838" s="126"/>
    </row>
    <row r="839" spans="4:4" x14ac:dyDescent="0.2">
      <c r="D839" s="126"/>
    </row>
    <row r="840" spans="4:4" x14ac:dyDescent="0.2">
      <c r="D840" s="126"/>
    </row>
    <row r="841" spans="4:4" x14ac:dyDescent="0.2">
      <c r="D841" s="126"/>
    </row>
    <row r="842" spans="4:4" x14ac:dyDescent="0.2">
      <c r="D842" s="126"/>
    </row>
    <row r="843" spans="4:4" x14ac:dyDescent="0.2">
      <c r="D843" s="126"/>
    </row>
    <row r="844" spans="4:4" x14ac:dyDescent="0.2">
      <c r="D844" s="126"/>
    </row>
    <row r="845" spans="4:4" x14ac:dyDescent="0.2">
      <c r="D845" s="126"/>
    </row>
    <row r="846" spans="4:4" x14ac:dyDescent="0.2">
      <c r="D846" s="126"/>
    </row>
    <row r="847" spans="4:4" x14ac:dyDescent="0.2">
      <c r="D847" s="126"/>
    </row>
    <row r="848" spans="4:4" x14ac:dyDescent="0.2">
      <c r="D848" s="126"/>
    </row>
    <row r="849" spans="4:4" x14ac:dyDescent="0.2">
      <c r="D849" s="12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showGridLines="0" zoomScalePageLayoutView="85" workbookViewId="0">
      <selection activeCell="H17" sqref="H17"/>
    </sheetView>
  </sheetViews>
  <sheetFormatPr defaultColWidth="9.140625" defaultRowHeight="15" x14ac:dyDescent="0.25"/>
  <cols>
    <col min="1" max="1" width="9.140625" style="41"/>
    <col min="2" max="2" width="22.140625" style="41" bestFit="1" customWidth="1"/>
    <col min="3" max="3" width="9.140625" style="41"/>
    <col min="4" max="4" width="10.42578125" style="41" bestFit="1" customWidth="1"/>
    <col min="5" max="16384" width="9.140625" style="41"/>
  </cols>
  <sheetData>
    <row r="2" spans="2:6" x14ac:dyDescent="0.25">
      <c r="B2" s="53" t="s">
        <v>79</v>
      </c>
    </row>
    <row r="3" spans="2:6" x14ac:dyDescent="0.25">
      <c r="B3" s="53"/>
    </row>
    <row r="4" spans="2:6" x14ac:dyDescent="0.25">
      <c r="B4" s="53"/>
    </row>
    <row r="5" spans="2:6" x14ac:dyDescent="0.25">
      <c r="B5" s="52" t="s">
        <v>80</v>
      </c>
      <c r="C5" s="52" t="s">
        <v>81</v>
      </c>
      <c r="D5" s="52" t="s">
        <v>82</v>
      </c>
      <c r="F5" s="45" t="s">
        <v>83</v>
      </c>
    </row>
    <row r="6" spans="2:6" x14ac:dyDescent="0.25">
      <c r="B6" s="51" t="s">
        <v>84</v>
      </c>
      <c r="C6" s="50" t="s">
        <v>85</v>
      </c>
      <c r="D6" s="49">
        <v>4</v>
      </c>
    </row>
    <row r="7" spans="2:6" x14ac:dyDescent="0.25">
      <c r="B7" s="51" t="s">
        <v>86</v>
      </c>
      <c r="C7" s="50" t="s">
        <v>87</v>
      </c>
      <c r="D7" s="49">
        <v>8</v>
      </c>
    </row>
    <row r="8" spans="2:6" x14ac:dyDescent="0.25">
      <c r="B8" s="51" t="s">
        <v>88</v>
      </c>
      <c r="C8" s="50" t="s">
        <v>89</v>
      </c>
      <c r="D8" s="49">
        <v>16</v>
      </c>
    </row>
    <row r="9" spans="2:6" x14ac:dyDescent="0.25">
      <c r="B9" s="51" t="s">
        <v>90</v>
      </c>
      <c r="C9" s="50" t="s">
        <v>91</v>
      </c>
      <c r="D9" s="49">
        <v>24</v>
      </c>
    </row>
    <row r="10" spans="2:6" x14ac:dyDescent="0.25">
      <c r="B10" s="51" t="s">
        <v>92</v>
      </c>
      <c r="C10" s="50" t="s">
        <v>93</v>
      </c>
      <c r="D10" s="49">
        <v>40</v>
      </c>
    </row>
    <row r="11" spans="2:6" x14ac:dyDescent="0.25">
      <c r="B11" s="51" t="s">
        <v>94</v>
      </c>
      <c r="C11" s="50" t="s">
        <v>95</v>
      </c>
      <c r="D11" s="49">
        <v>8</v>
      </c>
    </row>
    <row r="12" spans="2:6" x14ac:dyDescent="0.25">
      <c r="B12" s="51" t="s">
        <v>96</v>
      </c>
      <c r="C12" s="50" t="s">
        <v>97</v>
      </c>
      <c r="D12" s="49">
        <v>16</v>
      </c>
    </row>
    <row r="13" spans="2:6" x14ac:dyDescent="0.25">
      <c r="B13" s="51" t="s">
        <v>98</v>
      </c>
      <c r="C13" s="50" t="s">
        <v>99</v>
      </c>
      <c r="D13" s="49">
        <v>36</v>
      </c>
    </row>
    <row r="14" spans="2:6" x14ac:dyDescent="0.25">
      <c r="B14" s="51" t="s">
        <v>100</v>
      </c>
      <c r="C14" s="50" t="s">
        <v>101</v>
      </c>
      <c r="D14" s="49">
        <v>40</v>
      </c>
    </row>
    <row r="15" spans="2:6" x14ac:dyDescent="0.25">
      <c r="B15" s="51" t="s">
        <v>102</v>
      </c>
      <c r="C15" s="50" t="s">
        <v>103</v>
      </c>
      <c r="D15" s="49">
        <v>60</v>
      </c>
    </row>
    <row r="16" spans="2:6" x14ac:dyDescent="0.25">
      <c r="B16" s="51" t="s">
        <v>104</v>
      </c>
      <c r="C16" s="50" t="s">
        <v>105</v>
      </c>
      <c r="D16" s="49">
        <v>8</v>
      </c>
    </row>
    <row r="17" spans="2:6" x14ac:dyDescent="0.25">
      <c r="B17" s="51" t="s">
        <v>106</v>
      </c>
      <c r="C17" s="50" t="s">
        <v>107</v>
      </c>
      <c r="D17" s="49">
        <v>16</v>
      </c>
    </row>
    <row r="18" spans="2:6" x14ac:dyDescent="0.25">
      <c r="B18" s="51" t="s">
        <v>108</v>
      </c>
      <c r="C18" s="50" t="s">
        <v>109</v>
      </c>
      <c r="D18" s="49">
        <v>24</v>
      </c>
    </row>
    <row r="19" spans="2:6" x14ac:dyDescent="0.25">
      <c r="B19" s="51" t="s">
        <v>110</v>
      </c>
      <c r="C19" s="50" t="s">
        <v>111</v>
      </c>
      <c r="D19" s="49">
        <v>36</v>
      </c>
    </row>
    <row r="20" spans="2:6" x14ac:dyDescent="0.25">
      <c r="B20" s="48" t="s">
        <v>112</v>
      </c>
      <c r="C20" s="47" t="s">
        <v>113</v>
      </c>
      <c r="D20" s="46">
        <v>16</v>
      </c>
      <c r="F20" s="45" t="s">
        <v>114</v>
      </c>
    </row>
    <row r="21" spans="2:6" x14ac:dyDescent="0.25">
      <c r="B21" s="48" t="s">
        <v>115</v>
      </c>
      <c r="C21" s="47" t="s">
        <v>116</v>
      </c>
      <c r="D21" s="46">
        <v>24</v>
      </c>
    </row>
    <row r="22" spans="2:6" x14ac:dyDescent="0.25">
      <c r="B22" s="48" t="s">
        <v>117</v>
      </c>
      <c r="C22" s="47" t="s">
        <v>118</v>
      </c>
      <c r="D22" s="46">
        <v>40</v>
      </c>
    </row>
    <row r="23" spans="2:6" x14ac:dyDescent="0.25">
      <c r="B23" s="48" t="s">
        <v>119</v>
      </c>
      <c r="C23" s="47" t="s">
        <v>120</v>
      </c>
      <c r="D23" s="46">
        <v>16</v>
      </c>
    </row>
    <row r="24" spans="2:6" x14ac:dyDescent="0.25">
      <c r="B24" s="48" t="s">
        <v>121</v>
      </c>
      <c r="C24" s="47" t="s">
        <v>122</v>
      </c>
      <c r="D24" s="46">
        <v>24</v>
      </c>
    </row>
    <row r="25" spans="2:6" x14ac:dyDescent="0.25">
      <c r="B25" s="48" t="s">
        <v>123</v>
      </c>
      <c r="C25" s="47" t="s">
        <v>124</v>
      </c>
      <c r="D25" s="46">
        <v>32</v>
      </c>
    </row>
    <row r="26" spans="2:6" x14ac:dyDescent="0.25">
      <c r="B26" s="48" t="s">
        <v>125</v>
      </c>
      <c r="C26" s="47" t="s">
        <v>126</v>
      </c>
      <c r="D26" s="46">
        <v>2</v>
      </c>
    </row>
    <row r="27" spans="2:6" x14ac:dyDescent="0.25">
      <c r="B27" s="48" t="s">
        <v>127</v>
      </c>
      <c r="C27" s="47" t="s">
        <v>128</v>
      </c>
      <c r="D27" s="46">
        <v>9</v>
      </c>
    </row>
    <row r="28" spans="2:6" x14ac:dyDescent="0.25">
      <c r="B28" s="48" t="s">
        <v>129</v>
      </c>
      <c r="C28" s="47" t="s">
        <v>130</v>
      </c>
      <c r="D28" s="46">
        <v>20</v>
      </c>
    </row>
    <row r="29" spans="2:6" x14ac:dyDescent="0.25">
      <c r="B29" s="48" t="s">
        <v>131</v>
      </c>
      <c r="C29" s="47" t="s">
        <v>132</v>
      </c>
      <c r="D29" s="46">
        <v>45</v>
      </c>
    </row>
    <row r="30" spans="2:6" x14ac:dyDescent="0.25">
      <c r="B30" s="48" t="s">
        <v>133</v>
      </c>
      <c r="C30" s="47" t="s">
        <v>134</v>
      </c>
      <c r="D30" s="46">
        <v>65</v>
      </c>
    </row>
    <row r="31" spans="2:6" x14ac:dyDescent="0.25">
      <c r="B31" s="48" t="s">
        <v>135</v>
      </c>
      <c r="C31" s="47" t="s">
        <v>136</v>
      </c>
      <c r="D31" s="46">
        <v>76</v>
      </c>
    </row>
    <row r="32" spans="2:6" x14ac:dyDescent="0.25">
      <c r="B32" s="44" t="s">
        <v>112</v>
      </c>
      <c r="C32" s="43" t="s">
        <v>137</v>
      </c>
      <c r="D32" s="42">
        <v>20</v>
      </c>
      <c r="F32" s="45" t="s">
        <v>138</v>
      </c>
    </row>
    <row r="33" spans="2:4" x14ac:dyDescent="0.25">
      <c r="B33" s="44" t="s">
        <v>115</v>
      </c>
      <c r="C33" s="43" t="s">
        <v>139</v>
      </c>
      <c r="D33" s="42">
        <v>36</v>
      </c>
    </row>
    <row r="34" spans="2:4" x14ac:dyDescent="0.25">
      <c r="B34" s="44" t="s">
        <v>117</v>
      </c>
      <c r="C34" s="43" t="s">
        <v>140</v>
      </c>
      <c r="D34" s="42">
        <v>48</v>
      </c>
    </row>
    <row r="35" spans="2:4" x14ac:dyDescent="0.25">
      <c r="B35" s="44" t="s">
        <v>92</v>
      </c>
      <c r="C35" s="43" t="s">
        <v>141</v>
      </c>
      <c r="D35" s="42">
        <v>104</v>
      </c>
    </row>
    <row r="36" spans="2:4" x14ac:dyDescent="0.25">
      <c r="B36" s="44" t="s">
        <v>119</v>
      </c>
      <c r="C36" s="43" t="s">
        <v>142</v>
      </c>
      <c r="D36" s="42">
        <v>20</v>
      </c>
    </row>
    <row r="37" spans="2:4" x14ac:dyDescent="0.25">
      <c r="B37" s="44" t="s">
        <v>121</v>
      </c>
      <c r="C37" s="43" t="s">
        <v>143</v>
      </c>
      <c r="D37" s="42">
        <v>36</v>
      </c>
    </row>
    <row r="38" spans="2:4" x14ac:dyDescent="0.25">
      <c r="B38" s="44" t="s">
        <v>123</v>
      </c>
      <c r="C38" s="43" t="s">
        <v>144</v>
      </c>
      <c r="D38" s="42">
        <v>48</v>
      </c>
    </row>
    <row r="39" spans="2:4" x14ac:dyDescent="0.25">
      <c r="B39" s="44" t="s">
        <v>145</v>
      </c>
      <c r="C39" s="43" t="s">
        <v>146</v>
      </c>
      <c r="D39" s="42">
        <v>104</v>
      </c>
    </row>
    <row r="40" spans="2:4" x14ac:dyDescent="0.25">
      <c r="B40" s="44" t="s">
        <v>125</v>
      </c>
      <c r="C40" s="43" t="s">
        <v>147</v>
      </c>
      <c r="D40" s="42">
        <v>8</v>
      </c>
    </row>
    <row r="41" spans="2:4" x14ac:dyDescent="0.25">
      <c r="B41" s="44" t="s">
        <v>127</v>
      </c>
      <c r="C41" s="43" t="s">
        <v>148</v>
      </c>
      <c r="D41" s="42">
        <v>16</v>
      </c>
    </row>
    <row r="42" spans="2:4" x14ac:dyDescent="0.25">
      <c r="B42" s="44" t="s">
        <v>129</v>
      </c>
      <c r="C42" s="43" t="s">
        <v>149</v>
      </c>
      <c r="D42" s="42">
        <v>24</v>
      </c>
    </row>
    <row r="43" spans="2:4" x14ac:dyDescent="0.25">
      <c r="B43" s="44" t="s">
        <v>131</v>
      </c>
      <c r="C43" s="43" t="s">
        <v>150</v>
      </c>
      <c r="D43" s="42">
        <v>36</v>
      </c>
    </row>
    <row r="44" spans="2:4" x14ac:dyDescent="0.25">
      <c r="B44" s="44" t="s">
        <v>133</v>
      </c>
      <c r="C44" s="43" t="s">
        <v>151</v>
      </c>
      <c r="D44" s="42">
        <v>56</v>
      </c>
    </row>
    <row r="45" spans="2:4" x14ac:dyDescent="0.25">
      <c r="B45" s="44" t="s">
        <v>152</v>
      </c>
      <c r="C45" s="43" t="s">
        <v>153</v>
      </c>
      <c r="D45" s="42">
        <v>80</v>
      </c>
    </row>
    <row r="46" spans="2:4" x14ac:dyDescent="0.25">
      <c r="B46" s="44" t="s">
        <v>154</v>
      </c>
      <c r="C46" s="43" t="s">
        <v>155</v>
      </c>
      <c r="D46" s="42">
        <v>104</v>
      </c>
    </row>
    <row r="47" spans="2:4" x14ac:dyDescent="0.25">
      <c r="B47" s="44" t="s">
        <v>156</v>
      </c>
      <c r="C47" s="43" t="s">
        <v>157</v>
      </c>
      <c r="D47" s="42">
        <v>8</v>
      </c>
    </row>
    <row r="48" spans="2:4" x14ac:dyDescent="0.25">
      <c r="B48" s="44" t="s">
        <v>158</v>
      </c>
      <c r="C48" s="43" t="s">
        <v>159</v>
      </c>
      <c r="D48" s="42">
        <v>16</v>
      </c>
    </row>
    <row r="49" spans="2:4" x14ac:dyDescent="0.25">
      <c r="B49" s="44" t="s">
        <v>160</v>
      </c>
      <c r="C49" s="43" t="s">
        <v>161</v>
      </c>
      <c r="D49" s="42">
        <v>24</v>
      </c>
    </row>
    <row r="50" spans="2:4" x14ac:dyDescent="0.25">
      <c r="B50" s="44" t="s">
        <v>162</v>
      </c>
      <c r="C50" s="43" t="s">
        <v>163</v>
      </c>
      <c r="D50" s="42">
        <v>32</v>
      </c>
    </row>
    <row r="51" spans="2:4" x14ac:dyDescent="0.25">
      <c r="B51" s="44" t="s">
        <v>164</v>
      </c>
      <c r="C51" s="43" t="s">
        <v>165</v>
      </c>
      <c r="D51" s="42">
        <v>48</v>
      </c>
    </row>
    <row r="52" spans="2:4" x14ac:dyDescent="0.25">
      <c r="B52" s="44" t="s">
        <v>166</v>
      </c>
      <c r="C52" s="43" t="s">
        <v>167</v>
      </c>
      <c r="D52" s="42">
        <v>56</v>
      </c>
    </row>
    <row r="53" spans="2:4" x14ac:dyDescent="0.25">
      <c r="B53" s="44" t="s">
        <v>168</v>
      </c>
      <c r="C53" s="43" t="s">
        <v>169</v>
      </c>
      <c r="D53" s="42">
        <v>32</v>
      </c>
    </row>
    <row r="54" spans="2:4" x14ac:dyDescent="0.25">
      <c r="B54" s="44" t="s">
        <v>170</v>
      </c>
      <c r="C54" s="43" t="s">
        <v>171</v>
      </c>
      <c r="D54" s="42">
        <v>56</v>
      </c>
    </row>
    <row r="55" spans="2:4" x14ac:dyDescent="0.25">
      <c r="B55" s="44" t="s">
        <v>172</v>
      </c>
      <c r="C55" s="43" t="s">
        <v>173</v>
      </c>
      <c r="D55" s="42">
        <v>80</v>
      </c>
    </row>
  </sheetData>
  <sheetProtection password="C53E" sheet="1" objects="1" scenarios="1"/>
  <pageMargins left="0.7" right="0.7" top="0.75" bottom="0.75" header="0.3" footer="0.3"/>
  <pageSetup orientation="portrait" r:id="rId1"/>
  <headerFooter>
    <oddHeader>&amp;LNous Infosystems Pvt. Ltd.
SEPG&amp;REstimation Template</oddHeader>
    <oddFooter xml:space="preserve">&amp;LTemplate Version 1.0&amp;CConfidential&amp;R&amp;P of &amp;N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5" sqref="B5"/>
    </sheetView>
  </sheetViews>
  <sheetFormatPr defaultColWidth="8.85546875" defaultRowHeight="12.75" x14ac:dyDescent="0.2"/>
  <cols>
    <col min="2" max="2" width="10.140625" bestFit="1" customWidth="1"/>
  </cols>
  <sheetData>
    <row r="2" spans="1:2" x14ac:dyDescent="0.2">
      <c r="A2" t="s">
        <v>174</v>
      </c>
      <c r="B2" t="s">
        <v>175</v>
      </c>
    </row>
    <row r="3" spans="1:2" x14ac:dyDescent="0.2">
      <c r="A3" t="s">
        <v>176</v>
      </c>
      <c r="B3" t="s">
        <v>177</v>
      </c>
    </row>
    <row r="4" spans="1:2" x14ac:dyDescent="0.2">
      <c r="A4" t="s">
        <v>178</v>
      </c>
      <c r="B4" t="s">
        <v>179</v>
      </c>
    </row>
    <row r="5" spans="1:2" x14ac:dyDescent="0.2">
      <c r="A5" t="s">
        <v>38</v>
      </c>
      <c r="B5" t="s">
        <v>180</v>
      </c>
    </row>
    <row r="6" spans="1:2" x14ac:dyDescent="0.2">
      <c r="A6" t="s">
        <v>53</v>
      </c>
    </row>
    <row r="7" spans="1:2" x14ac:dyDescent="0.2">
      <c r="A7" t="s">
        <v>181</v>
      </c>
    </row>
  </sheetData>
  <sheetProtection password="CC64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ColWidth="9.140625" defaultRowHeight="12" x14ac:dyDescent="0.2"/>
  <cols>
    <col min="1" max="1" width="11.42578125" style="6" customWidth="1"/>
    <col min="2" max="2" width="9.140625" style="6"/>
    <col min="3" max="3" width="16.28515625" style="23" customWidth="1"/>
    <col min="4" max="16384" width="9.140625" style="6"/>
  </cols>
  <sheetData>
    <row r="1" spans="1:3" x14ac:dyDescent="0.2">
      <c r="A1" s="19" t="s">
        <v>182</v>
      </c>
      <c r="C1" s="20"/>
    </row>
    <row r="2" spans="1:3" x14ac:dyDescent="0.2">
      <c r="A2" s="20" t="s">
        <v>183</v>
      </c>
      <c r="B2" s="20">
        <v>2</v>
      </c>
      <c r="C2" s="20"/>
    </row>
    <row r="3" spans="1:3" x14ac:dyDescent="0.2">
      <c r="A3" s="20" t="s">
        <v>184</v>
      </c>
      <c r="B3" s="20">
        <v>1.75</v>
      </c>
      <c r="C3" s="20"/>
    </row>
    <row r="4" spans="1:3" x14ac:dyDescent="0.2">
      <c r="A4" s="20" t="s">
        <v>185</v>
      </c>
      <c r="B4" s="20">
        <v>1.5</v>
      </c>
      <c r="C4" s="20"/>
    </row>
    <row r="5" spans="1:3" x14ac:dyDescent="0.2">
      <c r="A5" s="20" t="s">
        <v>186</v>
      </c>
      <c r="B5" s="20">
        <v>1.25</v>
      </c>
      <c r="C5" s="20"/>
    </row>
    <row r="7" spans="1:3" x14ac:dyDescent="0.2">
      <c r="A7" s="19" t="s">
        <v>187</v>
      </c>
      <c r="C7" s="20"/>
    </row>
    <row r="8" spans="1:3" x14ac:dyDescent="0.2">
      <c r="A8" s="20">
        <v>1</v>
      </c>
      <c r="B8" s="21">
        <v>1</v>
      </c>
      <c r="C8" s="22" t="s">
        <v>188</v>
      </c>
    </row>
    <row r="9" spans="1:3" x14ac:dyDescent="0.2">
      <c r="A9" s="20">
        <v>2</v>
      </c>
      <c r="B9" s="20">
        <v>0.9</v>
      </c>
      <c r="C9" s="20" t="s">
        <v>189</v>
      </c>
    </row>
    <row r="10" spans="1:3" x14ac:dyDescent="0.2">
      <c r="A10" s="20">
        <v>3</v>
      </c>
      <c r="B10" s="20">
        <v>0.8</v>
      </c>
      <c r="C10" s="20" t="s">
        <v>190</v>
      </c>
    </row>
    <row r="11" spans="1:3" x14ac:dyDescent="0.2">
      <c r="A11" s="20">
        <v>4</v>
      </c>
      <c r="B11" s="20">
        <v>0.7</v>
      </c>
      <c r="C11" s="20" t="s">
        <v>191</v>
      </c>
    </row>
    <row r="12" spans="1:3" x14ac:dyDescent="0.2">
      <c r="A12" s="20">
        <v>5</v>
      </c>
      <c r="B12" s="20">
        <v>0.6</v>
      </c>
      <c r="C12" s="20" t="s">
        <v>192</v>
      </c>
    </row>
    <row r="14" spans="1:3" x14ac:dyDescent="0.2">
      <c r="A1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Summary</vt:lpstr>
      <vt:lpstr>Resource Loading</vt:lpstr>
      <vt:lpstr>Estimation-Summary</vt:lpstr>
      <vt:lpstr>Estimation-Detail</vt:lpstr>
      <vt:lpstr>Person Hour</vt:lpstr>
      <vt:lpstr>Reference</vt:lpstr>
      <vt:lpstr>Data</vt:lpstr>
      <vt:lpstr>ConfidRange</vt:lpstr>
      <vt:lpstr>ConfidValue</vt:lpstr>
      <vt:lpstr>Final</vt:lpstr>
      <vt:lpstr>How</vt:lpstr>
      <vt:lpstr>'Person Hour'!ManHourData</vt:lpstr>
      <vt:lpstr>ManHourRate</vt:lpstr>
      <vt:lpstr>'Person Hour'!ManHours</vt:lpstr>
      <vt:lpstr>MethodUsed</vt:lpstr>
      <vt:lpstr>Summary!Print_Area</vt:lpstr>
      <vt:lpstr>PriorDesc</vt:lpstr>
      <vt:lpstr>Priority</vt:lpstr>
      <vt:lpstr>PriorityWt</vt:lpstr>
      <vt:lpstr>TotalManHours</vt:lpstr>
    </vt:vector>
  </TitlesOfParts>
  <Manager/>
  <Company>noussystems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Estimation Template</dc:title>
  <dc:subject>Estimation Template</dc:subject>
  <dc:creator>nagarajans</dc:creator>
  <cp:keywords>Estimation</cp:keywords>
  <dc:description>Estimation Template based on Priority Ratings and Confidence Factors</dc:description>
  <cp:lastModifiedBy>Arjun M (BLR PRS)</cp:lastModifiedBy>
  <cp:revision/>
  <dcterms:created xsi:type="dcterms:W3CDTF">2004-03-03T06:22:15Z</dcterms:created>
  <dcterms:modified xsi:type="dcterms:W3CDTF">2019-03-20T10:14:43Z</dcterms:modified>
  <cp:category>Estimation</cp:category>
  <cp:contentStatus>TobeApproved</cp:contentStatus>
</cp:coreProperties>
</file>