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padhraj\Documents\test data\test\"/>
    </mc:Choice>
  </mc:AlternateContent>
  <bookViews>
    <workbookView xWindow="0" yWindow="0" windowWidth="23040" windowHeight="9528"/>
  </bookViews>
  <sheets>
    <sheet name="Sheet7" sheetId="7" r:id="rId1"/>
    <sheet name="Valid data" sheetId="1" r:id="rId2"/>
    <sheet name="color" sheetId="5" r:id="rId3"/>
    <sheet name="year to pix mapping" sheetId="6" r:id="rId4"/>
    <sheet name="Chart with count" sheetId="4" r:id="rId5"/>
    <sheet name="Sheet3" sheetId="3" r:id="rId6"/>
    <sheet name="Valid Prov" sheetId="2" r:id="rId7"/>
  </sheets>
  <definedNames>
    <definedName name="_xlnm._FilterDatabase" localSheetId="1" hidden="1">'Valid data'!$A$1:$W$1</definedName>
  </definedNames>
  <calcPr calcId="152511"/>
  <pivotCaches>
    <pivotCache cacheId="12" r:id="rId8"/>
    <pivotCache cacheId="15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2" i="6"/>
  <c r="U2" i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2" i="6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R2" i="1"/>
  <c r="R6" i="1"/>
  <c r="R7" i="1"/>
  <c r="R8" i="1"/>
  <c r="R9" i="1"/>
  <c r="R10" i="1"/>
  <c r="R11" i="1"/>
  <c r="R12" i="1"/>
  <c r="R13" i="1"/>
  <c r="R14" i="1"/>
  <c r="R20" i="1"/>
  <c r="R21" i="1"/>
  <c r="R22" i="1"/>
  <c r="R23" i="1"/>
  <c r="R24" i="1"/>
  <c r="R3" i="1"/>
  <c r="R15" i="1"/>
  <c r="R5" i="1"/>
  <c r="R25" i="1"/>
  <c r="R26" i="1"/>
  <c r="R27" i="1"/>
  <c r="R4" i="1"/>
  <c r="R17" i="1"/>
  <c r="R18" i="1"/>
  <c r="R19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16" i="1"/>
</calcChain>
</file>

<file path=xl/sharedStrings.xml><?xml version="1.0" encoding="utf-8"?>
<sst xmlns="http://schemas.openxmlformats.org/spreadsheetml/2006/main" count="580" uniqueCount="323">
  <si>
    <t>tm:2770</t>
  </si>
  <si>
    <t>pap. Cairo CG 30601</t>
  </si>
  <si>
    <t>based on content</t>
  </si>
  <si>
    <t>pr.t</t>
  </si>
  <si>
    <t>Ptolemy III  Euergetes I</t>
  </si>
  <si>
    <t>thot:549</t>
  </si>
  <si>
    <t>same scribe as pap. Eheverträge 21 (tm:2882) (cf. Erich Lüddeckens, Ägyptische Eheverträge, Ägyptologische Abhandlungen 1, Wiesbaden 1960, p. 38)</t>
  </si>
  <si>
    <t>tm:7789</t>
  </si>
  <si>
    <t>2770.png</t>
  </si>
  <si>
    <t>public domain</t>
  </si>
  <si>
    <t>Wilhelm Spiegelberg, Catalogue Général des Antiquités Égyptiennes du Musée du Caire: Die demotischen Denkmäler II, Strassburg 1906, pl. I</t>
  </si>
  <si>
    <t>tm:3522</t>
  </si>
  <si>
    <t>pap. Cairo CG 30602</t>
  </si>
  <si>
    <t>Ptolemy IX Soter II</t>
  </si>
  <si>
    <t>thot:557</t>
  </si>
  <si>
    <t>papyrus found at the Serapeum of Memphis (cf. Spiegelberg, CG II, p.3); in accordance with content</t>
  </si>
  <si>
    <t>tm:10917</t>
  </si>
  <si>
    <t>3522.png</t>
  </si>
  <si>
    <t>Wilhelm Spiegelberg, Catalogue Général des Antiquités Égyptiennes du Musée du Caire: Die demotischen Denkmäler II, Strassburg 1907, pl. III</t>
  </si>
  <si>
    <t>tm:3544</t>
  </si>
  <si>
    <t>pap. Cairo CG 30604</t>
  </si>
  <si>
    <t>excavation Grenfell-Hunt 1899/1900</t>
  </si>
  <si>
    <t>tm:11681</t>
  </si>
  <si>
    <t>3544.png</t>
  </si>
  <si>
    <t>Wilhelm Spiegelberg, Catalogue Général des Antiquités Égyptiennes du Musée du Caire: Die demotischen Denkmäler II, Strassburg 1907, pl. IX</t>
  </si>
  <si>
    <t>tm:2774</t>
  </si>
  <si>
    <t>pap. Cairo CG 30605</t>
  </si>
  <si>
    <t>šmw</t>
  </si>
  <si>
    <t>Ptolemy VIII Euergetes II</t>
  </si>
  <si>
    <t>thot:556</t>
  </si>
  <si>
    <t>found there according to Spiegelberg, CG II, p. 18; in accordance with content</t>
  </si>
  <si>
    <t>tm:74536</t>
  </si>
  <si>
    <t>2774.png</t>
  </si>
  <si>
    <t>Wilhelm Spiegelberg, Catalogue Général des Antiquités Égyptiennes du Musée du Caire: Die demotischen Denkmäler II, Strassburg 1906, pl. X</t>
  </si>
  <si>
    <t>tm:2775</t>
  </si>
  <si>
    <t>pap. Cairo CG 30606</t>
  </si>
  <si>
    <t>Ptolemy VI Philometor</t>
  </si>
  <si>
    <t>thot:552</t>
  </si>
  <si>
    <t>2775.png</t>
  </si>
  <si>
    <t>Wilhelm Spiegelberg, Catalogue Général des Antiquités Égyptiennes du Musée du Caire: Die demotischen Denkmäler II, Strassburg 1907, pl. XIII</t>
  </si>
  <si>
    <t>tm:43276</t>
  </si>
  <si>
    <t>pap. Cairo CG 30608</t>
  </si>
  <si>
    <t>ꜣḫ.t</t>
  </si>
  <si>
    <t>based on content / scribe's title</t>
  </si>
  <si>
    <t>tm:6213</t>
  </si>
  <si>
    <t>43276.png</t>
  </si>
  <si>
    <t>Wilhelm Spiegelberg, Catalogue Général des Antiquités Égyptiennes du Musée du Caire: Die demotischen Denkmäler II, Strassburg 1907, pl. XVII</t>
  </si>
  <si>
    <t>tm:43277</t>
  </si>
  <si>
    <t>pap. Cairo CG 30609</t>
  </si>
  <si>
    <t>43277.png</t>
  </si>
  <si>
    <t>Wilhelm Spiegelberg, Catalogue Général des Antiquités Égyptiennes du Musée du Caire: Die demotischen Denkmäler II, Strassburg 1907, pl. XVIII</t>
  </si>
  <si>
    <t>tm:43284</t>
  </si>
  <si>
    <t>pap. Cairo CG 30616</t>
  </si>
  <si>
    <t>Ptolemy XII Philopator</t>
  </si>
  <si>
    <t>thot:564</t>
  </si>
  <si>
    <t>tm:5952</t>
  </si>
  <si>
    <t>43284.png</t>
  </si>
  <si>
    <t>Wilhelm Spiegelberg, Catalogue Général des Antiquités Égyptiennes du Musée du Caire: Die demotischen Denkmäler II, Strassburg 1907, pl. XXV</t>
  </si>
  <si>
    <t>tm:43285</t>
  </si>
  <si>
    <t>pap. Cairo CG 30617</t>
  </si>
  <si>
    <t>Ptolemy X Alexander I</t>
  </si>
  <si>
    <t>thot:558</t>
  </si>
  <si>
    <t>43285.png</t>
  </si>
  <si>
    <t>Wilhelm Spiegelberg, Catalogue Général des Antiquités Égyptiennes du Musée du Caire: Die demotischen Denkmäler II, Strassburg 1907, pl. XXVII</t>
  </si>
  <si>
    <t>tm:2776</t>
  </si>
  <si>
    <t>pap. Cairo CG 30619</t>
  </si>
  <si>
    <t>2776.png</t>
  </si>
  <si>
    <t>Wilhelm Spiegelberg, Catalogue Général des Antiquités Égyptiennes du Musée du Caire: Die demotischen Denkmäler II, Strassburg 1907, pl. XXXIII</t>
  </si>
  <si>
    <t>tm:43291</t>
  </si>
  <si>
    <t>pap. Cairo CG 30628</t>
  </si>
  <si>
    <t>43291.png</t>
  </si>
  <si>
    <t>Wilhelm Spiegelberg, Catalogue Général des Antiquités Égyptiennes du Musée du Caire: Die demotischen Denkmäler II, Strassburg 1907, pl. XLI</t>
  </si>
  <si>
    <t>tm:46082</t>
  </si>
  <si>
    <t>pap. Cairo CG 30657</t>
  </si>
  <si>
    <t>Amasis</t>
  </si>
  <si>
    <t>thot:511</t>
  </si>
  <si>
    <t>uncertain; Pathyris according to Spiegelberg, CG II, p. 95</t>
  </si>
  <si>
    <t>tm:74429</t>
  </si>
  <si>
    <t>46082.png</t>
  </si>
  <si>
    <t>Wilhelm Spiegelberg, Catalogue Général des Antiquités Égyptiennes du Musée du Caire: Die demotischen Denkmäler II, Strassburg 1907, pl. XLVIII</t>
  </si>
  <si>
    <t>tm:45793</t>
  </si>
  <si>
    <t>pap. Cairo CG 30665</t>
  </si>
  <si>
    <t>45793.png</t>
  </si>
  <si>
    <t>Wilhelm Spiegelberg, Catalogue Général des Antiquités Égyptiennes du Musée du Caire: Die demotischen Denkmäler II, Strassburg 1907, pl. XLIX</t>
  </si>
  <si>
    <t>tm:46083</t>
  </si>
  <si>
    <t>pap. Cairo CG 30841</t>
  </si>
  <si>
    <t>Taharqa</t>
  </si>
  <si>
    <t>thot:449</t>
  </si>
  <si>
    <t>uncertain; Saqqara (Febr. 1860) according to Spiegelberg, CG II, p. 187</t>
  </si>
  <si>
    <t>46083.png</t>
  </si>
  <si>
    <t>Wilhelm Spiegelberg, Catalogue Général des Antiquités Égyptiennes du Musée du Caire: Die demotischen Denkmäler II, Strassburg 1907, pl. LXV</t>
  </si>
  <si>
    <t>tm:48663</t>
  </si>
  <si>
    <t>pap. Cairo CG 30884</t>
  </si>
  <si>
    <t>(Taharqa)</t>
  </si>
  <si>
    <t>48663.png</t>
  </si>
  <si>
    <t>Wilhelm Spiegelberg, Catalogue Général des Antiquités Égyptiennes du Musée du Caire: Die demotischen Denkmäler II, Strassburg 1907, pl. LXVII</t>
  </si>
  <si>
    <t>tm:46086</t>
  </si>
  <si>
    <t>pap. Cairo CG 30886</t>
  </si>
  <si>
    <t>46086.png</t>
  </si>
  <si>
    <t>tm:45953</t>
  </si>
  <si>
    <t>pap. Cairo CG 31053</t>
  </si>
  <si>
    <t>(Amasis)</t>
  </si>
  <si>
    <t>found at Ptahhotep's tomb at Saqqara in 1899-1900 (according to Spiegelberg, CG II, p. 237+239)</t>
  </si>
  <si>
    <t>45953.png</t>
  </si>
  <si>
    <t>Wilhelm Spiegelberg, Catalogue Général des Antiquités Égyptiennes du Musée du Caire: Die demotischen Denkmäler II, Strassburg 1907, pl. LXXXV</t>
  </si>
  <si>
    <t>tm:43415</t>
  </si>
  <si>
    <t>pap. Cairo CG 31079</t>
  </si>
  <si>
    <t>12 = 9</t>
  </si>
  <si>
    <t>Cleopatra III Euergetes &amp; Ptolemy X Alexander I</t>
  </si>
  <si>
    <t>tm:78790</t>
  </si>
  <si>
    <t>43415.png</t>
  </si>
  <si>
    <t>Wilhelm Spiegelberg, Catalogue Général des Antiquités Égyptiennes du Musée du Caire: Die demotischen Denkmäler II, Strassburg 1907, pl. CII</t>
  </si>
  <si>
    <t>tm:5633</t>
  </si>
  <si>
    <t>pap. Cairo CG 50013</t>
  </si>
  <si>
    <t>(Ptolemy III  Euergetes I)</t>
  </si>
  <si>
    <t>(maybe Tebtunis according to Spiegelberg, CG II, p. 332)</t>
  </si>
  <si>
    <t>5633.png</t>
  </si>
  <si>
    <t>Wilhelm Spiegelberg, Catalogue Général des Antiquités Égyptiennes du Musée du Caire: Die demotischen Denkmäler II, Strassburg 1907, pl. CXLIV</t>
  </si>
  <si>
    <t>tm:3577</t>
  </si>
  <si>
    <t>pap. Berlin 3090</t>
  </si>
  <si>
    <t>based on scribe's title; Anastasi collection (acquired by Lepsius in Paris in 1857)</t>
  </si>
  <si>
    <t>tm:7796</t>
  </si>
  <si>
    <t>3577.png</t>
  </si>
  <si>
    <t>Wilhelm Spiegelberg, Demotische Papyrus aus den Königlichen Museen zu Berlin, Leipzig/Berlin 1902, pl. 21</t>
  </si>
  <si>
    <t>tm:43725</t>
  </si>
  <si>
    <t>pap. Berlin 3091</t>
  </si>
  <si>
    <t>43725.png</t>
  </si>
  <si>
    <t>Wilhelm Spiegelberg, Demotische Papyrus aus den Königlichen Museen zu Berlin, Leipzig/Berlin 1902, pl. 22</t>
  </si>
  <si>
    <t>tm:3584</t>
  </si>
  <si>
    <t>pap. Berlin 3104</t>
  </si>
  <si>
    <t>11</t>
  </si>
  <si>
    <t>based on scribe; collection of general von Minutoli (acquired in 1823)</t>
  </si>
  <si>
    <t>tm:7798</t>
  </si>
  <si>
    <t>3584.png</t>
  </si>
  <si>
    <t>Wilhelm Spiegelberg, Demotische Papyrus aus den Königlichen Museen zu Berlin, Leipzig/Berlin 1902, pl. 32</t>
  </si>
  <si>
    <t>tm:43083</t>
  </si>
  <si>
    <t>pap. Loeb 34+67</t>
  </si>
  <si>
    <t>based on content, but reading doubtful; cf. W. Otto in: Spiegelberg, Papyri Loeb, p. 108-109</t>
  </si>
  <si>
    <t>2</t>
  </si>
  <si>
    <t>18</t>
  </si>
  <si>
    <t>(Ptolemy VI Philometor)</t>
  </si>
  <si>
    <t>cf. Zauzich, Schreibertradition, p. 215; acquired by Spiegelberg at Nahman's in Cairo in 1927</t>
  </si>
  <si>
    <t>tm:15032</t>
  </si>
  <si>
    <t>43083.png</t>
  </si>
  <si>
    <t>Wilhelm Spiegelberg, Die demotischen Papyri Loeb, München 1931, pl. 20</t>
  </si>
  <si>
    <t>tm:46431</t>
  </si>
  <si>
    <t>pap. Loeb 41</t>
  </si>
  <si>
    <t>Psammetichus IV</t>
  </si>
  <si>
    <t>cf. Vleeming, The Gooseherds of Hou, p. 1-2; acquired by Spiegelberg in Luxor in 1927</t>
  </si>
  <si>
    <t>tm:65795</t>
  </si>
  <si>
    <t>46431.png</t>
  </si>
  <si>
    <t>Wilhelm Spiegelberg, Die demotischen Papyri Loeb, München 1931, pl. 24</t>
  </si>
  <si>
    <t>tm:46429</t>
  </si>
  <si>
    <t>pap. Loeb 45</t>
  </si>
  <si>
    <t>Dareios I</t>
  </si>
  <si>
    <t>thot:515</t>
  </si>
  <si>
    <t>tm:76570</t>
  </si>
  <si>
    <t>46429.png</t>
  </si>
  <si>
    <t>Wilhelm Spiegelberg, Die demotischen Papyri Loeb, München 1931, pl. 25</t>
  </si>
  <si>
    <t>tm:46434</t>
  </si>
  <si>
    <t>pap. Loeb 50</t>
  </si>
  <si>
    <t>cf. Vleeming, The Gooseherds of Hou, p. 1-2; acquired by Spiegelberg at Haggi Muhammed Muḥasseb's in Luxor in 1898</t>
  </si>
  <si>
    <t>46434.png</t>
  </si>
  <si>
    <t>Wilhelm Spiegelberg, Die demotischen Papyri Loeb, München 1931, pl. 28</t>
  </si>
  <si>
    <t>tm:2804</t>
  </si>
  <si>
    <t>pap. Hauswaldt 1 A</t>
  </si>
  <si>
    <t>Ptolemy II Philadelphos</t>
  </si>
  <si>
    <t>thot:548</t>
  </si>
  <si>
    <t>based on content; acquired by Georg Hauswaldt in Kene in 1908</t>
  </si>
  <si>
    <t>tm:70507</t>
  </si>
  <si>
    <t>2804A.png</t>
  </si>
  <si>
    <t>Wilhelm Spiegelberg, Die demotischen Papyri Hauswaldt, Leipzig 1913, pl. 2</t>
  </si>
  <si>
    <t>pap. Hauswaldt 1 B</t>
  </si>
  <si>
    <t>2804B.png</t>
  </si>
  <si>
    <t>tm:8491</t>
  </si>
  <si>
    <t>pap. Hauswaldt 3 A</t>
  </si>
  <si>
    <t>tm:11174</t>
  </si>
  <si>
    <t>8491A.png</t>
  </si>
  <si>
    <t>Wilhelm Spiegelberg, Die demotischen Papyri Hauswaldt, Leipzig 1913, pl. 9</t>
  </si>
  <si>
    <t>pap. Hauswaldt 3 B</t>
  </si>
  <si>
    <t>8491B.png</t>
  </si>
  <si>
    <t>tm:8493</t>
  </si>
  <si>
    <t>pap. Hauswaldt 5</t>
  </si>
  <si>
    <t>Ptolemy IV Philopator</t>
  </si>
  <si>
    <t>thot:550</t>
  </si>
  <si>
    <t>tm:14548</t>
  </si>
  <si>
    <t>8493.png</t>
  </si>
  <si>
    <t>Wilhelm Spiegelberg, Die demotischen Papyri Hauswaldt, Leipzig 1913, pl. 10</t>
  </si>
  <si>
    <t>tm:2806</t>
  </si>
  <si>
    <t>pap. Hauswaldt 7 A</t>
  </si>
  <si>
    <t>2806A.png</t>
  </si>
  <si>
    <t>Wilhelm Spiegelberg, Die demotischen Papyri Hauswaldt, Leipzig 1913, pl. 11</t>
  </si>
  <si>
    <t>pap. Hauswaldt 7 B</t>
  </si>
  <si>
    <t>2806B.png</t>
  </si>
  <si>
    <t>tm:2807</t>
  </si>
  <si>
    <t>pap. Hauswaldt 8 A</t>
  </si>
  <si>
    <t>2807A.png</t>
  </si>
  <si>
    <t>Wilhelm Spiegelberg, Die demotischen Papyri Hauswaldt, Leipzig 1913, pl. 12</t>
  </si>
  <si>
    <t>pap. Hauswaldt 8 B</t>
  </si>
  <si>
    <t>2807B.png</t>
  </si>
  <si>
    <t>tm:2808</t>
  </si>
  <si>
    <t>pap. Hauswaldt 9 A</t>
  </si>
  <si>
    <t>2808A.png</t>
  </si>
  <si>
    <t>Wilhelm Spiegelberg, Die demotischen Papyri Hauswaldt, Leipzig 1913, pl. 13</t>
  </si>
  <si>
    <t>pap. Hauswaldt 9 B</t>
  </si>
  <si>
    <t>2808B.png</t>
  </si>
  <si>
    <t>tm:2810</t>
  </si>
  <si>
    <t>pap. Hauswaldt 11 B</t>
  </si>
  <si>
    <t>2810.png</t>
  </si>
  <si>
    <t>Wilhelm Spiegelberg, Die demotischen Papyri Hauswaldt, Leipzig 1913, pl. 18</t>
  </si>
  <si>
    <t>tm:2812</t>
  </si>
  <si>
    <t>pap. Hauswaldt 17</t>
  </si>
  <si>
    <t>tm:15219</t>
  </si>
  <si>
    <t>2812.png</t>
  </si>
  <si>
    <t>Wilhelm Spiegelberg, Die demotischen Papyri Hauswaldt, Leipzig 1913, pl. 22</t>
  </si>
  <si>
    <t>tm:2813</t>
  </si>
  <si>
    <t>pap. Hauswaldt 25 B</t>
  </si>
  <si>
    <t>tm:13239</t>
  </si>
  <si>
    <t>2813.png</t>
  </si>
  <si>
    <t>Wilhelm Spiegelberg, Die demotischen Papyri Hauswaldt, Leipzig 1913, pl. 24</t>
  </si>
  <si>
    <t>papyrus id</t>
  </si>
  <si>
    <t>papyrus name</t>
  </si>
  <si>
    <t>year</t>
  </si>
  <si>
    <t>dating comment</t>
  </si>
  <si>
    <t>regnal year</t>
  </si>
  <si>
    <t>month</t>
  </si>
  <si>
    <t>season</t>
  </si>
  <si>
    <t>day</t>
  </si>
  <si>
    <t>ruler name</t>
  </si>
  <si>
    <t>ruler id</t>
  </si>
  <si>
    <t>provenance</t>
  </si>
  <si>
    <t>provenance comment</t>
  </si>
  <si>
    <t>scribe</t>
  </si>
  <si>
    <t>filename</t>
  </si>
  <si>
    <t>copyright</t>
  </si>
  <si>
    <t>publication</t>
  </si>
  <si>
    <t>image in folder</t>
  </si>
  <si>
    <t>tm</t>
  </si>
  <si>
    <t>label</t>
  </si>
  <si>
    <t>longitude</t>
  </si>
  <si>
    <t>latitude</t>
  </si>
  <si>
    <t>Memphis</t>
  </si>
  <si>
    <t>31.255</t>
  </si>
  <si>
    <t>29.849</t>
  </si>
  <si>
    <t>Soknopaiou Nesos</t>
  </si>
  <si>
    <t>30.669</t>
  </si>
  <si>
    <t>29.532</t>
  </si>
  <si>
    <t>Neiloupolis</t>
  </si>
  <si>
    <t>30.821</t>
  </si>
  <si>
    <t>29.529</t>
  </si>
  <si>
    <t>Philadelpheia</t>
  </si>
  <si>
    <t>31.080</t>
  </si>
  <si>
    <t>29.454</t>
  </si>
  <si>
    <t>Fayyum</t>
  </si>
  <si>
    <t>30.844</t>
  </si>
  <si>
    <t>29.309</t>
  </si>
  <si>
    <t>Hawara</t>
  </si>
  <si>
    <t>30.896</t>
  </si>
  <si>
    <t>29.254</t>
  </si>
  <si>
    <t>Tebtunis</t>
  </si>
  <si>
    <t>29.107</t>
  </si>
  <si>
    <t>El-Hibe</t>
  </si>
  <si>
    <t>30.917</t>
  </si>
  <si>
    <t>28.767</t>
  </si>
  <si>
    <t>Qarara</t>
  </si>
  <si>
    <t>30.867</t>
  </si>
  <si>
    <t>28.650</t>
  </si>
  <si>
    <t>Hermopolis</t>
  </si>
  <si>
    <t>30.804</t>
  </si>
  <si>
    <t>27.778</t>
  </si>
  <si>
    <t>Siut</t>
  </si>
  <si>
    <t>31.187</t>
  </si>
  <si>
    <t>27.184</t>
  </si>
  <si>
    <t>Idfa</t>
  </si>
  <si>
    <t>31.634</t>
  </si>
  <si>
    <t>26.571</t>
  </si>
  <si>
    <t>Akhmim</t>
  </si>
  <si>
    <t>31.744</t>
  </si>
  <si>
    <t>26.564</t>
  </si>
  <si>
    <t>Diospolis (Hou)</t>
  </si>
  <si>
    <t>32.283</t>
  </si>
  <si>
    <t>26.016</t>
  </si>
  <si>
    <t>Pallas</t>
  </si>
  <si>
    <t>32.729</t>
  </si>
  <si>
    <t>25.958</t>
  </si>
  <si>
    <t>Thebes</t>
  </si>
  <si>
    <t>32.560</t>
  </si>
  <si>
    <t>25.631</t>
  </si>
  <si>
    <t>Krokodilopolis (Amwer)</t>
  </si>
  <si>
    <t>32.462</t>
  </si>
  <si>
    <t>25.596</t>
  </si>
  <si>
    <t>Armant</t>
  </si>
  <si>
    <t>32.508</t>
  </si>
  <si>
    <t>25.550</t>
  </si>
  <si>
    <t>Gebelein</t>
  </si>
  <si>
    <t>32.474</t>
  </si>
  <si>
    <t>25.370</t>
  </si>
  <si>
    <t>Edfu</t>
  </si>
  <si>
    <t>32.872</t>
  </si>
  <si>
    <t>24.978</t>
  </si>
  <si>
    <t>Elephantine</t>
  </si>
  <si>
    <t>32.889</t>
  </si>
  <si>
    <t>24.09</t>
  </si>
  <si>
    <t>in data</t>
  </si>
  <si>
    <t>Column1</t>
  </si>
  <si>
    <t>Row Labels</t>
  </si>
  <si>
    <t>Grand Total</t>
  </si>
  <si>
    <t>Count of filename</t>
  </si>
  <si>
    <t>prov from places</t>
  </si>
  <si>
    <t>lat</t>
  </si>
  <si>
    <t>lng</t>
  </si>
  <si>
    <t>30.763</t>
  </si>
  <si>
    <t>Column2</t>
  </si>
  <si>
    <t>row count</t>
  </si>
  <si>
    <t>radius</t>
  </si>
  <si>
    <t xml:space="preserve">Year </t>
  </si>
  <si>
    <t>X-axis</t>
  </si>
  <si>
    <t>color</t>
  </si>
  <si>
    <t>grey</t>
  </si>
  <si>
    <t>skyblue</t>
  </si>
  <si>
    <t>yellow</t>
  </si>
  <si>
    <t>green</t>
  </si>
  <si>
    <t>Count of provenance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</si>
</sst>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0" borderId="0" xfId="0" applyNumberFormat="1" applyFont="1"/>
    <xf numFmtId="49" fontId="1" fillId="0" borderId="1" xfId="0" applyNumberFormat="1" applyFont="1" applyBorder="1" applyAlignment="1"/>
    <xf numFmtId="49" fontId="1" fillId="0" borderId="0" xfId="0" applyNumberFormat="1" applyFont="1" applyAlignment="1"/>
    <xf numFmtId="49" fontId="1" fillId="0" borderId="1" xfId="0" applyNumberFormat="1" applyFont="1" applyBorder="1"/>
    <xf numFmtId="49" fontId="1" fillId="2" borderId="0" xfId="0" applyNumberFormat="1" applyFont="1" applyFill="1"/>
    <xf numFmtId="49" fontId="1" fillId="0" borderId="1" xfId="0" applyNumberFormat="1" applyFont="1" applyBorder="1" applyAlignment="1">
      <alignment horizontal="fill"/>
    </xf>
    <xf numFmtId="0" fontId="1" fillId="0" borderId="0" xfId="0" applyFont="1"/>
    <xf numFmtId="49" fontId="1" fillId="0" borderId="0" xfId="0" applyNumberFormat="1" applyFont="1" applyFill="1"/>
    <xf numFmtId="49" fontId="1" fillId="0" borderId="1" xfId="0" applyNumberFormat="1" applyFont="1" applyFill="1" applyBorder="1" applyAlignment="1"/>
    <xf numFmtId="49" fontId="1" fillId="0" borderId="0" xfId="0" applyNumberFormat="1" applyFont="1" applyFill="1" applyAlignment="1"/>
    <xf numFmtId="49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fill"/>
    </xf>
    <xf numFmtId="0" fontId="1" fillId="0" borderId="0" xfId="0" applyFont="1" applyFill="1"/>
    <xf numFmtId="49" fontId="1" fillId="0" borderId="0" xfId="0" applyNumberFormat="1" applyFont="1" applyAlignment="1">
      <alignment horizontal="left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49" fontId="0" fillId="0" borderId="0" xfId="0" applyNumberFormat="1" applyAlignment="1">
      <alignment horizontal="left"/>
    </xf>
    <xf numFmtId="1" fontId="0" fillId="0" borderId="0" xfId="0" applyNumberFormat="1"/>
    <xf numFmtId="0" fontId="1" fillId="0" borderId="0" xfId="0" applyNumberFormat="1" applyFont="1"/>
    <xf numFmtId="0" fontId="1" fillId="0" borderId="0" xfId="0" applyNumberFormat="1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[valid data.xlsx]Sheet7!PivotTable4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Sheet7!$A$2:$A$34</c:f>
              <c:strCache>
                <c:ptCount val="32"/>
                <c:pt idx="0">
                  <c:v>-686</c:v>
                </c:pt>
                <c:pt idx="1">
                  <c:v>-683</c:v>
                </c:pt>
                <c:pt idx="2">
                  <c:v>-678</c:v>
                </c:pt>
                <c:pt idx="3">
                  <c:v>-547</c:v>
                </c:pt>
                <c:pt idx="4">
                  <c:v>-544</c:v>
                </c:pt>
                <c:pt idx="5">
                  <c:v>-540</c:v>
                </c:pt>
                <c:pt idx="6">
                  <c:v>-497</c:v>
                </c:pt>
                <c:pt idx="7">
                  <c:v>-489</c:v>
                </c:pt>
                <c:pt idx="8">
                  <c:v>-485</c:v>
                </c:pt>
                <c:pt idx="9">
                  <c:v>-265</c:v>
                </c:pt>
                <c:pt idx="10">
                  <c:v>-245</c:v>
                </c:pt>
                <c:pt idx="11">
                  <c:v>-243</c:v>
                </c:pt>
                <c:pt idx="12">
                  <c:v>-240</c:v>
                </c:pt>
                <c:pt idx="13">
                  <c:v>-232</c:v>
                </c:pt>
                <c:pt idx="14">
                  <c:v>-230</c:v>
                </c:pt>
                <c:pt idx="15">
                  <c:v>-228</c:v>
                </c:pt>
                <c:pt idx="16">
                  <c:v>-224</c:v>
                </c:pt>
                <c:pt idx="17">
                  <c:v>-220</c:v>
                </c:pt>
                <c:pt idx="18">
                  <c:v>-215</c:v>
                </c:pt>
                <c:pt idx="19">
                  <c:v>-213</c:v>
                </c:pt>
                <c:pt idx="20">
                  <c:v>-180</c:v>
                </c:pt>
                <c:pt idx="21">
                  <c:v>-157</c:v>
                </c:pt>
                <c:pt idx="22">
                  <c:v>-145</c:v>
                </c:pt>
                <c:pt idx="23">
                  <c:v>-140</c:v>
                </c:pt>
                <c:pt idx="24">
                  <c:v>-137</c:v>
                </c:pt>
                <c:pt idx="25">
                  <c:v>-124</c:v>
                </c:pt>
                <c:pt idx="26">
                  <c:v>-119</c:v>
                </c:pt>
                <c:pt idx="27">
                  <c:v>-115</c:v>
                </c:pt>
                <c:pt idx="28">
                  <c:v>-105</c:v>
                </c:pt>
                <c:pt idx="29">
                  <c:v>-103</c:v>
                </c:pt>
                <c:pt idx="30">
                  <c:v>-98</c:v>
                </c:pt>
                <c:pt idx="31">
                  <c:v>-78</c:v>
                </c:pt>
              </c:strCache>
            </c:strRef>
          </c:cat>
          <c:val>
            <c:numRef>
              <c:f>Sheet7!$B$2:$B$34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173888"/>
        <c:axId val="554174672"/>
      </c:barChart>
      <c:catAx>
        <c:axId val="5541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4672"/>
        <c:crosses val="autoZero"/>
        <c:auto val="1"/>
        <c:lblAlgn val="ctr"/>
        <c:lblOffset val="100"/>
        <c:noMultiLvlLbl val="0"/>
      </c:catAx>
      <c:valAx>
        <c:axId val="5541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[valid data.xlsx]Chart with count!PivotTable3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with count'!$B$1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with count'!$A$2:$A$11</c:f>
              <c:strCache>
                <c:ptCount val="9"/>
                <c:pt idx="0">
                  <c:v>269</c:v>
                </c:pt>
                <c:pt idx="1">
                  <c:v>332</c:v>
                </c:pt>
                <c:pt idx="2">
                  <c:v>577</c:v>
                </c:pt>
                <c:pt idx="3">
                  <c:v>812</c:v>
                </c:pt>
                <c:pt idx="4">
                  <c:v>1344</c:v>
                </c:pt>
                <c:pt idx="5">
                  <c:v>1589</c:v>
                </c:pt>
                <c:pt idx="6">
                  <c:v>1760</c:v>
                </c:pt>
                <c:pt idx="7">
                  <c:v>2287</c:v>
                </c:pt>
                <c:pt idx="8">
                  <c:v>2355</c:v>
                </c:pt>
              </c:strCache>
            </c:strRef>
          </c:cat>
          <c:val>
            <c:numRef>
              <c:f>'Chart with count'!$B$2:$B$11</c:f>
              <c:numCache>
                <c:formatCode>General</c:formatCode>
                <c:ptCount val="9"/>
                <c:pt idx="0">
                  <c:v>14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10</c:v>
                </c:pt>
                <c:pt idx="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366240"/>
        <c:axId val="552368200"/>
      </c:barChart>
      <c:catAx>
        <c:axId val="5523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68200"/>
        <c:crosses val="autoZero"/>
        <c:auto val="1"/>
        <c:lblAlgn val="ctr"/>
        <c:lblOffset val="100"/>
        <c:noMultiLvlLbl val="0"/>
      </c:catAx>
      <c:valAx>
        <c:axId val="55236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padhayaya, Rajesh (ES)" refreshedDate="43335.029881712966" createdVersion="5" refreshedVersion="5" minRefreshableVersion="3" recordCount="40">
  <cacheSource type="worksheet">
    <worksheetSource ref="A1:R41" sheet="Valid data"/>
  </cacheSource>
  <cacheFields count="18">
    <cacheField name="papyrus id" numFmtId="49">
      <sharedItems/>
    </cacheField>
    <cacheField name="papyrus name" numFmtId="49">
      <sharedItems/>
    </cacheField>
    <cacheField name="year" numFmtId="49">
      <sharedItems containsMixedTypes="1" containsNumber="1" containsInteger="1" minValue="-686" maxValue="-98"/>
    </cacheField>
    <cacheField name="dating comment" numFmtId="49">
      <sharedItems/>
    </cacheField>
    <cacheField name="regnal year" numFmtId="49">
      <sharedItems containsMixedTypes="1" containsNumber="1" containsInteger="1" minValue="2" maxValue="51"/>
    </cacheField>
    <cacheField name="month" numFmtId="49">
      <sharedItems containsMixedTypes="1" containsNumber="1" containsInteger="1" minValue="1" maxValue="4"/>
    </cacheField>
    <cacheField name="season" numFmtId="49">
      <sharedItems containsBlank="1"/>
    </cacheField>
    <cacheField name="day" numFmtId="49">
      <sharedItems containsBlank="1" containsMixedTypes="1" containsNumber="1" containsInteger="1" minValue="2" maxValue="30"/>
    </cacheField>
    <cacheField name="ruler name" numFmtId="49">
      <sharedItems/>
    </cacheField>
    <cacheField name="ruler id" numFmtId="49">
      <sharedItems containsBlank="1"/>
    </cacheField>
    <cacheField name="provenance" numFmtId="49">
      <sharedItems containsSemiMixedTypes="0" containsString="0" containsNumber="1" containsInteger="1" minValue="269" maxValue="2355" count="9">
        <n v="1589"/>
        <n v="1344"/>
        <n v="2287"/>
        <n v="2355"/>
        <n v="332"/>
        <n v="812"/>
        <n v="1760"/>
        <n v="577"/>
        <n v="269"/>
      </sharedItems>
    </cacheField>
    <cacheField name="provenance comment" numFmtId="49">
      <sharedItems/>
    </cacheField>
    <cacheField name="scribe" numFmtId="49">
      <sharedItems containsBlank="1"/>
    </cacheField>
    <cacheField name="filename" numFmtId="49">
      <sharedItems count="40">
        <s v="2770.png"/>
        <s v="3522.png"/>
        <s v="3544.png"/>
        <s v="2774.png"/>
        <s v="2775.png"/>
        <s v="43276.png"/>
        <s v="43277.png"/>
        <s v="43284.png"/>
        <s v="43285.png"/>
        <s v="2776.png"/>
        <s v="43291.png"/>
        <s v="46082.png"/>
        <s v="45793.png"/>
        <s v="46083.png"/>
        <s v="48663.png"/>
        <s v="46086.png"/>
        <s v="45953.png"/>
        <s v="43415.png"/>
        <s v="5633.png"/>
        <s v="3577.png"/>
        <s v="43725.png"/>
        <s v="3584.png"/>
        <s v="43083.png"/>
        <s v="46431.png"/>
        <s v="46429.png"/>
        <s v="46434.png"/>
        <s v="2804A.png"/>
        <s v="2804B.png"/>
        <s v="8491A.png"/>
        <s v="8491B.png"/>
        <s v="8493.png"/>
        <s v="2806A.png"/>
        <s v="2806B.png"/>
        <s v="2807A.png"/>
        <s v="2807B.png"/>
        <s v="2808A.png"/>
        <s v="2808B.png"/>
        <s v="2810.png"/>
        <s v="2812.png"/>
        <s v="2813.png"/>
      </sharedItems>
    </cacheField>
    <cacheField name="copyright" numFmtId="49">
      <sharedItems/>
    </cacheField>
    <cacheField name="publication" numFmtId="49">
      <sharedItems/>
    </cacheField>
    <cacheField name="image in folder" numFmtId="0">
      <sharedItems/>
    </cacheField>
    <cacheField name="prov" numFmtId="0">
      <sharedItems containsSemiMixedTypes="0" containsString="0" containsNumber="1" containsInteger="1" minValue="269" maxValue="23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padhayaya, Rajesh (ES)" refreshedDate="43335.097049768519" createdVersion="5" refreshedVersion="5" minRefreshableVersion="3" recordCount="40">
  <cacheSource type="worksheet">
    <worksheetSource ref="A1:U41" sheet="Valid data"/>
  </cacheSource>
  <cacheFields count="21">
    <cacheField name="papyrus id" numFmtId="49">
      <sharedItems/>
    </cacheField>
    <cacheField name="papyrus name" numFmtId="49">
      <sharedItems/>
    </cacheField>
    <cacheField name="year" numFmtId="0">
      <sharedItems containsSemiMixedTypes="0" containsString="0" containsNumber="1" containsInteger="1" minValue="-686" maxValue="-78" count="32">
        <n v="-115"/>
        <n v="-540"/>
        <n v="-180"/>
        <n v="-228"/>
        <n v="-232"/>
        <n v="-145"/>
        <n v="-157"/>
        <n v="-124"/>
        <n v="-78"/>
        <n v="-98"/>
        <n v="-137"/>
        <n v="-119"/>
        <n v="-105"/>
        <n v="-230"/>
        <n v="-485"/>
        <n v="-497"/>
        <n v="-489"/>
        <n v="-547"/>
        <n v="-544"/>
        <n v="-683"/>
        <n v="-686"/>
        <n v="-678"/>
        <n v="-140"/>
        <n v="-103"/>
        <n v="-265"/>
        <n v="-245"/>
        <n v="-220"/>
        <n v="-243"/>
        <n v="-240"/>
        <n v="-224"/>
        <n v="-213"/>
        <n v="-215"/>
      </sharedItems>
    </cacheField>
    <cacheField name="dating comment" numFmtId="49">
      <sharedItems/>
    </cacheField>
    <cacheField name="regnal year" numFmtId="49">
      <sharedItems containsMixedTypes="1" containsNumber="1" containsInteger="1" minValue="2" maxValue="51"/>
    </cacheField>
    <cacheField name="month" numFmtId="49">
      <sharedItems containsMixedTypes="1" containsNumber="1" containsInteger="1" minValue="1" maxValue="4"/>
    </cacheField>
    <cacheField name="season" numFmtId="49">
      <sharedItems containsBlank="1"/>
    </cacheField>
    <cacheField name="day" numFmtId="49">
      <sharedItems containsBlank="1" containsMixedTypes="1" containsNumber="1" containsInteger="1" minValue="2" maxValue="30"/>
    </cacheField>
    <cacheField name="ruler name" numFmtId="49">
      <sharedItems/>
    </cacheField>
    <cacheField name="ruler id" numFmtId="49">
      <sharedItems containsBlank="1"/>
    </cacheField>
    <cacheField name="provenance" numFmtId="49">
      <sharedItems containsSemiMixedTypes="0" containsString="0" containsNumber="1" containsInteger="1" minValue="269" maxValue="2355"/>
    </cacheField>
    <cacheField name="provenance comment" numFmtId="49">
      <sharedItems/>
    </cacheField>
    <cacheField name="scribe" numFmtId="49">
      <sharedItems containsBlank="1"/>
    </cacheField>
    <cacheField name="filename" numFmtId="49">
      <sharedItems/>
    </cacheField>
    <cacheField name="copyright" numFmtId="49">
      <sharedItems/>
    </cacheField>
    <cacheField name="publication" numFmtId="49">
      <sharedItems/>
    </cacheField>
    <cacheField name="image in folder" numFmtId="0">
      <sharedItems/>
    </cacheField>
    <cacheField name="prov from places" numFmtId="0">
      <sharedItems containsSemiMixedTypes="0" containsString="0" containsNumber="1" containsInteger="1" minValue="269" maxValue="2355"/>
    </cacheField>
    <cacheField name="lat" numFmtId="0">
      <sharedItems containsSemiMixedTypes="0" containsString="0" containsNumber="1" minValue="24.978000000000002" maxValue="29.849"/>
    </cacheField>
    <cacheField name="lng" numFmtId="0">
      <sharedItems containsSemiMixedTypes="0" containsString="0" containsNumber="1" minValue="30.763000000000002" maxValue="32.872"/>
    </cacheField>
    <cacheField name="col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s v="tm:2770"/>
    <s v="pap. Cairo CG 30601"/>
    <n v="-230"/>
    <s v="based on content"/>
    <n v="17"/>
    <n v="2"/>
    <s v="pr.t"/>
    <m/>
    <s v="Ptolemy III  Euergetes I"/>
    <s v="thot:549"/>
    <x v="0"/>
    <s v="same scribe as pap. Eheverträge 21 (tm:2882) (cf. Erich Lüddeckens, Ägyptische Eheverträge, Ägyptologische Abhandlungen 1, Wiesbaden 1960, p. 38)"/>
    <s v="tm:7789"/>
    <x v="0"/>
    <s v="public domain"/>
    <s v="Wilhelm Spiegelberg, Catalogue Général des Antiquités Égyptiennes du Musée du Caire: Die demotischen Denkmäler II, Strassburg 1906, pl. I"/>
    <s v="2770.png"/>
    <n v="1589"/>
  </r>
  <r>
    <s v="tm:3522"/>
    <s v="pap. Cairo CG 30602"/>
    <n v="-115"/>
    <s v="based on content"/>
    <n v="2"/>
    <n v="3"/>
    <s v="pr.t"/>
    <n v="18"/>
    <s v="Ptolemy IX Soter II"/>
    <s v="thot:557"/>
    <x v="1"/>
    <s v="papyrus found at the Serapeum of Memphis (cf. Spiegelberg, CG II, p.3); in accordance with content"/>
    <s v="tm:10917"/>
    <x v="1"/>
    <s v="public domain"/>
    <s v="Wilhelm Spiegelberg, Catalogue Général des Antiquités Égyptiennes du Musée du Caire: Die demotischen Denkmäler II, Strassburg 1907, pl. III"/>
    <s v="3522.png"/>
    <n v="1344"/>
  </r>
  <r>
    <s v="tm:3544"/>
    <s v="pap. Cairo CG 30604"/>
    <n v="-232"/>
    <s v="based on content"/>
    <n v="15"/>
    <n v="3"/>
    <s v="pr.t"/>
    <m/>
    <s v="Ptolemy III  Euergetes I"/>
    <s v="thot:549"/>
    <x v="2"/>
    <s v="excavation Grenfell-Hunt 1899/1900"/>
    <s v="tm:11681"/>
    <x v="2"/>
    <s v="public domain"/>
    <s v="Wilhelm Spiegelberg, Catalogue Général des Antiquités Égyptiennes du Musée du Caire: Die demotischen Denkmäler II, Strassburg 1907, pl. IX"/>
    <s v="3544.png"/>
    <n v="2287"/>
  </r>
  <r>
    <s v="tm:2774"/>
    <s v="pap. Cairo CG 30605"/>
    <n v="-145"/>
    <s v="based on content"/>
    <n v="25"/>
    <n v="4"/>
    <s v="šmw"/>
    <n v="28"/>
    <s v="Ptolemy VIII Euergetes II"/>
    <s v="thot:556"/>
    <x v="2"/>
    <s v="found there according to Spiegelberg, CG II, p. 18; in accordance with content"/>
    <s v="tm:74536"/>
    <x v="3"/>
    <s v="public domain"/>
    <s v="Wilhelm Spiegelberg, Catalogue Général des Antiquités Égyptiennes du Musée du Caire: Die demotischen Denkmäler II, Strassburg 1906, pl. X"/>
    <s v="2774.png"/>
    <n v="2287"/>
  </r>
  <r>
    <s v="tm:2775"/>
    <s v="pap. Cairo CG 30606"/>
    <n v="-157"/>
    <s v="based on content"/>
    <n v="24"/>
    <n v="4"/>
    <s v="šmw"/>
    <m/>
    <s v="Ptolemy VI Philometor"/>
    <s v="thot:552"/>
    <x v="2"/>
    <s v="based on content"/>
    <m/>
    <x v="4"/>
    <s v="public domain"/>
    <s v="Wilhelm Spiegelberg, Catalogue Général des Antiquités Égyptiennes du Musée du Caire: Die demotischen Denkmäler II, Strassburg 1907, pl. XIII"/>
    <s v="2775.png"/>
    <n v="2287"/>
  </r>
  <r>
    <s v="tm:43276"/>
    <s v="pap. Cairo CG 30608"/>
    <n v="-124"/>
    <s v="based on content"/>
    <n v="47"/>
    <n v="2"/>
    <s v="ꜣḫ.t"/>
    <n v="14"/>
    <s v="Ptolemy VIII Euergetes II"/>
    <s v="thot:556"/>
    <x v="2"/>
    <s v="based on content / scribe's title"/>
    <s v="tm:6213"/>
    <x v="5"/>
    <s v="public domain"/>
    <s v="Wilhelm Spiegelberg, Catalogue Général des Antiquités Égyptiennes du Musée du Caire: Die demotischen Denkmäler II, Strassburg 1907, pl. XVII"/>
    <s v="43276.png"/>
    <n v="2287"/>
  </r>
  <r>
    <s v="tm:43277"/>
    <s v="pap. Cairo CG 30609"/>
    <n v="-124"/>
    <s v="based on content"/>
    <n v="47"/>
    <n v="2"/>
    <s v="ꜣḫ.t"/>
    <n v="14"/>
    <s v="Ptolemy VIII Euergetes II"/>
    <s v="thot:556"/>
    <x v="2"/>
    <s v="based on content / scribe's title"/>
    <s v="tm:6213"/>
    <x v="6"/>
    <s v="public domain"/>
    <s v="Wilhelm Spiegelberg, Catalogue Général des Antiquités Égyptiennes du Musée du Caire: Die demotischen Denkmäler II, Strassburg 1907, pl. XVIII"/>
    <s v="43277.png"/>
    <n v="2287"/>
  </r>
  <r>
    <s v="tm:43284"/>
    <s v="pap. Cairo CG 30616"/>
    <s v="-78"/>
    <s v="based on content"/>
    <n v="3"/>
    <n v="3"/>
    <s v="pr.t"/>
    <n v="13"/>
    <s v="Ptolemy XII Philopator"/>
    <s v="thot:564"/>
    <x v="2"/>
    <s v="based on content"/>
    <s v="tm:5952"/>
    <x v="7"/>
    <s v="public domain"/>
    <s v="Wilhelm Spiegelberg, Catalogue Général des Antiquités Égyptiennes du Musée du Caire: Die demotischen Denkmäler II, Strassburg 1907, pl. XXV"/>
    <s v="43284.png"/>
    <n v="2287"/>
  </r>
  <r>
    <s v="tm:43285"/>
    <s v="pap. Cairo CG 30617"/>
    <n v="-98"/>
    <s v="based on content"/>
    <n v="17"/>
    <n v="3"/>
    <s v="ꜣḫ.t"/>
    <n v="17"/>
    <s v="Ptolemy X Alexander I"/>
    <s v="thot:558"/>
    <x v="2"/>
    <s v="based on content"/>
    <m/>
    <x v="8"/>
    <s v="public domain"/>
    <s v="Wilhelm Spiegelberg, Catalogue Général des Antiquités Égyptiennes du Musée du Caire: Die demotischen Denkmäler II, Strassburg 1907, pl. XXVII"/>
    <s v="43285.png"/>
    <n v="2287"/>
  </r>
  <r>
    <s v="tm:2776"/>
    <s v="pap. Cairo CG 30619"/>
    <n v="-137"/>
    <s v="based on content"/>
    <n v="33"/>
    <n v="1"/>
    <s v="šmw"/>
    <n v="11"/>
    <s v="Ptolemy VIII Euergetes II"/>
    <s v="thot:556"/>
    <x v="2"/>
    <s v="based on content"/>
    <m/>
    <x v="9"/>
    <s v="public domain"/>
    <s v="Wilhelm Spiegelberg, Catalogue Général des Antiquités Égyptiennes du Musée du Caire: Die demotischen Denkmäler II, Strassburg 1907, pl. XXXIII"/>
    <s v="2776.png"/>
    <n v="2287"/>
  </r>
  <r>
    <s v="tm:43291"/>
    <s v="pap. Cairo CG 30628"/>
    <s v="-119"/>
    <s v="based on content"/>
    <n v="51"/>
    <n v="1"/>
    <s v="pr.t"/>
    <n v="2"/>
    <s v="Ptolemy VIII Euergetes II"/>
    <s v="thot:556"/>
    <x v="2"/>
    <s v="based on content / scribe's title"/>
    <s v="tm:6213"/>
    <x v="10"/>
    <s v="public domain"/>
    <s v="Wilhelm Spiegelberg, Catalogue Général des Antiquités Égyptiennes du Musée du Caire: Die demotischen Denkmäler II, Strassburg 1907, pl. XLI"/>
    <s v="43291.png"/>
    <n v="2287"/>
  </r>
  <r>
    <s v="tm:46082"/>
    <s v="pap. Cairo CG 30657"/>
    <n v="-547"/>
    <s v="based on content"/>
    <n v="24"/>
    <n v="2"/>
    <s v="pr.t"/>
    <m/>
    <s v="Amasis"/>
    <s v="thot:511"/>
    <x v="3"/>
    <s v="uncertain; Pathyris according to Spiegelberg, CG II, p. 95"/>
    <s v="tm:74429"/>
    <x v="11"/>
    <s v="public domain"/>
    <s v="Wilhelm Spiegelberg, Catalogue Général des Antiquités Égyptiennes du Musée du Caire: Die demotischen Denkmäler II, Strassburg 1907, pl. XLVIII"/>
    <s v="46082.png"/>
    <n v="2355"/>
  </r>
  <r>
    <s v="tm:45793"/>
    <s v="pap. Cairo CG 30665"/>
    <n v="-544"/>
    <s v="based on content"/>
    <n v="27"/>
    <n v="4"/>
    <s v="ꜣḫ.t"/>
    <m/>
    <s v="Amasis"/>
    <s v="thot:511"/>
    <x v="3"/>
    <s v="uncertain; Pathyris according to Spiegelberg, CG II, p. 95"/>
    <m/>
    <x v="12"/>
    <s v="public domain"/>
    <s v="Wilhelm Spiegelberg, Catalogue Général des Antiquités Égyptiennes du Musée du Caire: Die demotischen Denkmäler II, Strassburg 1907, pl. XLIX"/>
    <s v="45793.png"/>
    <n v="2355"/>
  </r>
  <r>
    <s v="tm:46083"/>
    <s v="pap. Cairo CG 30841"/>
    <n v="-683"/>
    <s v="based on content"/>
    <n v="7"/>
    <n v="4"/>
    <s v="šmw"/>
    <m/>
    <s v="Taharqa"/>
    <s v="thot:449"/>
    <x v="3"/>
    <s v="uncertain; Saqqara (Febr. 1860) according to Spiegelberg, CG II, p. 187"/>
    <m/>
    <x v="13"/>
    <s v="public domain"/>
    <s v="Wilhelm Spiegelberg, Catalogue Général des Antiquités Égyptiennes du Musée du Caire: Die demotischen Denkmäler II, Strassburg 1907, pl. LXV"/>
    <s v="46083.png"/>
    <n v="2355"/>
  </r>
  <r>
    <s v="tm:48663"/>
    <s v="pap. Cairo CG 30884"/>
    <n v="-686"/>
    <s v="based on content"/>
    <n v="5"/>
    <n v="1"/>
    <s v="šmw"/>
    <n v="15"/>
    <s v="(Taharqa)"/>
    <s v="thot:449"/>
    <x v="3"/>
    <s v="uncertain; Saqqara (Febr. 1860) according to Spiegelberg, CG II, p. 187"/>
    <m/>
    <x v="14"/>
    <s v="public domain"/>
    <s v="Wilhelm Spiegelberg, Catalogue Général des Antiquités Égyptiennes du Musée du Caire: Die demotischen Denkmäler II, Strassburg 1907, pl. LXVII"/>
    <s v="48663.png"/>
    <n v="2355"/>
  </r>
  <r>
    <s v="tm:46086"/>
    <s v="pap. Cairo CG 30886"/>
    <n v="-678"/>
    <s v="based on content"/>
    <n v="13"/>
    <n v="1"/>
    <s v="šmw"/>
    <n v="29"/>
    <s v="(Taharqa)"/>
    <s v="thot:449"/>
    <x v="3"/>
    <s v="uncertain; Saqqara (Febr. 1860) according to Spiegelberg, CG II, p. 187"/>
    <m/>
    <x v="15"/>
    <s v="public domain"/>
    <s v="Wilhelm Spiegelberg, Catalogue Général des Antiquités Égyptiennes du Musée du Caire: Die demotischen Denkmäler II, Strassburg 1907, pl. LXVII"/>
    <s v="46086.png"/>
    <n v="2355"/>
  </r>
  <r>
    <s v="tm:45953"/>
    <s v="pap. Cairo CG 31053"/>
    <n v="-540"/>
    <s v="based on content"/>
    <n v="31"/>
    <n v="4"/>
    <s v="šmw"/>
    <n v="8"/>
    <s v="(Amasis)"/>
    <s v="thot:511"/>
    <x v="1"/>
    <s v="found at Ptahhotep's tomb at Saqqara in 1899-1900 (according to Spiegelberg, CG II, p. 237+239)"/>
    <m/>
    <x v="16"/>
    <s v="public domain"/>
    <s v="Wilhelm Spiegelberg, Catalogue Général des Antiquités Égyptiennes du Musée du Caire: Die demotischen Denkmäler II, Strassburg 1907, pl. LXXXV"/>
    <s v="45953.png"/>
    <n v="1344"/>
  </r>
  <r>
    <s v="tm:43415"/>
    <s v="pap. Cairo CG 31079"/>
    <n v="-105"/>
    <s v="based on content"/>
    <s v="12 = 9"/>
    <n v="4"/>
    <s v="šmw"/>
    <n v="23"/>
    <s v="Cleopatra III Euergetes &amp; Ptolemy X Alexander I"/>
    <s v="thot:558"/>
    <x v="2"/>
    <s v="based on content"/>
    <s v="tm:78790"/>
    <x v="17"/>
    <s v="public domain"/>
    <s v="Wilhelm Spiegelberg, Catalogue Général des Antiquités Égyptiennes du Musée du Caire: Die demotischen Denkmäler II, Strassburg 1907, pl. CII"/>
    <s v="43415.png"/>
    <n v="2287"/>
  </r>
  <r>
    <s v="tm:5633"/>
    <s v="pap. Cairo CG 50013"/>
    <n v="-228"/>
    <s v="based on content"/>
    <n v="20"/>
    <n v="3"/>
    <m/>
    <m/>
    <s v="(Ptolemy III  Euergetes I)"/>
    <s v="thot:549"/>
    <x v="4"/>
    <s v="(maybe Tebtunis according to Spiegelberg, CG II, p. 332)"/>
    <m/>
    <x v="18"/>
    <s v="public domain"/>
    <s v="Wilhelm Spiegelberg, Catalogue Général des Antiquités Égyptiennes du Musée du Caire: Die demotischen Denkmäler II, Strassburg 1907, pl. CXLIV"/>
    <s v="5633.png"/>
    <n v="332"/>
  </r>
  <r>
    <s v="tm:3577"/>
    <s v="pap. Berlin 3090"/>
    <n v="-140"/>
    <s v="based on content"/>
    <n v="30"/>
    <n v="4"/>
    <s v="šmw"/>
    <n v="16"/>
    <s v="Ptolemy VIII Euergetes II"/>
    <s v="thot:556"/>
    <x v="5"/>
    <s v="based on scribe's title; Anastasi collection (acquired by Lepsius in Paris in 1857)"/>
    <s v="tm:7796"/>
    <x v="19"/>
    <s v="public domain"/>
    <s v="Wilhelm Spiegelberg, Demotische Papyrus aus den Königlichen Museen zu Berlin, Leipzig/Berlin 1902, pl. 21"/>
    <s v="3577.png"/>
    <n v="812"/>
  </r>
  <r>
    <s v="tm:43725"/>
    <s v="pap. Berlin 3091"/>
    <n v="-140"/>
    <s v="based on content"/>
    <n v="30"/>
    <n v="4"/>
    <s v="šmw"/>
    <n v="16"/>
    <s v="Ptolemy VIII Euergetes II"/>
    <s v="thot:556"/>
    <x v="5"/>
    <s v="based on scribe's title; Anastasi collection (acquired by Lepsius in Paris in 1857)"/>
    <s v="tm:7796"/>
    <x v="20"/>
    <s v="public domain"/>
    <s v="Wilhelm Spiegelberg, Demotische Papyrus aus den Königlichen Museen zu Berlin, Leipzig/Berlin 1902, pl. 22"/>
    <s v="43725.png"/>
    <n v="812"/>
  </r>
  <r>
    <s v="tm:3584"/>
    <s v="pap. Berlin 3104"/>
    <n v="-103"/>
    <s v="based on content"/>
    <s v="11"/>
    <n v="2"/>
    <s v="pr.t"/>
    <n v="30"/>
    <s v="Cleopatra III Euergetes &amp; Ptolemy X Alexander I"/>
    <s v="thot:558"/>
    <x v="5"/>
    <s v="based on scribe; collection of general von Minutoli (acquired in 1823)"/>
    <s v="tm:7798"/>
    <x v="21"/>
    <s v="public domain"/>
    <s v="Wilhelm Spiegelberg, Demotische Papyrus aus den Königlichen Museen zu Berlin, Leipzig/Berlin 1902, pl. 32"/>
    <s v="3584.png"/>
    <n v="812"/>
  </r>
  <r>
    <s v="tm:43083"/>
    <s v="pap. Loeb 34+67"/>
    <s v="-180"/>
    <s v="based on content, but reading doubtful; cf. W. Otto in: Spiegelberg, Papyri Loeb, p. 108-109"/>
    <s v="2"/>
    <n v="2"/>
    <s v="ꜣḫ.t"/>
    <s v="18"/>
    <s v="(Ptolemy VI Philometor)"/>
    <s v="thot:552"/>
    <x v="6"/>
    <s v="cf. Zauzich, Schreibertradition, p. 215; acquired by Spiegelberg at Nahman's in Cairo in 1927"/>
    <s v="tm:15032"/>
    <x v="22"/>
    <s v="public domain"/>
    <s v="Wilhelm Spiegelberg, Die demotischen Papyri Loeb, München 1931, pl. 20"/>
    <s v="43083.png"/>
    <n v="1760"/>
  </r>
  <r>
    <s v="tm:46431"/>
    <s v="pap. Loeb 41"/>
    <n v="-485"/>
    <s v="based on content"/>
    <n v="2"/>
    <n v="4"/>
    <s v="ꜣḫ.t"/>
    <m/>
    <s v="Psammetichus IV"/>
    <m/>
    <x v="7"/>
    <s v="cf. Vleeming, The Gooseherds of Hou, p. 1-2; acquired by Spiegelberg in Luxor in 1927"/>
    <s v="tm:65795"/>
    <x v="23"/>
    <s v="public domain"/>
    <s v="Wilhelm Spiegelberg, Die demotischen Papyri Loeb, München 1931, pl. 24"/>
    <s v="46431.png"/>
    <n v="577"/>
  </r>
  <r>
    <s v="tm:46429"/>
    <s v="pap. Loeb 45"/>
    <n v="-497"/>
    <s v="based on content"/>
    <n v="25"/>
    <n v="3"/>
    <s v="šmw"/>
    <m/>
    <s v="Dareios I"/>
    <s v="thot:515"/>
    <x v="7"/>
    <s v="cf. Vleeming, The Gooseherds of Hou, p. 1-2; acquired by Spiegelberg in Luxor in 1927"/>
    <s v="tm:76570"/>
    <x v="24"/>
    <s v="public domain"/>
    <s v="Wilhelm Spiegelberg, Die demotischen Papyri Loeb, München 1931, pl. 25"/>
    <s v="46429.png"/>
    <n v="577"/>
  </r>
  <r>
    <s v="tm:46434"/>
    <s v="pap. Loeb 50"/>
    <n v="-489"/>
    <s v="based on content"/>
    <n v="33"/>
    <n v="3"/>
    <s v="šmw"/>
    <m/>
    <s v="Dareios I"/>
    <s v="thot:515"/>
    <x v="7"/>
    <s v="cf. Vleeming, The Gooseherds of Hou, p. 1-2; acquired by Spiegelberg at Haggi Muhammed Muḥasseb's in Luxor in 1898"/>
    <m/>
    <x v="25"/>
    <s v="public domain"/>
    <s v="Wilhelm Spiegelberg, Die demotischen Papyri Loeb, München 1931, pl. 28"/>
    <s v="46434.png"/>
    <n v="577"/>
  </r>
  <r>
    <s v="tm:2804"/>
    <s v="pap. Hauswaldt 1 A"/>
    <n v="-265"/>
    <s v="based on content"/>
    <n v="21"/>
    <n v="2"/>
    <s v="ꜣḫ.t"/>
    <m/>
    <s v="Ptolemy II Philadelphos"/>
    <s v="thot:548"/>
    <x v="8"/>
    <s v="based on content; acquired by Georg Hauswaldt in Kene in 1908"/>
    <s v="tm:70507"/>
    <x v="26"/>
    <s v="public domain"/>
    <s v="Wilhelm Spiegelberg, Die demotischen Papyri Hauswaldt, Leipzig 1913, pl. 2"/>
    <s v="2804A.png"/>
    <n v="269"/>
  </r>
  <r>
    <s v="tm:2804"/>
    <s v="pap. Hauswaldt 1 B"/>
    <n v="-265"/>
    <s v="based on content"/>
    <n v="21"/>
    <n v="2"/>
    <s v="ꜣḫ.t"/>
    <m/>
    <s v="Ptolemy II Philadelphos"/>
    <s v="thot:548"/>
    <x v="8"/>
    <s v="based on content; acquired by Georg Hauswaldt in Kene in 1908"/>
    <s v="tm:70507"/>
    <x v="27"/>
    <s v="public domain"/>
    <s v="Wilhelm Spiegelberg, Die demotischen Papyri Hauswaldt, Leipzig 1913, pl. 2"/>
    <s v="2804B.png"/>
    <n v="269"/>
  </r>
  <r>
    <s v="tm:8491"/>
    <s v="pap. Hauswaldt 3 A"/>
    <n v="-245"/>
    <s v="based on content"/>
    <n v="2"/>
    <s v="2"/>
    <s v="šmw"/>
    <m/>
    <s v="Ptolemy III  Euergetes I"/>
    <s v="thot:549"/>
    <x v="8"/>
    <s v="based on content; acquired by Georg Hauswaldt in Kene in 1908"/>
    <s v="tm:11174"/>
    <x v="28"/>
    <s v="public domain"/>
    <s v="Wilhelm Spiegelberg, Die demotischen Papyri Hauswaldt, Leipzig 1913, pl. 9"/>
    <s v="8491A.png"/>
    <n v="269"/>
  </r>
  <r>
    <s v="tm:8491"/>
    <s v="pap. Hauswaldt 3 B"/>
    <n v="-245"/>
    <s v="based on content"/>
    <n v="2"/>
    <s v="2"/>
    <s v="šmw"/>
    <m/>
    <s v="Ptolemy III  Euergetes I"/>
    <s v="thot:549"/>
    <x v="8"/>
    <s v="based on content; acquired by Georg Hauswaldt in Kene in 1908"/>
    <s v="tm:11174"/>
    <x v="29"/>
    <s v="public domain"/>
    <s v="Wilhelm Spiegelberg, Die demotischen Papyri Hauswaldt, Leipzig 1913, pl. 9"/>
    <s v="8491B.png"/>
    <n v="269"/>
  </r>
  <r>
    <s v="tm:8493"/>
    <s v="pap. Hauswaldt 5"/>
    <n v="-220"/>
    <s v="based on content"/>
    <n v="3"/>
    <n v="1"/>
    <s v="ꜣḫ.t"/>
    <m/>
    <s v="Ptolemy IV Philopator"/>
    <s v="thot:550"/>
    <x v="8"/>
    <s v="based on content; acquired by Georg Hauswaldt in Kene in 1908"/>
    <s v="tm:14548"/>
    <x v="30"/>
    <s v="public domain"/>
    <s v="Wilhelm Spiegelberg, Die demotischen Papyri Hauswaldt, Leipzig 1913, pl. 10"/>
    <s v="8493.png"/>
    <n v="269"/>
  </r>
  <r>
    <s v="tm:2806"/>
    <s v="pap. Hauswaldt 7 A"/>
    <n v="-243"/>
    <s v="based on content"/>
    <n v="4"/>
    <n v="1"/>
    <s v="pr.t"/>
    <m/>
    <s v="Ptolemy III  Euergetes I"/>
    <s v="thot:549"/>
    <x v="8"/>
    <s v="based on content; acquired by Georg Hauswaldt in Kene in 1908"/>
    <s v="tm:11174"/>
    <x v="31"/>
    <s v="public domain"/>
    <s v="Wilhelm Spiegelberg, Die demotischen Papyri Hauswaldt, Leipzig 1913, pl. 11"/>
    <s v="2806A.png"/>
    <n v="269"/>
  </r>
  <r>
    <s v="tm:2806"/>
    <s v="pap. Hauswaldt 7 B"/>
    <n v="-243"/>
    <s v="based on content"/>
    <n v="4"/>
    <n v="1"/>
    <s v="pr.t"/>
    <m/>
    <s v="Ptolemy III  Euergetes I"/>
    <s v="thot:549"/>
    <x v="8"/>
    <s v="based on content; acquired by Georg Hauswaldt in Kene in 1908"/>
    <s v="tm:11174"/>
    <x v="32"/>
    <s v="public domain"/>
    <s v="Wilhelm Spiegelberg, Die demotischen Papyri Hauswaldt, Leipzig 1913, pl. 11"/>
    <s v="2806B.png"/>
    <n v="269"/>
  </r>
  <r>
    <s v="tm:2807"/>
    <s v="pap. Hauswaldt 8 A"/>
    <n v="-240"/>
    <s v="based on content"/>
    <n v="7"/>
    <n v="4"/>
    <s v="pr.t"/>
    <m/>
    <s v="Ptolemy III  Euergetes I"/>
    <s v="thot:549"/>
    <x v="8"/>
    <s v="based on content; acquired by Georg Hauswaldt in Kene in 1908"/>
    <s v="tm:11174"/>
    <x v="33"/>
    <s v="public domain"/>
    <s v="Wilhelm Spiegelberg, Die demotischen Papyri Hauswaldt, Leipzig 1913, pl. 12"/>
    <s v="2807A.png"/>
    <n v="269"/>
  </r>
  <r>
    <s v="tm:2807"/>
    <s v="pap. Hauswaldt 8 B"/>
    <n v="-240"/>
    <s v="based on content"/>
    <n v="7"/>
    <n v="4"/>
    <s v="pr.t"/>
    <m/>
    <s v="Ptolemy III  Euergetes I"/>
    <s v="thot:549"/>
    <x v="8"/>
    <s v="based on content; acquired by Georg Hauswaldt in Kene in 1908"/>
    <s v="tm:11174"/>
    <x v="34"/>
    <s v="public domain"/>
    <s v="Wilhelm Spiegelberg, Die demotischen Papyri Hauswaldt, Leipzig 1913, pl. 12"/>
    <s v="2807B.png"/>
    <n v="269"/>
  </r>
  <r>
    <s v="tm:2808"/>
    <s v="pap. Hauswaldt 9 A"/>
    <n v="-240"/>
    <s v="based on content"/>
    <n v="7"/>
    <n v="1"/>
    <s v="šmw"/>
    <m/>
    <s v="Ptolemy III  Euergetes I"/>
    <s v="thot:549"/>
    <x v="8"/>
    <s v="based on content; acquired by Georg Hauswaldt in Kene in 1908"/>
    <s v="tm:11174"/>
    <x v="35"/>
    <s v="public domain"/>
    <s v="Wilhelm Spiegelberg, Die demotischen Papyri Hauswaldt, Leipzig 1913, pl. 13"/>
    <s v="2808A.png"/>
    <n v="269"/>
  </r>
  <r>
    <s v="tm:2808"/>
    <s v="pap. Hauswaldt 9 B"/>
    <n v="-240"/>
    <s v="based on content"/>
    <n v="7"/>
    <n v="1"/>
    <s v="šmw"/>
    <m/>
    <s v="Ptolemy III  Euergetes I"/>
    <s v="thot:549"/>
    <x v="8"/>
    <s v="based on content; acquired by Georg Hauswaldt in Kene in 1908"/>
    <s v="tm:11174"/>
    <x v="36"/>
    <s v="public domain"/>
    <s v="Wilhelm Spiegelberg, Die demotischen Papyri Hauswaldt, Leipzig 1913, pl. 13"/>
    <s v="2808B.png"/>
    <n v="269"/>
  </r>
  <r>
    <s v="tm:2810"/>
    <s v="pap. Hauswaldt 11 B"/>
    <n v="-224"/>
    <s v="based on content"/>
    <n v="23"/>
    <n v="1"/>
    <s v="pr.t"/>
    <m/>
    <s v="Ptolemy III  Euergetes I"/>
    <s v="thot:549"/>
    <x v="8"/>
    <s v="based on content; acquired by Georg Hauswaldt in Kene in 1908"/>
    <s v="tm:11174"/>
    <x v="37"/>
    <s v="public domain"/>
    <s v="Wilhelm Spiegelberg, Die demotischen Papyri Hauswaldt, Leipzig 1913, pl. 18"/>
    <s v="2810.png"/>
    <n v="269"/>
  </r>
  <r>
    <s v="tm:2812"/>
    <s v="pap. Hauswaldt 17"/>
    <n v="-213"/>
    <s v="based on content"/>
    <n v="9"/>
    <n v="1"/>
    <s v="pr.t"/>
    <m/>
    <s v="Ptolemy IV Philopator"/>
    <s v="thot:550"/>
    <x v="8"/>
    <s v="based on content; acquired by Georg Hauswaldt in Kene in 1908"/>
    <s v="tm:15219"/>
    <x v="38"/>
    <s v="public domain"/>
    <s v="Wilhelm Spiegelberg, Die demotischen Papyri Hauswaldt, Leipzig 1913, pl. 22"/>
    <s v="2812.png"/>
    <n v="269"/>
  </r>
  <r>
    <s v="tm:2813"/>
    <s v="pap. Hauswaldt 25 B"/>
    <n v="-215"/>
    <s v="based on content"/>
    <n v="7"/>
    <n v="4"/>
    <s v="šmw"/>
    <m/>
    <s v="Ptolemy IV Philopator"/>
    <s v="thot:550"/>
    <x v="8"/>
    <s v="based on content; acquired by Georg Hauswaldt in Kene in 1908"/>
    <s v="tm:13239"/>
    <x v="39"/>
    <s v="public domain"/>
    <s v="Wilhelm Spiegelberg, Die demotischen Papyri Hauswaldt, Leipzig 1913, pl. 24"/>
    <s v="2813.png"/>
    <n v="2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s v="tm:3522"/>
    <s v="pap. Cairo CG 30602"/>
    <x v="0"/>
    <s v="based on content"/>
    <n v="2"/>
    <n v="3"/>
    <s v="pr.t"/>
    <n v="18"/>
    <s v="Ptolemy IX Soter II"/>
    <s v="thot:557"/>
    <n v="1344"/>
    <s v="papyrus found at the Serapeum of Memphis (cf. Spiegelberg, CG II, p.3); in accordance with content"/>
    <s v="tm:10917"/>
    <s v="3522.png"/>
    <s v="public domain"/>
    <s v="Wilhelm Spiegelberg, Catalogue Général des Antiquités Égyptiennes du Musée du Caire: Die demotischen Denkmäler II, Strassburg 1907, pl. III"/>
    <s v="3522.png"/>
    <n v="1344"/>
    <n v="29.849"/>
    <n v="31.254999999999999"/>
    <s v="yellow"/>
  </r>
  <r>
    <s v="tm:45953"/>
    <s v="pap. Cairo CG 31053"/>
    <x v="1"/>
    <s v="based on content"/>
    <n v="31"/>
    <n v="4"/>
    <s v="šmw"/>
    <n v="8"/>
    <s v="(Amasis)"/>
    <s v="thot:511"/>
    <n v="1344"/>
    <s v="found at Ptahhotep's tomb at Saqqara in 1899-1900 (according to Spiegelberg, CG II, p. 237+239)"/>
    <m/>
    <s v="45953.png"/>
    <s v="public domain"/>
    <s v="Wilhelm Spiegelberg, Catalogue Général des Antiquités Égyptiennes du Musée du Caire: Die demotischen Denkmäler II, Strassburg 1907, pl. LXXXV"/>
    <s v="45953.png"/>
    <n v="1344"/>
    <n v="29.849"/>
    <n v="31.254999999999999"/>
    <s v="grey"/>
  </r>
  <r>
    <s v="tm:43083"/>
    <s v="pap. Loeb 34+67"/>
    <x v="2"/>
    <s v="based on content, but reading doubtful; cf. W. Otto in: Spiegelberg, Papyri Loeb, p. 108-109"/>
    <s v="2"/>
    <n v="2"/>
    <s v="ꜣḫ.t"/>
    <s v="18"/>
    <s v="(Ptolemy VI Philometor)"/>
    <s v="thot:552"/>
    <n v="1760"/>
    <s v="cf. Zauzich, Schreibertradition, p. 215; acquired by Spiegelberg at Nahman's in Cairo in 1927"/>
    <s v="tm:15032"/>
    <s v="43083.png"/>
    <s v="public domain"/>
    <s v="Wilhelm Spiegelberg, Die demotischen Papyri Loeb, München 1931, pl. 20"/>
    <s v="43083.png"/>
    <n v="1760"/>
    <n v="29.454000000000001"/>
    <n v="31.08"/>
    <s v="orange"/>
  </r>
  <r>
    <s v="tm:5633"/>
    <s v="pap. Cairo CG 50013"/>
    <x v="3"/>
    <s v="based on content"/>
    <n v="20"/>
    <n v="3"/>
    <m/>
    <m/>
    <s v="(Ptolemy III  Euergetes I)"/>
    <s v="thot:549"/>
    <n v="332"/>
    <s v="(maybe Tebtunis according to Spiegelberg, CG II, p. 332)"/>
    <m/>
    <s v="5633.png"/>
    <s v="public domain"/>
    <s v="Wilhelm Spiegelberg, Catalogue Général des Antiquités Égyptiennes du Musée du Caire: Die demotischen Denkmäler II, Strassburg 1907, pl. CXLIV"/>
    <s v="5633.png"/>
    <n v="332"/>
    <n v="29.309000000000001"/>
    <n v="30.844000000000001"/>
    <s v="orange"/>
  </r>
  <r>
    <s v="tm:3544"/>
    <s v="pap. Cairo CG 30604"/>
    <x v="4"/>
    <s v="based on content"/>
    <n v="15"/>
    <n v="3"/>
    <s v="pr.t"/>
    <m/>
    <s v="Ptolemy III  Euergetes I"/>
    <s v="thot:549"/>
    <n v="2287"/>
    <s v="excavation Grenfell-Hunt 1899/1900"/>
    <s v="tm:11681"/>
    <s v="3544.png"/>
    <s v="public domain"/>
    <s v="Wilhelm Spiegelberg, Catalogue Général des Antiquités Égyptiennes du Musée du Caire: Die demotischen Denkmäler II, Strassburg 1907, pl. IX"/>
    <s v="3544.png"/>
    <n v="2287"/>
    <n v="29.106999999999999"/>
    <n v="30.763000000000002"/>
    <s v="orange"/>
  </r>
  <r>
    <s v="tm:2774"/>
    <s v="pap. Cairo CG 30605"/>
    <x v="5"/>
    <s v="based on content"/>
    <n v="25"/>
    <n v="4"/>
    <s v="šmw"/>
    <n v="28"/>
    <s v="Ptolemy VIII Euergetes II"/>
    <s v="thot:556"/>
    <n v="2287"/>
    <s v="found there according to Spiegelberg, CG II, p. 18; in accordance with content"/>
    <s v="tm:74536"/>
    <s v="2774.png"/>
    <s v="public domain"/>
    <s v="Wilhelm Spiegelberg, Catalogue Général des Antiquités Égyptiennes du Musée du Caire: Die demotischen Denkmäler II, Strassburg 1906, pl. X"/>
    <s v="2774.png"/>
    <n v="2287"/>
    <n v="29.106999999999999"/>
    <n v="30.763000000000002"/>
    <s v="yellow"/>
  </r>
  <r>
    <s v="tm:2775"/>
    <s v="pap. Cairo CG 30606"/>
    <x v="6"/>
    <s v="based on content"/>
    <n v="24"/>
    <n v="4"/>
    <s v="šmw"/>
    <m/>
    <s v="Ptolemy VI Philometor"/>
    <s v="thot:552"/>
    <n v="2287"/>
    <s v="based on content"/>
    <m/>
    <s v="2775.png"/>
    <s v="public domain"/>
    <s v="Wilhelm Spiegelberg, Catalogue Général des Antiquités Égyptiennes du Musée du Caire: Die demotischen Denkmäler II, Strassburg 1907, pl. XIII"/>
    <s v="2775.png"/>
    <n v="2287"/>
    <n v="29.106999999999999"/>
    <n v="30.763000000000002"/>
    <s v="yellow"/>
  </r>
  <r>
    <s v="tm:43276"/>
    <s v="pap. Cairo CG 30608"/>
    <x v="7"/>
    <s v="based on content"/>
    <n v="47"/>
    <n v="2"/>
    <s v="ꜣḫ.t"/>
    <n v="14"/>
    <s v="Ptolemy VIII Euergetes II"/>
    <s v="thot:556"/>
    <n v="2287"/>
    <s v="based on content / scribe's title"/>
    <s v="tm:6213"/>
    <s v="43276.png"/>
    <s v="public domain"/>
    <s v="Wilhelm Spiegelberg, Catalogue Général des Antiquités Égyptiennes du Musée du Caire: Die demotischen Denkmäler II, Strassburg 1907, pl. XVII"/>
    <s v="43276.png"/>
    <n v="2287"/>
    <n v="29.106999999999999"/>
    <n v="30.763000000000002"/>
    <s v="yellow"/>
  </r>
  <r>
    <s v="tm:43277"/>
    <s v="pap. Cairo CG 30609"/>
    <x v="7"/>
    <s v="based on content"/>
    <n v="47"/>
    <n v="2"/>
    <s v="ꜣḫ.t"/>
    <n v="14"/>
    <s v="Ptolemy VIII Euergetes II"/>
    <s v="thot:556"/>
    <n v="2287"/>
    <s v="based on content / scribe's title"/>
    <s v="tm:6213"/>
    <s v="43277.png"/>
    <s v="public domain"/>
    <s v="Wilhelm Spiegelberg, Catalogue Général des Antiquités Égyptiennes du Musée du Caire: Die demotischen Denkmäler II, Strassburg 1907, pl. XVIII"/>
    <s v="43277.png"/>
    <n v="2287"/>
    <n v="29.106999999999999"/>
    <n v="30.763000000000002"/>
    <s v="yellow"/>
  </r>
  <r>
    <s v="tm:43284"/>
    <s v="pap. Cairo CG 30616"/>
    <x v="8"/>
    <s v="based on content"/>
    <n v="3"/>
    <n v="3"/>
    <s v="pr.t"/>
    <n v="13"/>
    <s v="Ptolemy XII Philopator"/>
    <s v="thot:564"/>
    <n v="2287"/>
    <s v="based on content"/>
    <s v="tm:5952"/>
    <s v="43284.png"/>
    <s v="public domain"/>
    <s v="Wilhelm Spiegelberg, Catalogue Général des Antiquités Égyptiennes du Musée du Caire: Die demotischen Denkmäler II, Strassburg 1907, pl. XXV"/>
    <s v="43284.png"/>
    <n v="2287"/>
    <n v="29.106999999999999"/>
    <n v="30.763000000000002"/>
    <s v="yellow"/>
  </r>
  <r>
    <s v="tm:43285"/>
    <s v="pap. Cairo CG 30617"/>
    <x v="9"/>
    <s v="based on content"/>
    <n v="17"/>
    <n v="3"/>
    <s v="ꜣḫ.t"/>
    <n v="17"/>
    <s v="Ptolemy X Alexander I"/>
    <s v="thot:558"/>
    <n v="2287"/>
    <s v="based on content"/>
    <m/>
    <s v="43285.png"/>
    <s v="public domain"/>
    <s v="Wilhelm Spiegelberg, Catalogue Général des Antiquités Égyptiennes du Musée du Caire: Die demotischen Denkmäler II, Strassburg 1907, pl. XXVII"/>
    <s v="43285.png"/>
    <n v="2287"/>
    <n v="29.106999999999999"/>
    <n v="30.763000000000002"/>
    <s v="yellow"/>
  </r>
  <r>
    <s v="tm:2776"/>
    <s v="pap. Cairo CG 30619"/>
    <x v="10"/>
    <s v="based on content"/>
    <n v="33"/>
    <n v="1"/>
    <s v="šmw"/>
    <n v="11"/>
    <s v="Ptolemy VIII Euergetes II"/>
    <s v="thot:556"/>
    <n v="2287"/>
    <s v="based on content"/>
    <m/>
    <s v="2776.png"/>
    <s v="public domain"/>
    <s v="Wilhelm Spiegelberg, Catalogue Général des Antiquités Égyptiennes du Musée du Caire: Die demotischen Denkmäler II, Strassburg 1907, pl. XXXIII"/>
    <s v="2776.png"/>
    <n v="2287"/>
    <n v="29.106999999999999"/>
    <n v="30.763000000000002"/>
    <s v="yellow"/>
  </r>
  <r>
    <s v="tm:43291"/>
    <s v="pap. Cairo CG 30628"/>
    <x v="11"/>
    <s v="based on content"/>
    <n v="51"/>
    <n v="1"/>
    <s v="pr.t"/>
    <n v="2"/>
    <s v="Ptolemy VIII Euergetes II"/>
    <s v="thot:556"/>
    <n v="2287"/>
    <s v="based on content / scribe's title"/>
    <s v="tm:6213"/>
    <s v="43291.png"/>
    <s v="public domain"/>
    <s v="Wilhelm Spiegelberg, Catalogue Général des Antiquités Égyptiennes du Musée du Caire: Die demotischen Denkmäler II, Strassburg 1907, pl. XLI"/>
    <s v="43291.png"/>
    <n v="2287"/>
    <n v="29.106999999999999"/>
    <n v="30.763000000000002"/>
    <s v="yellow"/>
  </r>
  <r>
    <s v="tm:43415"/>
    <s v="pap. Cairo CG 31079"/>
    <x v="12"/>
    <s v="based on content"/>
    <s v="12 = 9"/>
    <n v="4"/>
    <s v="šmw"/>
    <n v="23"/>
    <s v="Cleopatra III Euergetes &amp; Ptolemy X Alexander I"/>
    <s v="thot:558"/>
    <n v="2287"/>
    <s v="based on content"/>
    <s v="tm:78790"/>
    <s v="43415.png"/>
    <s v="public domain"/>
    <s v="Wilhelm Spiegelberg, Catalogue Général des Antiquités Égyptiennes du Musée du Caire: Die demotischen Denkmäler II, Strassburg 1907, pl. CII"/>
    <s v="43415.png"/>
    <n v="2287"/>
    <n v="29.106999999999999"/>
    <n v="30.763000000000002"/>
    <s v="yellow"/>
  </r>
  <r>
    <s v="tm:2770"/>
    <s v="pap. Cairo CG 30601"/>
    <x v="13"/>
    <s v="based on content"/>
    <n v="17"/>
    <n v="2"/>
    <s v="pr.t"/>
    <m/>
    <s v="Ptolemy III  Euergetes I"/>
    <s v="thot:549"/>
    <n v="1589"/>
    <s v="same scribe as pap. Eheverträge 21 (tm:2882) (cf. Erich Lüddeckens, Ägyptische Eheverträge, Ägyptologische Abhandlungen 1, Wiesbaden 1960, p. 38)"/>
    <s v="tm:7789"/>
    <s v="2770.png"/>
    <s v="public domain"/>
    <s v="Wilhelm Spiegelberg, Catalogue Général des Antiquités Égyptiennes du Musée du Caire: Die demotischen Denkmäler II, Strassburg 1906, pl. I"/>
    <s v="2770.png"/>
    <n v="1589"/>
    <n v="26.564"/>
    <n v="31.744"/>
    <s v="orange"/>
  </r>
  <r>
    <s v="tm:46431"/>
    <s v="pap. Loeb 41"/>
    <x v="14"/>
    <s v="based on content"/>
    <n v="2"/>
    <n v="4"/>
    <s v="ꜣḫ.t"/>
    <m/>
    <s v="Psammetichus IV"/>
    <m/>
    <n v="577"/>
    <s v="cf. Vleeming, The Gooseherds of Hou, p. 1-2; acquired by Spiegelberg in Luxor in 1927"/>
    <s v="tm:65795"/>
    <s v="46431.png"/>
    <s v="public domain"/>
    <s v="Wilhelm Spiegelberg, Die demotischen Papyri Loeb, München 1931, pl. 24"/>
    <s v="46431.png"/>
    <n v="577"/>
    <n v="26.015999999999998"/>
    <n v="32.283000000000001"/>
    <s v="skyblue"/>
  </r>
  <r>
    <s v="tm:46429"/>
    <s v="pap. Loeb 45"/>
    <x v="15"/>
    <s v="based on content"/>
    <n v="25"/>
    <n v="3"/>
    <s v="šmw"/>
    <m/>
    <s v="Dareios I"/>
    <s v="thot:515"/>
    <n v="577"/>
    <s v="cf. Vleeming, The Gooseherds of Hou, p. 1-2; acquired by Spiegelberg in Luxor in 1927"/>
    <s v="tm:76570"/>
    <s v="46429.png"/>
    <s v="public domain"/>
    <s v="Wilhelm Spiegelberg, Die demotischen Papyri Loeb, München 1931, pl. 25"/>
    <s v="46429.png"/>
    <n v="577"/>
    <n v="26.015999999999998"/>
    <n v="32.283000000000001"/>
    <s v="skyblue"/>
  </r>
  <r>
    <s v="tm:46434"/>
    <s v="pap. Loeb 50"/>
    <x v="16"/>
    <s v="based on content"/>
    <n v="33"/>
    <n v="3"/>
    <s v="šmw"/>
    <m/>
    <s v="Dareios I"/>
    <s v="thot:515"/>
    <n v="577"/>
    <s v="cf. Vleeming, The Gooseherds of Hou, p. 1-2; acquired by Spiegelberg at Haggi Muhammed Muḥasseb's in Luxor in 1898"/>
    <m/>
    <s v="46434.png"/>
    <s v="public domain"/>
    <s v="Wilhelm Spiegelberg, Die demotischen Papyri Loeb, München 1931, pl. 28"/>
    <s v="46434.png"/>
    <n v="577"/>
    <n v="26.015999999999998"/>
    <n v="32.283000000000001"/>
    <s v="skyblue"/>
  </r>
  <r>
    <s v="tm:46082"/>
    <s v="pap. Cairo CG 30657"/>
    <x v="17"/>
    <s v="based on content"/>
    <n v="24"/>
    <n v="2"/>
    <s v="pr.t"/>
    <m/>
    <s v="Amasis"/>
    <s v="thot:511"/>
    <n v="2355"/>
    <s v="uncertain; Pathyris according to Spiegelberg, CG II, p. 95"/>
    <s v="tm:74429"/>
    <s v="46082.png"/>
    <s v="public domain"/>
    <s v="Wilhelm Spiegelberg, Catalogue Général des Antiquités Égyptiennes du Musée du Caire: Die demotischen Denkmäler II, Strassburg 1907, pl. XLVIII"/>
    <s v="46082.png"/>
    <n v="2355"/>
    <n v="25.631"/>
    <n v="32.56"/>
    <s v="grey"/>
  </r>
  <r>
    <s v="tm:45793"/>
    <s v="pap. Cairo CG 30665"/>
    <x v="18"/>
    <s v="based on content"/>
    <n v="27"/>
    <n v="4"/>
    <s v="ꜣḫ.t"/>
    <m/>
    <s v="Amasis"/>
    <s v="thot:511"/>
    <n v="2355"/>
    <s v="uncertain; Pathyris according to Spiegelberg, CG II, p. 95"/>
    <m/>
    <s v="45793.png"/>
    <s v="public domain"/>
    <s v="Wilhelm Spiegelberg, Catalogue Général des Antiquités Égyptiennes du Musée du Caire: Die demotischen Denkmäler II, Strassburg 1907, pl. XLIX"/>
    <s v="45793.png"/>
    <n v="2355"/>
    <n v="25.631"/>
    <n v="32.56"/>
    <s v="grey"/>
  </r>
  <r>
    <s v="tm:46083"/>
    <s v="pap. Cairo CG 30841"/>
    <x v="19"/>
    <s v="based on content"/>
    <n v="7"/>
    <n v="4"/>
    <s v="šmw"/>
    <m/>
    <s v="Taharqa"/>
    <s v="thot:449"/>
    <n v="2355"/>
    <s v="uncertain; Saqqara (Febr. 1860) according to Spiegelberg, CG II, p. 187"/>
    <m/>
    <s v="46083.png"/>
    <s v="public domain"/>
    <s v="Wilhelm Spiegelberg, Catalogue Général des Antiquités Égyptiennes du Musée du Caire: Die demotischen Denkmäler II, Strassburg 1907, pl. LXV"/>
    <s v="46083.png"/>
    <n v="2355"/>
    <n v="25.631"/>
    <n v="32.56"/>
    <s v="grey"/>
  </r>
  <r>
    <s v="tm:48663"/>
    <s v="pap. Cairo CG 30884"/>
    <x v="20"/>
    <s v="based on content"/>
    <n v="5"/>
    <n v="1"/>
    <s v="šmw"/>
    <n v="15"/>
    <s v="(Taharqa)"/>
    <s v="thot:449"/>
    <n v="2355"/>
    <s v="uncertain; Saqqara (Febr. 1860) according to Spiegelberg, CG II, p. 187"/>
    <m/>
    <s v="48663.png"/>
    <s v="public domain"/>
    <s v="Wilhelm Spiegelberg, Catalogue Général des Antiquités Égyptiennes du Musée du Caire: Die demotischen Denkmäler II, Strassburg 1907, pl. LXVII"/>
    <s v="48663.png"/>
    <n v="2355"/>
    <n v="25.631"/>
    <n v="32.56"/>
    <s v="grey"/>
  </r>
  <r>
    <s v="tm:46086"/>
    <s v="pap. Cairo CG 30886"/>
    <x v="21"/>
    <s v="based on content"/>
    <n v="13"/>
    <n v="1"/>
    <s v="šmw"/>
    <n v="29"/>
    <s v="(Taharqa)"/>
    <s v="thot:449"/>
    <n v="2355"/>
    <s v="uncertain; Saqqara (Febr. 1860) according to Spiegelberg, CG II, p. 187"/>
    <m/>
    <s v="46086.png"/>
    <s v="public domain"/>
    <s v="Wilhelm Spiegelberg, Catalogue Général des Antiquités Égyptiennes du Musée du Caire: Die demotischen Denkmäler II, Strassburg 1907, pl. LXVII"/>
    <s v="46086.png"/>
    <n v="2355"/>
    <n v="25.631"/>
    <n v="32.56"/>
    <s v="grey"/>
  </r>
  <r>
    <s v="tm:3577"/>
    <s v="pap. Berlin 3090"/>
    <x v="22"/>
    <s v="based on content"/>
    <n v="30"/>
    <n v="4"/>
    <s v="šmw"/>
    <n v="16"/>
    <s v="Ptolemy VIII Euergetes II"/>
    <s v="thot:556"/>
    <n v="812"/>
    <s v="based on scribe's title; Anastasi collection (acquired by Lepsius in Paris in 1857)"/>
    <s v="tm:7796"/>
    <s v="3577.png"/>
    <s v="public domain"/>
    <s v="Wilhelm Spiegelberg, Demotische Papyrus aus den Königlichen Museen zu Berlin, Leipzig/Berlin 1902, pl. 21"/>
    <s v="3577.png"/>
    <n v="812"/>
    <n v="25.55"/>
    <n v="32.508000000000003"/>
    <s v="yellow"/>
  </r>
  <r>
    <s v="tm:43725"/>
    <s v="pap. Berlin 3091"/>
    <x v="22"/>
    <s v="based on content"/>
    <n v="30"/>
    <n v="4"/>
    <s v="šmw"/>
    <n v="16"/>
    <s v="Ptolemy VIII Euergetes II"/>
    <s v="thot:556"/>
    <n v="812"/>
    <s v="based on scribe's title; Anastasi collection (acquired by Lepsius in Paris in 1857)"/>
    <s v="tm:7796"/>
    <s v="43725.png"/>
    <s v="public domain"/>
    <s v="Wilhelm Spiegelberg, Demotische Papyrus aus den Königlichen Museen zu Berlin, Leipzig/Berlin 1902, pl. 22"/>
    <s v="43725.png"/>
    <n v="812"/>
    <n v="25.55"/>
    <n v="32.508000000000003"/>
    <s v="yellow"/>
  </r>
  <r>
    <s v="tm:3584"/>
    <s v="pap. Berlin 3104"/>
    <x v="23"/>
    <s v="based on content"/>
    <s v="11"/>
    <n v="2"/>
    <s v="pr.t"/>
    <n v="30"/>
    <s v="Cleopatra III Euergetes &amp; Ptolemy X Alexander I"/>
    <s v="thot:558"/>
    <n v="812"/>
    <s v="based on scribe; collection of general von Minutoli (acquired in 1823)"/>
    <s v="tm:7798"/>
    <s v="3584.png"/>
    <s v="public domain"/>
    <s v="Wilhelm Spiegelberg, Demotische Papyrus aus den Königlichen Museen zu Berlin, Leipzig/Berlin 1902, pl. 32"/>
    <s v="3584.png"/>
    <n v="812"/>
    <n v="25.55"/>
    <n v="32.508000000000003"/>
    <s v="yellow"/>
  </r>
  <r>
    <s v="tm:2804"/>
    <s v="pap. Hauswaldt 1 A"/>
    <x v="24"/>
    <s v="based on content"/>
    <n v="21"/>
    <n v="2"/>
    <s v="ꜣḫ.t"/>
    <m/>
    <s v="Ptolemy II Philadelphos"/>
    <s v="thot:548"/>
    <n v="269"/>
    <s v="based on content; acquired by Georg Hauswaldt in Kene in 1908"/>
    <s v="tm:70507"/>
    <s v="2804A.png"/>
    <s v="public domain"/>
    <s v="Wilhelm Spiegelberg, Die demotischen Papyri Hauswaldt, Leipzig 1913, pl. 2"/>
    <s v="2804A.png"/>
    <n v="269"/>
    <n v="24.978000000000002"/>
    <n v="32.872"/>
    <s v="orange"/>
  </r>
  <r>
    <s v="tm:2804"/>
    <s v="pap. Hauswaldt 1 B"/>
    <x v="24"/>
    <s v="based on content"/>
    <n v="21"/>
    <n v="2"/>
    <s v="ꜣḫ.t"/>
    <m/>
    <s v="Ptolemy II Philadelphos"/>
    <s v="thot:548"/>
    <n v="269"/>
    <s v="based on content; acquired by Georg Hauswaldt in Kene in 1908"/>
    <s v="tm:70507"/>
    <s v="2804B.png"/>
    <s v="public domain"/>
    <s v="Wilhelm Spiegelberg, Die demotischen Papyri Hauswaldt, Leipzig 1913, pl. 2"/>
    <s v="2804B.png"/>
    <n v="269"/>
    <n v="24.978000000000002"/>
    <n v="32.872"/>
    <s v="orange"/>
  </r>
  <r>
    <s v="tm:8491"/>
    <s v="pap. Hauswaldt 3 A"/>
    <x v="25"/>
    <s v="based on content"/>
    <n v="2"/>
    <s v="2"/>
    <s v="šmw"/>
    <m/>
    <s v="Ptolemy III  Euergetes I"/>
    <s v="thot:549"/>
    <n v="269"/>
    <s v="based on content; acquired by Georg Hauswaldt in Kene in 1908"/>
    <s v="tm:11174"/>
    <s v="8491A.png"/>
    <s v="public domain"/>
    <s v="Wilhelm Spiegelberg, Die demotischen Papyri Hauswaldt, Leipzig 1913, pl. 9"/>
    <s v="8491A.png"/>
    <n v="269"/>
    <n v="24.978000000000002"/>
    <n v="32.872"/>
    <s v="orange"/>
  </r>
  <r>
    <s v="tm:8491"/>
    <s v="pap. Hauswaldt 3 B"/>
    <x v="25"/>
    <s v="based on content"/>
    <n v="2"/>
    <s v="2"/>
    <s v="šmw"/>
    <m/>
    <s v="Ptolemy III  Euergetes I"/>
    <s v="thot:549"/>
    <n v="269"/>
    <s v="based on content; acquired by Georg Hauswaldt in Kene in 1908"/>
    <s v="tm:11174"/>
    <s v="8491B.png"/>
    <s v="public domain"/>
    <s v="Wilhelm Spiegelberg, Die demotischen Papyri Hauswaldt, Leipzig 1913, pl. 9"/>
    <s v="8491B.png"/>
    <n v="269"/>
    <n v="24.978000000000002"/>
    <n v="32.872"/>
    <s v="orange"/>
  </r>
  <r>
    <s v="tm:8493"/>
    <s v="pap. Hauswaldt 5"/>
    <x v="26"/>
    <s v="based on content"/>
    <n v="3"/>
    <n v="1"/>
    <s v="ꜣḫ.t"/>
    <m/>
    <s v="Ptolemy IV Philopator"/>
    <s v="thot:550"/>
    <n v="269"/>
    <s v="based on content; acquired by Georg Hauswaldt in Kene in 1908"/>
    <s v="tm:14548"/>
    <s v="8493.png"/>
    <s v="public domain"/>
    <s v="Wilhelm Spiegelberg, Die demotischen Papyri Hauswaldt, Leipzig 1913, pl. 10"/>
    <s v="8493.png"/>
    <n v="269"/>
    <n v="24.978000000000002"/>
    <n v="32.872"/>
    <s v="orange"/>
  </r>
  <r>
    <s v="tm:2806"/>
    <s v="pap. Hauswaldt 7 A"/>
    <x v="27"/>
    <s v="based on content"/>
    <n v="4"/>
    <n v="1"/>
    <s v="pr.t"/>
    <m/>
    <s v="Ptolemy III  Euergetes I"/>
    <s v="thot:549"/>
    <n v="269"/>
    <s v="based on content; acquired by Georg Hauswaldt in Kene in 1908"/>
    <s v="tm:11174"/>
    <s v="2806A.png"/>
    <s v="public domain"/>
    <s v="Wilhelm Spiegelberg, Die demotischen Papyri Hauswaldt, Leipzig 1913, pl. 11"/>
    <s v="2806A.png"/>
    <n v="269"/>
    <n v="24.978000000000002"/>
    <n v="32.872"/>
    <s v="orange"/>
  </r>
  <r>
    <s v="tm:2806"/>
    <s v="pap. Hauswaldt 7 B"/>
    <x v="27"/>
    <s v="based on content"/>
    <n v="4"/>
    <n v="1"/>
    <s v="pr.t"/>
    <m/>
    <s v="Ptolemy III  Euergetes I"/>
    <s v="thot:549"/>
    <n v="269"/>
    <s v="based on content; acquired by Georg Hauswaldt in Kene in 1908"/>
    <s v="tm:11174"/>
    <s v="2806B.png"/>
    <s v="public domain"/>
    <s v="Wilhelm Spiegelberg, Die demotischen Papyri Hauswaldt, Leipzig 1913, pl. 11"/>
    <s v="2806B.png"/>
    <n v="269"/>
    <n v="24.978000000000002"/>
    <n v="32.872"/>
    <s v="orange"/>
  </r>
  <r>
    <s v="tm:2807"/>
    <s v="pap. Hauswaldt 8 A"/>
    <x v="28"/>
    <s v="based on content"/>
    <n v="7"/>
    <n v="4"/>
    <s v="pr.t"/>
    <m/>
    <s v="Ptolemy III  Euergetes I"/>
    <s v="thot:549"/>
    <n v="269"/>
    <s v="based on content; acquired by Georg Hauswaldt in Kene in 1908"/>
    <s v="tm:11174"/>
    <s v="2807A.png"/>
    <s v="public domain"/>
    <s v="Wilhelm Spiegelberg, Die demotischen Papyri Hauswaldt, Leipzig 1913, pl. 12"/>
    <s v="2807A.png"/>
    <n v="269"/>
    <n v="24.978000000000002"/>
    <n v="32.872"/>
    <s v="orange"/>
  </r>
  <r>
    <s v="tm:2807"/>
    <s v="pap. Hauswaldt 8 B"/>
    <x v="28"/>
    <s v="based on content"/>
    <n v="7"/>
    <n v="4"/>
    <s v="pr.t"/>
    <m/>
    <s v="Ptolemy III  Euergetes I"/>
    <s v="thot:549"/>
    <n v="269"/>
    <s v="based on content; acquired by Georg Hauswaldt in Kene in 1908"/>
    <s v="tm:11174"/>
    <s v="2807B.png"/>
    <s v="public domain"/>
    <s v="Wilhelm Spiegelberg, Die demotischen Papyri Hauswaldt, Leipzig 1913, pl. 12"/>
    <s v="2807B.png"/>
    <n v="269"/>
    <n v="24.978000000000002"/>
    <n v="32.872"/>
    <s v="orange"/>
  </r>
  <r>
    <s v="tm:2808"/>
    <s v="pap. Hauswaldt 9 A"/>
    <x v="28"/>
    <s v="based on content"/>
    <n v="7"/>
    <n v="1"/>
    <s v="šmw"/>
    <m/>
    <s v="Ptolemy III  Euergetes I"/>
    <s v="thot:549"/>
    <n v="269"/>
    <s v="based on content; acquired by Georg Hauswaldt in Kene in 1908"/>
    <s v="tm:11174"/>
    <s v="2808A.png"/>
    <s v="public domain"/>
    <s v="Wilhelm Spiegelberg, Die demotischen Papyri Hauswaldt, Leipzig 1913, pl. 13"/>
    <s v="2808A.png"/>
    <n v="269"/>
    <n v="24.978000000000002"/>
    <n v="32.872"/>
    <s v="orange"/>
  </r>
  <r>
    <s v="tm:2808"/>
    <s v="pap. Hauswaldt 9 B"/>
    <x v="28"/>
    <s v="based on content"/>
    <n v="7"/>
    <n v="1"/>
    <s v="šmw"/>
    <m/>
    <s v="Ptolemy III  Euergetes I"/>
    <s v="thot:549"/>
    <n v="269"/>
    <s v="based on content; acquired by Georg Hauswaldt in Kene in 1908"/>
    <s v="tm:11174"/>
    <s v="2808B.png"/>
    <s v="public domain"/>
    <s v="Wilhelm Spiegelberg, Die demotischen Papyri Hauswaldt, Leipzig 1913, pl. 13"/>
    <s v="2808B.png"/>
    <n v="269"/>
    <n v="24.978000000000002"/>
    <n v="32.872"/>
    <s v="orange"/>
  </r>
  <r>
    <s v="tm:2810"/>
    <s v="pap. Hauswaldt 11 B"/>
    <x v="29"/>
    <s v="based on content"/>
    <n v="23"/>
    <n v="1"/>
    <s v="pr.t"/>
    <m/>
    <s v="Ptolemy III  Euergetes I"/>
    <s v="thot:549"/>
    <n v="269"/>
    <s v="based on content; acquired by Georg Hauswaldt in Kene in 1908"/>
    <s v="tm:11174"/>
    <s v="2810.png"/>
    <s v="public domain"/>
    <s v="Wilhelm Spiegelberg, Die demotischen Papyri Hauswaldt, Leipzig 1913, pl. 18"/>
    <s v="2810.png"/>
    <n v="269"/>
    <n v="24.978000000000002"/>
    <n v="32.872"/>
    <s v="orange"/>
  </r>
  <r>
    <s v="tm:2812"/>
    <s v="pap. Hauswaldt 17"/>
    <x v="30"/>
    <s v="based on content"/>
    <n v="9"/>
    <n v="1"/>
    <s v="pr.t"/>
    <m/>
    <s v="Ptolemy IV Philopator"/>
    <s v="thot:550"/>
    <n v="269"/>
    <s v="based on content; acquired by Georg Hauswaldt in Kene in 1908"/>
    <s v="tm:15219"/>
    <s v="2812.png"/>
    <s v="public domain"/>
    <s v="Wilhelm Spiegelberg, Die demotischen Papyri Hauswaldt, Leipzig 1913, pl. 22"/>
    <s v="2812.png"/>
    <n v="269"/>
    <n v="24.978000000000002"/>
    <n v="32.872"/>
    <s v="orange"/>
  </r>
  <r>
    <s v="tm:2813"/>
    <s v="pap. Hauswaldt 25 B"/>
    <x v="31"/>
    <s v="based on content"/>
    <n v="7"/>
    <n v="4"/>
    <s v="šmw"/>
    <m/>
    <s v="Ptolemy IV Philopator"/>
    <s v="thot:550"/>
    <n v="269"/>
    <s v="based on content; acquired by Georg Hauswaldt in Kene in 1908"/>
    <s v="tm:13239"/>
    <s v="2813.png"/>
    <s v="public domain"/>
    <s v="Wilhelm Spiegelberg, Die demotischen Papyri Hauswaldt, Leipzig 1913, pl. 24"/>
    <s v="2813.png"/>
    <n v="269"/>
    <n v="24.978000000000002"/>
    <n v="32.872"/>
    <s v="oran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B34" firstHeaderRow="1" firstDataRow="1" firstDataCol="1"/>
  <pivotFields count="21">
    <pivotField showAll="0"/>
    <pivotField showAll="0"/>
    <pivotField axis="axisRow" showAll="0" countSubtotal="1">
      <items count="33">
        <item x="20"/>
        <item x="19"/>
        <item x="21"/>
        <item x="17"/>
        <item x="18"/>
        <item x="1"/>
        <item x="15"/>
        <item x="16"/>
        <item x="14"/>
        <item x="24"/>
        <item x="25"/>
        <item x="27"/>
        <item x="28"/>
        <item x="4"/>
        <item x="13"/>
        <item x="3"/>
        <item x="29"/>
        <item x="26"/>
        <item x="31"/>
        <item x="30"/>
        <item x="2"/>
        <item x="6"/>
        <item x="5"/>
        <item x="22"/>
        <item x="10"/>
        <item x="7"/>
        <item x="11"/>
        <item x="0"/>
        <item x="12"/>
        <item x="23"/>
        <item x="9"/>
        <item x="8"/>
        <item t="coun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ount of provenance" fld="10" subtotal="count" baseField="2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B11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49" showAll="0">
      <items count="10">
        <item x="8"/>
        <item x="4"/>
        <item x="7"/>
        <item x="5"/>
        <item x="1"/>
        <item x="0"/>
        <item x="6"/>
        <item x="2"/>
        <item x="3"/>
        <item t="default"/>
      </items>
    </pivotField>
    <pivotField showAll="0"/>
    <pivotField showAll="0"/>
    <pivotField dataField="1" showAll="0">
      <items count="41">
        <item x="0"/>
        <item x="3"/>
        <item x="4"/>
        <item x="9"/>
        <item x="26"/>
        <item x="27"/>
        <item x="31"/>
        <item x="32"/>
        <item x="33"/>
        <item x="34"/>
        <item x="35"/>
        <item x="36"/>
        <item x="37"/>
        <item x="38"/>
        <item x="39"/>
        <item x="1"/>
        <item x="2"/>
        <item x="19"/>
        <item x="21"/>
        <item x="22"/>
        <item x="5"/>
        <item x="6"/>
        <item x="7"/>
        <item x="8"/>
        <item x="10"/>
        <item x="17"/>
        <item x="20"/>
        <item x="12"/>
        <item x="16"/>
        <item x="11"/>
        <item x="13"/>
        <item x="15"/>
        <item x="24"/>
        <item x="23"/>
        <item x="25"/>
        <item x="14"/>
        <item x="18"/>
        <item x="28"/>
        <item x="29"/>
        <item x="30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filename" fld="13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le43" displayName="Tabelle43" ref="A1:H22" totalsRowShown="0" dataDxfId="8">
  <autoFilter ref="A1:H22">
    <filterColumn colId="4">
      <filters>
        <filter val="1344"/>
        <filter val="1589"/>
        <filter val="1760"/>
        <filter val="2287"/>
        <filter val="2355"/>
        <filter val="269"/>
        <filter val="332"/>
        <filter val="577"/>
        <filter val="812"/>
      </filters>
    </filterColumn>
  </autoFilter>
  <tableColumns count="8">
    <tableColumn id="1" name="tm" dataDxfId="7"/>
    <tableColumn id="2" name="label" dataDxfId="6"/>
    <tableColumn id="3" name="longitude" dataDxfId="5"/>
    <tableColumn id="4" name="latitude" dataDxfId="4"/>
    <tableColumn id="5" name="Column1" dataDxfId="3">
      <calculatedColumnFormula>VLOOKUP(A:A,Sheet3!A:A,1,0)</calculatedColumnFormula>
    </tableColumn>
    <tableColumn id="6" name="Column2" dataDxfId="0">
      <calculatedColumnFormula>CONCATENATE("{ lat: ",Tabelle43[[#This Row],[latitude]],", lng: ",Tabelle43[[#This Row],[longitude]],", radius: ",Tabelle43[[#This Row],[radius]],", title: '",Tabelle43[[#This Row],[label]],"' },")</calculatedColumnFormula>
    </tableColumn>
    <tableColumn id="7" name="row count" dataDxfId="2">
      <calculatedColumnFormula>VLOOKUP(A:A,'Chart with count'!A:B,2,0)</calculatedColumnFormula>
    </tableColumn>
    <tableColumn id="8" name="radius" dataDxfId="1">
      <calculatedColumnFormula>Tabelle43[[#This Row],[row count]]*1000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/>
  </sheetViews>
  <sheetFormatPr defaultRowHeight="14.4" x14ac:dyDescent="0.3"/>
  <cols>
    <col min="1" max="1" width="12.5546875" bestFit="1" customWidth="1"/>
    <col min="2" max="2" width="19" bestFit="1" customWidth="1"/>
  </cols>
  <sheetData>
    <row r="1" spans="1:2" x14ac:dyDescent="0.3">
      <c r="A1" s="20" t="s">
        <v>305</v>
      </c>
      <c r="B1" t="s">
        <v>322</v>
      </c>
    </row>
    <row r="2" spans="1:2" x14ac:dyDescent="0.3">
      <c r="A2" s="25">
        <v>-686</v>
      </c>
      <c r="B2" s="19">
        <v>1</v>
      </c>
    </row>
    <row r="3" spans="1:2" x14ac:dyDescent="0.3">
      <c r="A3" s="25">
        <v>-683</v>
      </c>
      <c r="B3" s="19">
        <v>1</v>
      </c>
    </row>
    <row r="4" spans="1:2" x14ac:dyDescent="0.3">
      <c r="A4" s="25">
        <v>-678</v>
      </c>
      <c r="B4" s="19">
        <v>1</v>
      </c>
    </row>
    <row r="5" spans="1:2" x14ac:dyDescent="0.3">
      <c r="A5" s="25">
        <v>-547</v>
      </c>
      <c r="B5" s="19">
        <v>1</v>
      </c>
    </row>
    <row r="6" spans="1:2" x14ac:dyDescent="0.3">
      <c r="A6" s="25">
        <v>-544</v>
      </c>
      <c r="B6" s="19">
        <v>1</v>
      </c>
    </row>
    <row r="7" spans="1:2" x14ac:dyDescent="0.3">
      <c r="A7" s="25">
        <v>-540</v>
      </c>
      <c r="B7" s="19">
        <v>1</v>
      </c>
    </row>
    <row r="8" spans="1:2" x14ac:dyDescent="0.3">
      <c r="A8" s="25">
        <v>-497</v>
      </c>
      <c r="B8" s="19">
        <v>1</v>
      </c>
    </row>
    <row r="9" spans="1:2" x14ac:dyDescent="0.3">
      <c r="A9" s="25">
        <v>-489</v>
      </c>
      <c r="B9" s="19">
        <v>1</v>
      </c>
    </row>
    <row r="10" spans="1:2" x14ac:dyDescent="0.3">
      <c r="A10" s="25">
        <v>-485</v>
      </c>
      <c r="B10" s="19">
        <v>1</v>
      </c>
    </row>
    <row r="11" spans="1:2" x14ac:dyDescent="0.3">
      <c r="A11" s="25">
        <v>-265</v>
      </c>
      <c r="B11" s="19">
        <v>2</v>
      </c>
    </row>
    <row r="12" spans="1:2" x14ac:dyDescent="0.3">
      <c r="A12" s="25">
        <v>-245</v>
      </c>
      <c r="B12" s="19">
        <v>2</v>
      </c>
    </row>
    <row r="13" spans="1:2" x14ac:dyDescent="0.3">
      <c r="A13" s="25">
        <v>-243</v>
      </c>
      <c r="B13" s="19">
        <v>2</v>
      </c>
    </row>
    <row r="14" spans="1:2" x14ac:dyDescent="0.3">
      <c r="A14" s="25">
        <v>-240</v>
      </c>
      <c r="B14" s="19">
        <v>4</v>
      </c>
    </row>
    <row r="15" spans="1:2" x14ac:dyDescent="0.3">
      <c r="A15" s="25">
        <v>-232</v>
      </c>
      <c r="B15" s="19">
        <v>1</v>
      </c>
    </row>
    <row r="16" spans="1:2" x14ac:dyDescent="0.3">
      <c r="A16" s="25">
        <v>-230</v>
      </c>
      <c r="B16" s="19">
        <v>1</v>
      </c>
    </row>
    <row r="17" spans="1:2" x14ac:dyDescent="0.3">
      <c r="A17" s="25">
        <v>-228</v>
      </c>
      <c r="B17" s="19">
        <v>1</v>
      </c>
    </row>
    <row r="18" spans="1:2" x14ac:dyDescent="0.3">
      <c r="A18" s="25">
        <v>-224</v>
      </c>
      <c r="B18" s="19">
        <v>1</v>
      </c>
    </row>
    <row r="19" spans="1:2" x14ac:dyDescent="0.3">
      <c r="A19" s="25">
        <v>-220</v>
      </c>
      <c r="B19" s="19">
        <v>1</v>
      </c>
    </row>
    <row r="20" spans="1:2" x14ac:dyDescent="0.3">
      <c r="A20" s="25">
        <v>-215</v>
      </c>
      <c r="B20" s="19">
        <v>1</v>
      </c>
    </row>
    <row r="21" spans="1:2" x14ac:dyDescent="0.3">
      <c r="A21" s="25">
        <v>-213</v>
      </c>
      <c r="B21" s="19">
        <v>1</v>
      </c>
    </row>
    <row r="22" spans="1:2" x14ac:dyDescent="0.3">
      <c r="A22" s="25">
        <v>-180</v>
      </c>
      <c r="B22" s="19">
        <v>1</v>
      </c>
    </row>
    <row r="23" spans="1:2" x14ac:dyDescent="0.3">
      <c r="A23" s="25">
        <v>-157</v>
      </c>
      <c r="B23" s="19">
        <v>1</v>
      </c>
    </row>
    <row r="24" spans="1:2" x14ac:dyDescent="0.3">
      <c r="A24" s="25">
        <v>-145</v>
      </c>
      <c r="B24" s="19">
        <v>1</v>
      </c>
    </row>
    <row r="25" spans="1:2" x14ac:dyDescent="0.3">
      <c r="A25" s="25">
        <v>-140</v>
      </c>
      <c r="B25" s="19">
        <v>2</v>
      </c>
    </row>
    <row r="26" spans="1:2" x14ac:dyDescent="0.3">
      <c r="A26" s="25">
        <v>-137</v>
      </c>
      <c r="B26" s="19">
        <v>1</v>
      </c>
    </row>
    <row r="27" spans="1:2" x14ac:dyDescent="0.3">
      <c r="A27" s="25">
        <v>-124</v>
      </c>
      <c r="B27" s="19">
        <v>2</v>
      </c>
    </row>
    <row r="28" spans="1:2" x14ac:dyDescent="0.3">
      <c r="A28" s="25">
        <v>-119</v>
      </c>
      <c r="B28" s="19">
        <v>1</v>
      </c>
    </row>
    <row r="29" spans="1:2" x14ac:dyDescent="0.3">
      <c r="A29" s="25">
        <v>-115</v>
      </c>
      <c r="B29" s="19">
        <v>1</v>
      </c>
    </row>
    <row r="30" spans="1:2" x14ac:dyDescent="0.3">
      <c r="A30" s="25">
        <v>-105</v>
      </c>
      <c r="B30" s="19">
        <v>1</v>
      </c>
    </row>
    <row r="31" spans="1:2" x14ac:dyDescent="0.3">
      <c r="A31" s="25">
        <v>-103</v>
      </c>
      <c r="B31" s="19">
        <v>1</v>
      </c>
    </row>
    <row r="32" spans="1:2" x14ac:dyDescent="0.3">
      <c r="A32" s="25">
        <v>-98</v>
      </c>
      <c r="B32" s="19">
        <v>1</v>
      </c>
    </row>
    <row r="33" spans="1:2" x14ac:dyDescent="0.3">
      <c r="A33" s="25">
        <v>-78</v>
      </c>
      <c r="B33" s="19">
        <v>1</v>
      </c>
    </row>
    <row r="34" spans="1:2" x14ac:dyDescent="0.3">
      <c r="A34" s="25" t="s">
        <v>306</v>
      </c>
      <c r="B34" s="19">
        <v>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workbookViewId="0">
      <selection activeCell="T20" sqref="T20"/>
    </sheetView>
  </sheetViews>
  <sheetFormatPr defaultRowHeight="14.4" x14ac:dyDescent="0.3"/>
  <cols>
    <col min="1" max="1" width="9.21875" bestFit="1" customWidth="1"/>
    <col min="2" max="2" width="17.77734375" bestFit="1" customWidth="1"/>
    <col min="3" max="3" width="4.6640625" bestFit="1" customWidth="1"/>
    <col min="4" max="4" width="76.33203125" hidden="1" customWidth="1"/>
    <col min="5" max="5" width="10" bestFit="1" customWidth="1"/>
    <col min="6" max="6" width="6.33203125" hidden="1" customWidth="1"/>
    <col min="7" max="7" width="6.6640625" hidden="1" customWidth="1"/>
    <col min="8" max="8" width="3.88671875" hidden="1" customWidth="1"/>
    <col min="9" max="9" width="40.21875" hidden="1" customWidth="1"/>
    <col min="10" max="10" width="8" bestFit="1" customWidth="1"/>
    <col min="11" max="11" width="10.5546875" bestFit="1" customWidth="1"/>
    <col min="12" max="12" width="124.33203125" hidden="1" customWidth="1"/>
    <col min="13" max="13" width="8.77734375" bestFit="1" customWidth="1"/>
    <col min="14" max="14" width="10.5546875" bestFit="1" customWidth="1"/>
    <col min="15" max="15" width="12.33203125" hidden="1" customWidth="1"/>
    <col min="16" max="16" width="120.88671875" hidden="1" customWidth="1"/>
    <col min="17" max="17" width="13.21875" bestFit="1" customWidth="1"/>
    <col min="19" max="22" width="8.88671875" style="22"/>
  </cols>
  <sheetData>
    <row r="1" spans="1:23" x14ac:dyDescent="0.3">
      <c r="A1" t="s">
        <v>220</v>
      </c>
      <c r="B1" s="15" t="s">
        <v>221</v>
      </c>
      <c r="C1" t="s">
        <v>222</v>
      </c>
      <c r="D1" s="16" t="s">
        <v>223</v>
      </c>
      <c r="E1" s="16" t="s">
        <v>224</v>
      </c>
      <c r="F1" s="16" t="s">
        <v>225</v>
      </c>
      <c r="G1" s="16" t="s">
        <v>226</v>
      </c>
      <c r="H1" s="16" t="s">
        <v>227</v>
      </c>
      <c r="I1" s="16" t="s">
        <v>228</v>
      </c>
      <c r="J1" s="15" t="s">
        <v>229</v>
      </c>
      <c r="K1" t="s">
        <v>230</v>
      </c>
      <c r="L1" s="15" t="s">
        <v>231</v>
      </c>
      <c r="M1" s="17" t="s">
        <v>232</v>
      </c>
      <c r="N1" t="s">
        <v>233</v>
      </c>
      <c r="O1" t="s">
        <v>234</v>
      </c>
      <c r="P1" s="15" t="s">
        <v>235</v>
      </c>
      <c r="Q1" t="s">
        <v>236</v>
      </c>
      <c r="R1" t="s">
        <v>308</v>
      </c>
      <c r="S1" s="22" t="s">
        <v>309</v>
      </c>
      <c r="T1" s="22" t="s">
        <v>310</v>
      </c>
      <c r="U1" s="22" t="s">
        <v>317</v>
      </c>
    </row>
    <row r="2" spans="1:23" s="7" customFormat="1" x14ac:dyDescent="0.3">
      <c r="A2" s="1" t="s">
        <v>11</v>
      </c>
      <c r="B2" s="2" t="s">
        <v>12</v>
      </c>
      <c r="C2" s="1">
        <v>-115</v>
      </c>
      <c r="D2" s="3" t="s">
        <v>2</v>
      </c>
      <c r="E2" s="3">
        <v>2</v>
      </c>
      <c r="F2" s="3">
        <v>3</v>
      </c>
      <c r="G2" s="3" t="s">
        <v>3</v>
      </c>
      <c r="H2" s="3">
        <v>18</v>
      </c>
      <c r="I2" s="3" t="s">
        <v>13</v>
      </c>
      <c r="J2" s="2" t="s">
        <v>14</v>
      </c>
      <c r="K2" s="1">
        <v>1344</v>
      </c>
      <c r="L2" s="2" t="s">
        <v>15</v>
      </c>
      <c r="M2" s="4" t="s">
        <v>16</v>
      </c>
      <c r="N2" s="1" t="s">
        <v>17</v>
      </c>
      <c r="O2" s="5" t="s">
        <v>9</v>
      </c>
      <c r="P2" s="6" t="s">
        <v>18</v>
      </c>
      <c r="Q2" s="7" t="s">
        <v>17</v>
      </c>
      <c r="R2" s="7">
        <f>VLOOKUP(K:K,'Valid Prov'!A:A,1,0)</f>
        <v>1344</v>
      </c>
      <c r="S2" s="23">
        <v>29.849</v>
      </c>
      <c r="T2" s="23">
        <v>31.254999999999999</v>
      </c>
      <c r="U2" s="23" t="str">
        <f>VLOOKUP(C:C,'year to pix mapping'!A:C,3,0)</f>
        <v>yellow</v>
      </c>
      <c r="V2" s="23" t="str">
        <f>VLOOKUP(K:K,'Valid Prov'!A:B,2,0)</f>
        <v>Memphis</v>
      </c>
      <c r="W2" s="7" t="str">
        <f>CONCATENATE("{ year : ",C2,", lat : ",S2," , lng : ",T2,", color : '", U2,"', img : 'images/",Q2,"', title: '",V2,"' },")</f>
        <v>{ year : -115, lat : 29.849 , lng : 31.255, color : 'yellow', img : 'images/3522.png', title: 'Memphis' },</v>
      </c>
    </row>
    <row r="3" spans="1:23" s="7" customFormat="1" x14ac:dyDescent="0.3">
      <c r="A3" s="1" t="s">
        <v>99</v>
      </c>
      <c r="B3" s="2" t="s">
        <v>100</v>
      </c>
      <c r="C3" s="1">
        <v>-540</v>
      </c>
      <c r="D3" s="3" t="s">
        <v>2</v>
      </c>
      <c r="E3" s="3">
        <v>31</v>
      </c>
      <c r="F3" s="3">
        <v>4</v>
      </c>
      <c r="G3" s="3" t="s">
        <v>27</v>
      </c>
      <c r="H3" s="3">
        <v>8</v>
      </c>
      <c r="I3" s="3" t="s">
        <v>101</v>
      </c>
      <c r="J3" s="2" t="s">
        <v>75</v>
      </c>
      <c r="K3" s="1">
        <v>1344</v>
      </c>
      <c r="L3" s="2" t="s">
        <v>102</v>
      </c>
      <c r="M3" s="4"/>
      <c r="N3" s="1" t="s">
        <v>103</v>
      </c>
      <c r="O3" s="5" t="s">
        <v>9</v>
      </c>
      <c r="P3" s="6" t="s">
        <v>104</v>
      </c>
      <c r="Q3" s="7" t="s">
        <v>103</v>
      </c>
      <c r="R3" s="7">
        <f>VLOOKUP(K:K,'Valid Prov'!A:A,1,0)</f>
        <v>1344</v>
      </c>
      <c r="S3" s="23">
        <v>29.849</v>
      </c>
      <c r="T3" s="23">
        <v>31.254999999999999</v>
      </c>
      <c r="U3" s="23" t="str">
        <f>VLOOKUP(C:C,'year to pix mapping'!A:C,3,0)</f>
        <v>grey</v>
      </c>
      <c r="V3" s="23" t="str">
        <f>VLOOKUP(K:K,'Valid Prov'!A:B,2,0)</f>
        <v>Memphis</v>
      </c>
      <c r="W3" s="7" t="str">
        <f t="shared" ref="W3:W41" si="0">CONCATENATE("{ year : ",C3,", lat : ",S3," , lng : ",T3,", color : '", U3,"', img : 'images/",Q3,"', title: '",V3,"' },")</f>
        <v>{ year : -540, lat : 29.849 , lng : 31.255, color : 'grey', img : 'images/45953.png', title: 'Memphis' },</v>
      </c>
    </row>
    <row r="4" spans="1:23" s="7" customFormat="1" x14ac:dyDescent="0.3">
      <c r="A4" s="1" t="s">
        <v>135</v>
      </c>
      <c r="B4" s="2" t="s">
        <v>136</v>
      </c>
      <c r="C4" s="23">
        <v>-180</v>
      </c>
      <c r="D4" s="3" t="s">
        <v>137</v>
      </c>
      <c r="E4" s="3" t="s">
        <v>138</v>
      </c>
      <c r="F4" s="3">
        <v>2</v>
      </c>
      <c r="G4" s="3" t="s">
        <v>42</v>
      </c>
      <c r="H4" s="3" t="s">
        <v>139</v>
      </c>
      <c r="I4" s="3" t="s">
        <v>140</v>
      </c>
      <c r="J4" s="2" t="s">
        <v>37</v>
      </c>
      <c r="K4" s="1">
        <v>1760</v>
      </c>
      <c r="L4" s="2" t="s">
        <v>141</v>
      </c>
      <c r="M4" s="4" t="s">
        <v>142</v>
      </c>
      <c r="N4" s="8" t="s">
        <v>143</v>
      </c>
      <c r="O4" s="5" t="s">
        <v>9</v>
      </c>
      <c r="P4" s="6" t="s">
        <v>144</v>
      </c>
      <c r="Q4" s="7" t="s">
        <v>143</v>
      </c>
      <c r="R4" s="7">
        <f>VLOOKUP(K:K,'Valid Prov'!A:A,1,0)</f>
        <v>1760</v>
      </c>
      <c r="S4" s="23">
        <v>29.454000000000001</v>
      </c>
      <c r="T4" s="23">
        <v>31.08</v>
      </c>
      <c r="U4" s="23" t="str">
        <f>VLOOKUP(C:C,'year to pix mapping'!A:C,3,0)</f>
        <v>orange</v>
      </c>
      <c r="V4" s="23" t="str">
        <f>VLOOKUP(K:K,'Valid Prov'!A:B,2,0)</f>
        <v>Philadelpheia</v>
      </c>
      <c r="W4" s="7" t="str">
        <f t="shared" si="0"/>
        <v>{ year : -180, lat : 29.454 , lng : 31.08, color : 'orange', img : 'images/43083.png', title: 'Philadelpheia' },</v>
      </c>
    </row>
    <row r="5" spans="1:23" s="7" customFormat="1" x14ac:dyDescent="0.3">
      <c r="A5" s="1" t="s">
        <v>112</v>
      </c>
      <c r="B5" s="2" t="s">
        <v>113</v>
      </c>
      <c r="C5" s="1">
        <v>-228</v>
      </c>
      <c r="D5" s="3" t="s">
        <v>2</v>
      </c>
      <c r="E5" s="3">
        <v>20</v>
      </c>
      <c r="F5" s="3">
        <v>3</v>
      </c>
      <c r="G5" s="3"/>
      <c r="H5" s="3"/>
      <c r="I5" s="3" t="s">
        <v>114</v>
      </c>
      <c r="J5" s="4" t="s">
        <v>5</v>
      </c>
      <c r="K5" s="1">
        <v>332</v>
      </c>
      <c r="L5" s="2" t="s">
        <v>115</v>
      </c>
      <c r="M5" s="4"/>
      <c r="N5" s="1" t="s">
        <v>116</v>
      </c>
      <c r="O5" s="5" t="s">
        <v>9</v>
      </c>
      <c r="P5" s="6" t="s">
        <v>117</v>
      </c>
      <c r="Q5" s="7" t="s">
        <v>116</v>
      </c>
      <c r="R5" s="7">
        <f>VLOOKUP(K:K,'Valid Prov'!A:A,1,0)</f>
        <v>332</v>
      </c>
      <c r="S5" s="23">
        <v>29.309000000000001</v>
      </c>
      <c r="T5" s="23">
        <v>30.844000000000001</v>
      </c>
      <c r="U5" s="23" t="str">
        <f>VLOOKUP(C:C,'year to pix mapping'!A:C,3,0)</f>
        <v>orange</v>
      </c>
      <c r="V5" s="23" t="str">
        <f>VLOOKUP(K:K,'Valid Prov'!A:B,2,0)</f>
        <v>Fayyum</v>
      </c>
      <c r="W5" s="7" t="str">
        <f t="shared" si="0"/>
        <v>{ year : -228, lat : 29.309 , lng : 30.844, color : 'orange', img : 'images/5633.png', title: 'Fayyum' },</v>
      </c>
    </row>
    <row r="6" spans="1:23" s="7" customFormat="1" x14ac:dyDescent="0.3">
      <c r="A6" s="1" t="s">
        <v>19</v>
      </c>
      <c r="B6" s="2" t="s">
        <v>20</v>
      </c>
      <c r="C6" s="1">
        <v>-232</v>
      </c>
      <c r="D6" s="3" t="s">
        <v>2</v>
      </c>
      <c r="E6" s="3">
        <v>15</v>
      </c>
      <c r="F6" s="3">
        <v>3</v>
      </c>
      <c r="G6" s="3" t="s">
        <v>3</v>
      </c>
      <c r="H6" s="3"/>
      <c r="I6" s="3" t="s">
        <v>4</v>
      </c>
      <c r="J6" s="4" t="s">
        <v>5</v>
      </c>
      <c r="K6" s="1">
        <v>2287</v>
      </c>
      <c r="L6" s="2" t="s">
        <v>21</v>
      </c>
      <c r="M6" s="4" t="s">
        <v>22</v>
      </c>
      <c r="N6" s="1" t="s">
        <v>23</v>
      </c>
      <c r="O6" s="5" t="s">
        <v>9</v>
      </c>
      <c r="P6" s="6" t="s">
        <v>24</v>
      </c>
      <c r="Q6" s="7" t="s">
        <v>23</v>
      </c>
      <c r="R6" s="7">
        <f>VLOOKUP(K:K,'Valid Prov'!A:A,1,0)</f>
        <v>2287</v>
      </c>
      <c r="S6" s="23">
        <v>29.106999999999999</v>
      </c>
      <c r="T6" s="23">
        <v>30.763000000000002</v>
      </c>
      <c r="U6" s="23" t="str">
        <f>VLOOKUP(C:C,'year to pix mapping'!A:C,3,0)</f>
        <v>orange</v>
      </c>
      <c r="V6" s="23" t="str">
        <f>VLOOKUP(K:K,'Valid Prov'!A:B,2,0)</f>
        <v>Tebtunis</v>
      </c>
      <c r="W6" s="7" t="str">
        <f t="shared" si="0"/>
        <v>{ year : -232, lat : 29.107 , lng : 30.763, color : 'orange', img : 'images/3544.png', title: 'Tebtunis' },</v>
      </c>
    </row>
    <row r="7" spans="1:23" s="7" customFormat="1" x14ac:dyDescent="0.3">
      <c r="A7" s="1" t="s">
        <v>25</v>
      </c>
      <c r="B7" s="2" t="s">
        <v>26</v>
      </c>
      <c r="C7" s="1">
        <v>-145</v>
      </c>
      <c r="D7" s="3" t="s">
        <v>2</v>
      </c>
      <c r="E7" s="3">
        <v>25</v>
      </c>
      <c r="F7" s="3">
        <v>4</v>
      </c>
      <c r="G7" s="3" t="s">
        <v>27</v>
      </c>
      <c r="H7" s="3">
        <v>28</v>
      </c>
      <c r="I7" s="3" t="s">
        <v>28</v>
      </c>
      <c r="J7" s="2" t="s">
        <v>29</v>
      </c>
      <c r="K7" s="1">
        <v>2287</v>
      </c>
      <c r="L7" s="2" t="s">
        <v>30</v>
      </c>
      <c r="M7" s="4" t="s">
        <v>31</v>
      </c>
      <c r="N7" s="1" t="s">
        <v>32</v>
      </c>
      <c r="O7" s="5" t="s">
        <v>9</v>
      </c>
      <c r="P7" s="6" t="s">
        <v>33</v>
      </c>
      <c r="Q7" s="7" t="s">
        <v>32</v>
      </c>
      <c r="R7" s="7">
        <f>VLOOKUP(K:K,'Valid Prov'!A:A,1,0)</f>
        <v>2287</v>
      </c>
      <c r="S7" s="23">
        <v>29.106999999999999</v>
      </c>
      <c r="T7" s="23">
        <v>30.763000000000002</v>
      </c>
      <c r="U7" s="23" t="str">
        <f>VLOOKUP(C:C,'year to pix mapping'!A:C,3,0)</f>
        <v>yellow</v>
      </c>
      <c r="V7" s="23" t="str">
        <f>VLOOKUP(K:K,'Valid Prov'!A:B,2,0)</f>
        <v>Tebtunis</v>
      </c>
      <c r="W7" s="7" t="str">
        <f t="shared" si="0"/>
        <v>{ year : -145, lat : 29.107 , lng : 30.763, color : 'yellow', img : 'images/2774.png', title: 'Tebtunis' },</v>
      </c>
    </row>
    <row r="8" spans="1:23" s="7" customFormat="1" x14ac:dyDescent="0.3">
      <c r="A8" s="1" t="s">
        <v>34</v>
      </c>
      <c r="B8" s="2" t="s">
        <v>35</v>
      </c>
      <c r="C8" s="1">
        <v>-157</v>
      </c>
      <c r="D8" s="3" t="s">
        <v>2</v>
      </c>
      <c r="E8" s="3">
        <v>24</v>
      </c>
      <c r="F8" s="3">
        <v>4</v>
      </c>
      <c r="G8" s="3" t="s">
        <v>27</v>
      </c>
      <c r="H8" s="3"/>
      <c r="I8" s="3" t="s">
        <v>36</v>
      </c>
      <c r="J8" s="2" t="s">
        <v>37</v>
      </c>
      <c r="K8" s="1">
        <v>2287</v>
      </c>
      <c r="L8" s="2" t="s">
        <v>2</v>
      </c>
      <c r="M8" s="4"/>
      <c r="N8" s="1" t="s">
        <v>38</v>
      </c>
      <c r="O8" s="5" t="s">
        <v>9</v>
      </c>
      <c r="P8" s="6" t="s">
        <v>39</v>
      </c>
      <c r="Q8" s="7" t="s">
        <v>38</v>
      </c>
      <c r="R8" s="7">
        <f>VLOOKUP(K:K,'Valid Prov'!A:A,1,0)</f>
        <v>2287</v>
      </c>
      <c r="S8" s="23">
        <v>29.106999999999999</v>
      </c>
      <c r="T8" s="23">
        <v>30.763000000000002</v>
      </c>
      <c r="U8" s="23" t="str">
        <f>VLOOKUP(C:C,'year to pix mapping'!A:C,3,0)</f>
        <v>yellow</v>
      </c>
      <c r="V8" s="23" t="str">
        <f>VLOOKUP(K:K,'Valid Prov'!A:B,2,0)</f>
        <v>Tebtunis</v>
      </c>
      <c r="W8" s="7" t="str">
        <f t="shared" si="0"/>
        <v>{ year : -157, lat : 29.107 , lng : 30.763, color : 'yellow', img : 'images/2775.png', title: 'Tebtunis' },</v>
      </c>
    </row>
    <row r="9" spans="1:23" s="13" customFormat="1" x14ac:dyDescent="0.3">
      <c r="A9" s="1" t="s">
        <v>40</v>
      </c>
      <c r="B9" s="2" t="s">
        <v>41</v>
      </c>
      <c r="C9" s="1">
        <v>-124</v>
      </c>
      <c r="D9" s="3" t="s">
        <v>2</v>
      </c>
      <c r="E9" s="3">
        <v>47</v>
      </c>
      <c r="F9" s="3">
        <v>2</v>
      </c>
      <c r="G9" s="3" t="s">
        <v>42</v>
      </c>
      <c r="H9" s="3">
        <v>14</v>
      </c>
      <c r="I9" s="3" t="s">
        <v>28</v>
      </c>
      <c r="J9" s="2" t="s">
        <v>29</v>
      </c>
      <c r="K9" s="1">
        <v>2287</v>
      </c>
      <c r="L9" s="2" t="s">
        <v>43</v>
      </c>
      <c r="M9" s="4" t="s">
        <v>44</v>
      </c>
      <c r="N9" s="1" t="s">
        <v>45</v>
      </c>
      <c r="O9" s="5" t="s">
        <v>9</v>
      </c>
      <c r="P9" s="6" t="s">
        <v>46</v>
      </c>
      <c r="Q9" s="7" t="s">
        <v>45</v>
      </c>
      <c r="R9" s="7">
        <f>VLOOKUP(K:K,'Valid Prov'!A:A,1,0)</f>
        <v>2287</v>
      </c>
      <c r="S9" s="23">
        <v>29.106999999999999</v>
      </c>
      <c r="T9" s="23">
        <v>30.763000000000002</v>
      </c>
      <c r="U9" s="23" t="str">
        <f>VLOOKUP(C:C,'year to pix mapping'!A:C,3,0)</f>
        <v>yellow</v>
      </c>
      <c r="V9" s="23" t="str">
        <f>VLOOKUP(K:K,'Valid Prov'!A:B,2,0)</f>
        <v>Tebtunis</v>
      </c>
      <c r="W9" s="7" t="str">
        <f t="shared" si="0"/>
        <v>{ year : -124, lat : 29.107 , lng : 30.763, color : 'yellow', img : 'images/43276.png', title: 'Tebtunis' },</v>
      </c>
    </row>
    <row r="10" spans="1:23" s="7" customFormat="1" x14ac:dyDescent="0.3">
      <c r="A10" s="1" t="s">
        <v>47</v>
      </c>
      <c r="B10" s="2" t="s">
        <v>48</v>
      </c>
      <c r="C10" s="1">
        <v>-124</v>
      </c>
      <c r="D10" s="3" t="s">
        <v>2</v>
      </c>
      <c r="E10" s="3">
        <v>47</v>
      </c>
      <c r="F10" s="3">
        <v>2</v>
      </c>
      <c r="G10" s="3" t="s">
        <v>42</v>
      </c>
      <c r="H10" s="3">
        <v>14</v>
      </c>
      <c r="I10" s="3" t="s">
        <v>28</v>
      </c>
      <c r="J10" s="2" t="s">
        <v>29</v>
      </c>
      <c r="K10" s="1">
        <v>2287</v>
      </c>
      <c r="L10" s="2" t="s">
        <v>43</v>
      </c>
      <c r="M10" s="4" t="s">
        <v>44</v>
      </c>
      <c r="N10" s="1" t="s">
        <v>49</v>
      </c>
      <c r="O10" s="5" t="s">
        <v>9</v>
      </c>
      <c r="P10" s="6" t="s">
        <v>50</v>
      </c>
      <c r="Q10" s="7" t="s">
        <v>49</v>
      </c>
      <c r="R10" s="7">
        <f>VLOOKUP(K:K,'Valid Prov'!A:A,1,0)</f>
        <v>2287</v>
      </c>
      <c r="S10" s="23">
        <v>29.106999999999999</v>
      </c>
      <c r="T10" s="23">
        <v>30.763000000000002</v>
      </c>
      <c r="U10" s="23" t="str">
        <f>VLOOKUP(C:C,'year to pix mapping'!A:C,3,0)</f>
        <v>yellow</v>
      </c>
      <c r="V10" s="23" t="str">
        <f>VLOOKUP(K:K,'Valid Prov'!A:B,2,0)</f>
        <v>Tebtunis</v>
      </c>
      <c r="W10" s="7" t="str">
        <f t="shared" si="0"/>
        <v>{ year : -124, lat : 29.107 , lng : 30.763, color : 'yellow', img : 'images/43277.png', title: 'Tebtunis' },</v>
      </c>
    </row>
    <row r="11" spans="1:23" s="7" customFormat="1" x14ac:dyDescent="0.3">
      <c r="A11" s="8" t="s">
        <v>51</v>
      </c>
      <c r="B11" s="9" t="s">
        <v>52</v>
      </c>
      <c r="C11" s="24">
        <v>-78</v>
      </c>
      <c r="D11" s="3" t="s">
        <v>2</v>
      </c>
      <c r="E11" s="10">
        <v>3</v>
      </c>
      <c r="F11" s="10">
        <v>3</v>
      </c>
      <c r="G11" s="10" t="s">
        <v>3</v>
      </c>
      <c r="H11" s="10">
        <v>13</v>
      </c>
      <c r="I11" s="10" t="s">
        <v>53</v>
      </c>
      <c r="J11" s="9" t="s">
        <v>54</v>
      </c>
      <c r="K11" s="8">
        <v>2287</v>
      </c>
      <c r="L11" s="9" t="s">
        <v>2</v>
      </c>
      <c r="M11" s="11" t="s">
        <v>55</v>
      </c>
      <c r="N11" s="8" t="s">
        <v>56</v>
      </c>
      <c r="O11" s="5" t="s">
        <v>9</v>
      </c>
      <c r="P11" s="12" t="s">
        <v>57</v>
      </c>
      <c r="Q11" s="7" t="s">
        <v>56</v>
      </c>
      <c r="R11" s="7">
        <f>VLOOKUP(K:K,'Valid Prov'!A:A,1,0)</f>
        <v>2287</v>
      </c>
      <c r="S11" s="23">
        <v>29.106999999999999</v>
      </c>
      <c r="T11" s="23">
        <v>30.763000000000002</v>
      </c>
      <c r="U11" s="23" t="str">
        <f>VLOOKUP(C:C,'year to pix mapping'!A:C,3,0)</f>
        <v>yellow</v>
      </c>
      <c r="V11" s="23" t="str">
        <f>VLOOKUP(K:K,'Valid Prov'!A:B,2,0)</f>
        <v>Tebtunis</v>
      </c>
      <c r="W11" s="7" t="str">
        <f t="shared" si="0"/>
        <v>{ year : -78, lat : 29.107 , lng : 30.763, color : 'yellow', img : 'images/43284.png', title: 'Tebtunis' },</v>
      </c>
    </row>
    <row r="12" spans="1:23" s="7" customFormat="1" x14ac:dyDescent="0.3">
      <c r="A12" s="1" t="s">
        <v>58</v>
      </c>
      <c r="B12" s="2" t="s">
        <v>59</v>
      </c>
      <c r="C12" s="1">
        <v>-98</v>
      </c>
      <c r="D12" s="3" t="s">
        <v>2</v>
      </c>
      <c r="E12" s="3">
        <v>17</v>
      </c>
      <c r="F12" s="3">
        <v>3</v>
      </c>
      <c r="G12" s="3" t="s">
        <v>42</v>
      </c>
      <c r="H12" s="3">
        <v>17</v>
      </c>
      <c r="I12" s="3" t="s">
        <v>60</v>
      </c>
      <c r="J12" s="2" t="s">
        <v>61</v>
      </c>
      <c r="K12" s="1">
        <v>2287</v>
      </c>
      <c r="L12" s="9" t="s">
        <v>2</v>
      </c>
      <c r="M12" s="4"/>
      <c r="N12" s="1" t="s">
        <v>62</v>
      </c>
      <c r="O12" s="5" t="s">
        <v>9</v>
      </c>
      <c r="P12" s="6" t="s">
        <v>63</v>
      </c>
      <c r="Q12" s="7" t="s">
        <v>62</v>
      </c>
      <c r="R12" s="7">
        <f>VLOOKUP(K:K,'Valid Prov'!A:A,1,0)</f>
        <v>2287</v>
      </c>
      <c r="S12" s="23">
        <v>29.106999999999999</v>
      </c>
      <c r="T12" s="23">
        <v>30.763000000000002</v>
      </c>
      <c r="U12" s="23" t="str">
        <f>VLOOKUP(C:C,'year to pix mapping'!A:C,3,0)</f>
        <v>yellow</v>
      </c>
      <c r="V12" s="23" t="str">
        <f>VLOOKUP(K:K,'Valid Prov'!A:B,2,0)</f>
        <v>Tebtunis</v>
      </c>
      <c r="W12" s="7" t="str">
        <f t="shared" si="0"/>
        <v>{ year : -98, lat : 29.107 , lng : 30.763, color : 'yellow', img : 'images/43285.png', title: 'Tebtunis' },</v>
      </c>
    </row>
    <row r="13" spans="1:23" s="7" customFormat="1" x14ac:dyDescent="0.3">
      <c r="A13" s="1" t="s">
        <v>64</v>
      </c>
      <c r="B13" s="2" t="s">
        <v>65</v>
      </c>
      <c r="C13" s="1">
        <v>-137</v>
      </c>
      <c r="D13" s="3" t="s">
        <v>2</v>
      </c>
      <c r="E13" s="3">
        <v>33</v>
      </c>
      <c r="F13" s="3">
        <v>1</v>
      </c>
      <c r="G13" s="3" t="s">
        <v>27</v>
      </c>
      <c r="H13" s="3">
        <v>11</v>
      </c>
      <c r="I13" s="3" t="s">
        <v>28</v>
      </c>
      <c r="J13" s="2" t="s">
        <v>29</v>
      </c>
      <c r="K13" s="1">
        <v>2287</v>
      </c>
      <c r="L13" s="2" t="s">
        <v>2</v>
      </c>
      <c r="M13" s="4"/>
      <c r="N13" s="1" t="s">
        <v>66</v>
      </c>
      <c r="O13" s="5" t="s">
        <v>9</v>
      </c>
      <c r="P13" s="6" t="s">
        <v>67</v>
      </c>
      <c r="Q13" s="7" t="s">
        <v>66</v>
      </c>
      <c r="R13" s="7">
        <f>VLOOKUP(K:K,'Valid Prov'!A:A,1,0)</f>
        <v>2287</v>
      </c>
      <c r="S13" s="23">
        <v>29.106999999999999</v>
      </c>
      <c r="T13" s="23">
        <v>30.763000000000002</v>
      </c>
      <c r="U13" s="23" t="str">
        <f>VLOOKUP(C:C,'year to pix mapping'!A:C,3,0)</f>
        <v>yellow</v>
      </c>
      <c r="V13" s="23" t="str">
        <f>VLOOKUP(K:K,'Valid Prov'!A:B,2,0)</f>
        <v>Tebtunis</v>
      </c>
      <c r="W13" s="7" t="str">
        <f t="shared" si="0"/>
        <v>{ year : -137, lat : 29.107 , lng : 30.763, color : 'yellow', img : 'images/2776.png', title: 'Tebtunis' },</v>
      </c>
    </row>
    <row r="14" spans="1:23" s="7" customFormat="1" x14ac:dyDescent="0.3">
      <c r="A14" s="1" t="s">
        <v>68</v>
      </c>
      <c r="B14" s="2" t="s">
        <v>69</v>
      </c>
      <c r="C14" s="23">
        <v>-119</v>
      </c>
      <c r="D14" s="3" t="s">
        <v>2</v>
      </c>
      <c r="E14" s="3">
        <v>51</v>
      </c>
      <c r="F14" s="3">
        <v>1</v>
      </c>
      <c r="G14" s="3" t="s">
        <v>3</v>
      </c>
      <c r="H14" s="3">
        <v>2</v>
      </c>
      <c r="I14" s="3" t="s">
        <v>28</v>
      </c>
      <c r="J14" s="2" t="s">
        <v>29</v>
      </c>
      <c r="K14" s="1">
        <v>2287</v>
      </c>
      <c r="L14" s="2" t="s">
        <v>43</v>
      </c>
      <c r="M14" s="4" t="s">
        <v>44</v>
      </c>
      <c r="N14" s="1" t="s">
        <v>70</v>
      </c>
      <c r="O14" s="5" t="s">
        <v>9</v>
      </c>
      <c r="P14" s="6" t="s">
        <v>71</v>
      </c>
      <c r="Q14" s="7" t="s">
        <v>70</v>
      </c>
      <c r="R14" s="7">
        <f>VLOOKUP(K:K,'Valid Prov'!A:A,1,0)</f>
        <v>2287</v>
      </c>
      <c r="S14" s="23">
        <v>29.106999999999999</v>
      </c>
      <c r="T14" s="23">
        <v>30.763000000000002</v>
      </c>
      <c r="U14" s="23" t="str">
        <f>VLOOKUP(C:C,'year to pix mapping'!A:C,3,0)</f>
        <v>yellow</v>
      </c>
      <c r="V14" s="23" t="str">
        <f>VLOOKUP(K:K,'Valid Prov'!A:B,2,0)</f>
        <v>Tebtunis</v>
      </c>
      <c r="W14" s="7" t="str">
        <f t="shared" si="0"/>
        <v>{ year : -119, lat : 29.107 , lng : 30.763, color : 'yellow', img : 'images/43291.png', title: 'Tebtunis' },</v>
      </c>
    </row>
    <row r="15" spans="1:23" s="7" customFormat="1" x14ac:dyDescent="0.3">
      <c r="A15" s="1" t="s">
        <v>105</v>
      </c>
      <c r="B15" s="2" t="s">
        <v>106</v>
      </c>
      <c r="C15" s="1">
        <v>-105</v>
      </c>
      <c r="D15" s="3" t="s">
        <v>2</v>
      </c>
      <c r="E15" s="3" t="s">
        <v>107</v>
      </c>
      <c r="F15" s="3">
        <v>4</v>
      </c>
      <c r="G15" s="3" t="s">
        <v>27</v>
      </c>
      <c r="H15" s="3">
        <v>23</v>
      </c>
      <c r="I15" s="3" t="s">
        <v>108</v>
      </c>
      <c r="J15" s="2" t="s">
        <v>61</v>
      </c>
      <c r="K15" s="1">
        <v>2287</v>
      </c>
      <c r="L15" s="2" t="s">
        <v>2</v>
      </c>
      <c r="M15" s="4" t="s">
        <v>109</v>
      </c>
      <c r="N15" s="1" t="s">
        <v>110</v>
      </c>
      <c r="O15" s="5" t="s">
        <v>9</v>
      </c>
      <c r="P15" s="6" t="s">
        <v>111</v>
      </c>
      <c r="Q15" s="7" t="s">
        <v>110</v>
      </c>
      <c r="R15" s="7">
        <f>VLOOKUP(K:K,'Valid Prov'!A:A,1,0)</f>
        <v>2287</v>
      </c>
      <c r="S15" s="23">
        <v>29.106999999999999</v>
      </c>
      <c r="T15" s="23">
        <v>30.763000000000002</v>
      </c>
      <c r="U15" s="23" t="str">
        <f>VLOOKUP(C:C,'year to pix mapping'!A:C,3,0)</f>
        <v>yellow</v>
      </c>
      <c r="V15" s="23" t="str">
        <f>VLOOKUP(K:K,'Valid Prov'!A:B,2,0)</f>
        <v>Tebtunis</v>
      </c>
      <c r="W15" s="7" t="str">
        <f t="shared" si="0"/>
        <v>{ year : -105, lat : 29.107 , lng : 30.763, color : 'yellow', img : 'images/43415.png', title: 'Tebtunis' },</v>
      </c>
    </row>
    <row r="16" spans="1:23" s="7" customFormat="1" x14ac:dyDescent="0.3">
      <c r="A16" s="1" t="s">
        <v>0</v>
      </c>
      <c r="B16" s="2" t="s">
        <v>1</v>
      </c>
      <c r="C16" s="1">
        <v>-230</v>
      </c>
      <c r="D16" s="3" t="s">
        <v>2</v>
      </c>
      <c r="E16" s="3">
        <v>17</v>
      </c>
      <c r="F16" s="3">
        <v>2</v>
      </c>
      <c r="G16" s="3" t="s">
        <v>3</v>
      </c>
      <c r="H16" s="3"/>
      <c r="I16" s="3" t="s">
        <v>4</v>
      </c>
      <c r="J16" s="4" t="s">
        <v>5</v>
      </c>
      <c r="K16" s="1">
        <v>1589</v>
      </c>
      <c r="L16" s="2" t="s">
        <v>6</v>
      </c>
      <c r="M16" s="4" t="s">
        <v>7</v>
      </c>
      <c r="N16" s="1" t="s">
        <v>8</v>
      </c>
      <c r="O16" s="5" t="s">
        <v>9</v>
      </c>
      <c r="P16" s="6" t="s">
        <v>10</v>
      </c>
      <c r="Q16" s="7" t="s">
        <v>8</v>
      </c>
      <c r="R16" s="7">
        <f>VLOOKUP(K:K,'Valid Prov'!A:A,1,0)</f>
        <v>1589</v>
      </c>
      <c r="S16" s="23">
        <v>26.564</v>
      </c>
      <c r="T16" s="23">
        <v>31.744</v>
      </c>
      <c r="U16" s="23" t="str">
        <f>VLOOKUP(C:C,'year to pix mapping'!A:C,3,0)</f>
        <v>orange</v>
      </c>
      <c r="V16" s="23" t="str">
        <f>VLOOKUP(K:K,'Valid Prov'!A:B,2,0)</f>
        <v>Akhmim</v>
      </c>
      <c r="W16" s="7" t="str">
        <f t="shared" si="0"/>
        <v>{ year : -230, lat : 26.564 , lng : 31.744, color : 'orange', img : 'images/2770.png', title: 'Akhmim' },</v>
      </c>
    </row>
    <row r="17" spans="1:23" s="7" customFormat="1" x14ac:dyDescent="0.3">
      <c r="A17" s="1" t="s">
        <v>145</v>
      </c>
      <c r="B17" s="2" t="s">
        <v>146</v>
      </c>
      <c r="C17" s="1">
        <v>-485</v>
      </c>
      <c r="D17" s="3" t="s">
        <v>2</v>
      </c>
      <c r="E17" s="3">
        <v>2</v>
      </c>
      <c r="F17" s="3">
        <v>4</v>
      </c>
      <c r="G17" s="3" t="s">
        <v>42</v>
      </c>
      <c r="H17" s="3"/>
      <c r="I17" s="3" t="s">
        <v>147</v>
      </c>
      <c r="J17" s="2"/>
      <c r="K17" s="1">
        <v>577</v>
      </c>
      <c r="L17" s="2" t="s">
        <v>148</v>
      </c>
      <c r="M17" s="4" t="s">
        <v>149</v>
      </c>
      <c r="N17" s="8" t="s">
        <v>150</v>
      </c>
      <c r="O17" s="5" t="s">
        <v>9</v>
      </c>
      <c r="P17" s="6" t="s">
        <v>151</v>
      </c>
      <c r="Q17" s="7" t="s">
        <v>150</v>
      </c>
      <c r="R17" s="7">
        <f>VLOOKUP(K:K,'Valid Prov'!A:A,1,0)</f>
        <v>577</v>
      </c>
      <c r="S17" s="23">
        <v>26.015999999999998</v>
      </c>
      <c r="T17" s="23">
        <v>32.283000000000001</v>
      </c>
      <c r="U17" s="23" t="str">
        <f>VLOOKUP(C:C,'year to pix mapping'!A:C,3,0)</f>
        <v>skyblue</v>
      </c>
      <c r="V17" s="23" t="str">
        <f>VLOOKUP(K:K,'Valid Prov'!A:B,2,0)</f>
        <v>Diospolis (Hou)</v>
      </c>
      <c r="W17" s="7" t="str">
        <f t="shared" si="0"/>
        <v>{ year : -485, lat : 26.016 , lng : 32.283, color : 'skyblue', img : 'images/46431.png', title: 'Diospolis (Hou)' },</v>
      </c>
    </row>
    <row r="18" spans="1:23" s="7" customFormat="1" x14ac:dyDescent="0.3">
      <c r="A18" s="1" t="s">
        <v>152</v>
      </c>
      <c r="B18" s="2" t="s">
        <v>153</v>
      </c>
      <c r="C18" s="1">
        <v>-497</v>
      </c>
      <c r="D18" s="3" t="s">
        <v>2</v>
      </c>
      <c r="E18" s="3">
        <v>25</v>
      </c>
      <c r="F18" s="3">
        <v>3</v>
      </c>
      <c r="G18" s="3" t="s">
        <v>27</v>
      </c>
      <c r="H18" s="3"/>
      <c r="I18" s="3" t="s">
        <v>154</v>
      </c>
      <c r="J18" s="2" t="s">
        <v>155</v>
      </c>
      <c r="K18" s="1">
        <v>577</v>
      </c>
      <c r="L18" s="2" t="s">
        <v>148</v>
      </c>
      <c r="M18" s="4" t="s">
        <v>156</v>
      </c>
      <c r="N18" s="8" t="s">
        <v>157</v>
      </c>
      <c r="O18" s="5" t="s">
        <v>9</v>
      </c>
      <c r="P18" s="6" t="s">
        <v>158</v>
      </c>
      <c r="Q18" s="7" t="s">
        <v>157</v>
      </c>
      <c r="R18" s="7">
        <f>VLOOKUP(K:K,'Valid Prov'!A:A,1,0)</f>
        <v>577</v>
      </c>
      <c r="S18" s="23">
        <v>26.015999999999998</v>
      </c>
      <c r="T18" s="23">
        <v>32.283000000000001</v>
      </c>
      <c r="U18" s="23" t="str">
        <f>VLOOKUP(C:C,'year to pix mapping'!A:C,3,0)</f>
        <v>skyblue</v>
      </c>
      <c r="V18" s="23" t="str">
        <f>VLOOKUP(K:K,'Valid Prov'!A:B,2,0)</f>
        <v>Diospolis (Hou)</v>
      </c>
      <c r="W18" s="7" t="str">
        <f t="shared" si="0"/>
        <v>{ year : -497, lat : 26.016 , lng : 32.283, color : 'skyblue', img : 'images/46429.png', title: 'Diospolis (Hou)' },</v>
      </c>
    </row>
    <row r="19" spans="1:23" s="7" customFormat="1" x14ac:dyDescent="0.3">
      <c r="A19" s="1" t="s">
        <v>159</v>
      </c>
      <c r="B19" s="2" t="s">
        <v>160</v>
      </c>
      <c r="C19" s="1">
        <v>-489</v>
      </c>
      <c r="D19" s="3" t="s">
        <v>2</v>
      </c>
      <c r="E19" s="3">
        <v>33</v>
      </c>
      <c r="F19" s="3">
        <v>3</v>
      </c>
      <c r="G19" s="3" t="s">
        <v>27</v>
      </c>
      <c r="H19" s="3"/>
      <c r="I19" s="3" t="s">
        <v>154</v>
      </c>
      <c r="J19" s="2" t="s">
        <v>155</v>
      </c>
      <c r="K19" s="1">
        <v>577</v>
      </c>
      <c r="L19" s="2" t="s">
        <v>161</v>
      </c>
      <c r="M19" s="4"/>
      <c r="N19" s="8" t="s">
        <v>162</v>
      </c>
      <c r="O19" s="5" t="s">
        <v>9</v>
      </c>
      <c r="P19" s="6" t="s">
        <v>163</v>
      </c>
      <c r="Q19" s="7" t="s">
        <v>162</v>
      </c>
      <c r="R19" s="7">
        <f>VLOOKUP(K:K,'Valid Prov'!A:A,1,0)</f>
        <v>577</v>
      </c>
      <c r="S19" s="23">
        <v>26.015999999999998</v>
      </c>
      <c r="T19" s="23">
        <v>32.283000000000001</v>
      </c>
      <c r="U19" s="23" t="str">
        <f>VLOOKUP(C:C,'year to pix mapping'!A:C,3,0)</f>
        <v>skyblue</v>
      </c>
      <c r="V19" s="23" t="str">
        <f>VLOOKUP(K:K,'Valid Prov'!A:B,2,0)</f>
        <v>Diospolis (Hou)</v>
      </c>
      <c r="W19" s="7" t="str">
        <f t="shared" si="0"/>
        <v>{ year : -489, lat : 26.016 , lng : 32.283, color : 'skyblue', img : 'images/46434.png', title: 'Diospolis (Hou)' },</v>
      </c>
    </row>
    <row r="20" spans="1:23" s="7" customFormat="1" x14ac:dyDescent="0.3">
      <c r="A20" s="1" t="s">
        <v>72</v>
      </c>
      <c r="B20" s="2" t="s">
        <v>73</v>
      </c>
      <c r="C20" s="1">
        <v>-547</v>
      </c>
      <c r="D20" s="3" t="s">
        <v>2</v>
      </c>
      <c r="E20" s="3">
        <v>24</v>
      </c>
      <c r="F20" s="3">
        <v>2</v>
      </c>
      <c r="G20" s="3" t="s">
        <v>3</v>
      </c>
      <c r="H20" s="3"/>
      <c r="I20" s="3" t="s">
        <v>74</v>
      </c>
      <c r="J20" s="2" t="s">
        <v>75</v>
      </c>
      <c r="K20" s="1">
        <v>2355</v>
      </c>
      <c r="L20" s="2" t="s">
        <v>76</v>
      </c>
      <c r="M20" s="4" t="s">
        <v>77</v>
      </c>
      <c r="N20" s="1" t="s">
        <v>78</v>
      </c>
      <c r="O20" s="5" t="s">
        <v>9</v>
      </c>
      <c r="P20" s="6" t="s">
        <v>79</v>
      </c>
      <c r="Q20" s="7" t="s">
        <v>78</v>
      </c>
      <c r="R20" s="7">
        <f>VLOOKUP(K:K,'Valid Prov'!A:A,1,0)</f>
        <v>2355</v>
      </c>
      <c r="S20" s="23">
        <v>25.631</v>
      </c>
      <c r="T20" s="23">
        <v>32.56</v>
      </c>
      <c r="U20" s="23" t="str">
        <f>VLOOKUP(C:C,'year to pix mapping'!A:C,3,0)</f>
        <v>grey</v>
      </c>
      <c r="V20" s="23" t="str">
        <f>VLOOKUP(K:K,'Valid Prov'!A:B,2,0)</f>
        <v>Thebes</v>
      </c>
      <c r="W20" s="7" t="str">
        <f t="shared" si="0"/>
        <v>{ year : -547, lat : 25.631 , lng : 32.56, color : 'grey', img : 'images/46082.png', title: 'Thebes' },</v>
      </c>
    </row>
    <row r="21" spans="1:23" s="7" customFormat="1" x14ac:dyDescent="0.3">
      <c r="A21" s="1" t="s">
        <v>80</v>
      </c>
      <c r="B21" s="2" t="s">
        <v>81</v>
      </c>
      <c r="C21" s="1">
        <v>-544</v>
      </c>
      <c r="D21" s="3" t="s">
        <v>2</v>
      </c>
      <c r="E21" s="3">
        <v>27</v>
      </c>
      <c r="F21" s="3">
        <v>4</v>
      </c>
      <c r="G21" s="3" t="s">
        <v>42</v>
      </c>
      <c r="H21" s="3"/>
      <c r="I21" s="3" t="s">
        <v>74</v>
      </c>
      <c r="J21" s="2" t="s">
        <v>75</v>
      </c>
      <c r="K21" s="1">
        <v>2355</v>
      </c>
      <c r="L21" s="2" t="s">
        <v>76</v>
      </c>
      <c r="M21" s="4"/>
      <c r="N21" s="1" t="s">
        <v>82</v>
      </c>
      <c r="O21" s="5" t="s">
        <v>9</v>
      </c>
      <c r="P21" s="6" t="s">
        <v>83</v>
      </c>
      <c r="Q21" s="7" t="s">
        <v>82</v>
      </c>
      <c r="R21" s="7">
        <f>VLOOKUP(K:K,'Valid Prov'!A:A,1,0)</f>
        <v>2355</v>
      </c>
      <c r="S21" s="23">
        <v>25.631</v>
      </c>
      <c r="T21" s="23">
        <v>32.56</v>
      </c>
      <c r="U21" s="23" t="str">
        <f>VLOOKUP(C:C,'year to pix mapping'!A:C,3,0)</f>
        <v>grey</v>
      </c>
      <c r="V21" s="23" t="str">
        <f>VLOOKUP(K:K,'Valid Prov'!A:B,2,0)</f>
        <v>Thebes</v>
      </c>
      <c r="W21" s="7" t="str">
        <f t="shared" si="0"/>
        <v>{ year : -544, lat : 25.631 , lng : 32.56, color : 'grey', img : 'images/45793.png', title: 'Thebes' },</v>
      </c>
    </row>
    <row r="22" spans="1:23" s="7" customFormat="1" x14ac:dyDescent="0.3">
      <c r="A22" s="1" t="s">
        <v>84</v>
      </c>
      <c r="B22" s="2" t="s">
        <v>85</v>
      </c>
      <c r="C22" s="1">
        <v>-683</v>
      </c>
      <c r="D22" s="3" t="s">
        <v>2</v>
      </c>
      <c r="E22" s="3">
        <v>7</v>
      </c>
      <c r="F22" s="3">
        <v>4</v>
      </c>
      <c r="G22" s="3" t="s">
        <v>27</v>
      </c>
      <c r="H22" s="3"/>
      <c r="I22" s="3" t="s">
        <v>86</v>
      </c>
      <c r="J22" s="2" t="s">
        <v>87</v>
      </c>
      <c r="K22" s="1">
        <v>2355</v>
      </c>
      <c r="L22" s="2" t="s">
        <v>88</v>
      </c>
      <c r="M22" s="4"/>
      <c r="N22" s="1" t="s">
        <v>89</v>
      </c>
      <c r="O22" s="5" t="s">
        <v>9</v>
      </c>
      <c r="P22" s="6" t="s">
        <v>90</v>
      </c>
      <c r="Q22" s="7" t="s">
        <v>89</v>
      </c>
      <c r="R22" s="7">
        <f>VLOOKUP(K:K,'Valid Prov'!A:A,1,0)</f>
        <v>2355</v>
      </c>
      <c r="S22" s="23">
        <v>25.631</v>
      </c>
      <c r="T22" s="23">
        <v>32.56</v>
      </c>
      <c r="U22" s="23" t="str">
        <f>VLOOKUP(C:C,'year to pix mapping'!A:C,3,0)</f>
        <v>grey</v>
      </c>
      <c r="V22" s="23" t="str">
        <f>VLOOKUP(K:K,'Valid Prov'!A:B,2,0)</f>
        <v>Thebes</v>
      </c>
      <c r="W22" s="7" t="str">
        <f t="shared" si="0"/>
        <v>{ year : -683, lat : 25.631 , lng : 32.56, color : 'grey', img : 'images/46083.png', title: 'Thebes' },</v>
      </c>
    </row>
    <row r="23" spans="1:23" s="7" customFormat="1" x14ac:dyDescent="0.3">
      <c r="A23" s="1" t="s">
        <v>91</v>
      </c>
      <c r="B23" s="2" t="s">
        <v>92</v>
      </c>
      <c r="C23" s="1">
        <v>-686</v>
      </c>
      <c r="D23" s="3" t="s">
        <v>2</v>
      </c>
      <c r="E23" s="3">
        <v>5</v>
      </c>
      <c r="F23" s="3">
        <v>1</v>
      </c>
      <c r="G23" s="3" t="s">
        <v>27</v>
      </c>
      <c r="H23" s="3">
        <v>15</v>
      </c>
      <c r="I23" s="3" t="s">
        <v>93</v>
      </c>
      <c r="J23" s="2" t="s">
        <v>87</v>
      </c>
      <c r="K23" s="1">
        <v>2355</v>
      </c>
      <c r="L23" s="2" t="s">
        <v>88</v>
      </c>
      <c r="M23" s="4"/>
      <c r="N23" s="1" t="s">
        <v>94</v>
      </c>
      <c r="O23" s="5" t="s">
        <v>9</v>
      </c>
      <c r="P23" s="6" t="s">
        <v>95</v>
      </c>
      <c r="Q23" s="7" t="s">
        <v>94</v>
      </c>
      <c r="R23" s="7">
        <f>VLOOKUP(K:K,'Valid Prov'!A:A,1,0)</f>
        <v>2355</v>
      </c>
      <c r="S23" s="23">
        <v>25.631</v>
      </c>
      <c r="T23" s="23">
        <v>32.56</v>
      </c>
      <c r="U23" s="23" t="str">
        <f>VLOOKUP(C:C,'year to pix mapping'!A:C,3,0)</f>
        <v>grey</v>
      </c>
      <c r="V23" s="23" t="str">
        <f>VLOOKUP(K:K,'Valid Prov'!A:B,2,0)</f>
        <v>Thebes</v>
      </c>
      <c r="W23" s="7" t="str">
        <f t="shared" si="0"/>
        <v>{ year : -686, lat : 25.631 , lng : 32.56, color : 'grey', img : 'images/48663.png', title: 'Thebes' },</v>
      </c>
    </row>
    <row r="24" spans="1:23" s="7" customFormat="1" x14ac:dyDescent="0.3">
      <c r="A24" s="1" t="s">
        <v>96</v>
      </c>
      <c r="B24" s="2" t="s">
        <v>97</v>
      </c>
      <c r="C24" s="1">
        <v>-678</v>
      </c>
      <c r="D24" s="3" t="s">
        <v>2</v>
      </c>
      <c r="E24" s="3">
        <v>13</v>
      </c>
      <c r="F24" s="3">
        <v>1</v>
      </c>
      <c r="G24" s="3" t="s">
        <v>27</v>
      </c>
      <c r="H24" s="3">
        <v>29</v>
      </c>
      <c r="I24" s="3" t="s">
        <v>93</v>
      </c>
      <c r="J24" s="2" t="s">
        <v>87</v>
      </c>
      <c r="K24" s="1">
        <v>2355</v>
      </c>
      <c r="L24" s="2" t="s">
        <v>88</v>
      </c>
      <c r="M24" s="4"/>
      <c r="N24" s="1" t="s">
        <v>98</v>
      </c>
      <c r="O24" s="5" t="s">
        <v>9</v>
      </c>
      <c r="P24" s="6" t="s">
        <v>95</v>
      </c>
      <c r="Q24" s="7" t="s">
        <v>98</v>
      </c>
      <c r="R24" s="7">
        <f>VLOOKUP(K:K,'Valid Prov'!A:A,1,0)</f>
        <v>2355</v>
      </c>
      <c r="S24" s="23">
        <v>25.631</v>
      </c>
      <c r="T24" s="23">
        <v>32.56</v>
      </c>
      <c r="U24" s="23" t="str">
        <f>VLOOKUP(C:C,'year to pix mapping'!A:C,3,0)</f>
        <v>grey</v>
      </c>
      <c r="V24" s="23" t="str">
        <f>VLOOKUP(K:K,'Valid Prov'!A:B,2,0)</f>
        <v>Thebes</v>
      </c>
      <c r="W24" s="7" t="str">
        <f t="shared" si="0"/>
        <v>{ year : -678, lat : 25.631 , lng : 32.56, color : 'grey', img : 'images/46086.png', title: 'Thebes' },</v>
      </c>
    </row>
    <row r="25" spans="1:23" s="7" customFormat="1" x14ac:dyDescent="0.3">
      <c r="A25" s="1" t="s">
        <v>118</v>
      </c>
      <c r="B25" s="2" t="s">
        <v>119</v>
      </c>
      <c r="C25" s="1">
        <v>-140</v>
      </c>
      <c r="D25" s="3" t="s">
        <v>2</v>
      </c>
      <c r="E25" s="3">
        <v>30</v>
      </c>
      <c r="F25" s="3">
        <v>4</v>
      </c>
      <c r="G25" s="3" t="s">
        <v>27</v>
      </c>
      <c r="H25" s="3">
        <v>16</v>
      </c>
      <c r="I25" s="3" t="s">
        <v>28</v>
      </c>
      <c r="J25" s="2" t="s">
        <v>29</v>
      </c>
      <c r="K25" s="1">
        <v>812</v>
      </c>
      <c r="L25" s="9" t="s">
        <v>120</v>
      </c>
      <c r="M25" s="4" t="s">
        <v>121</v>
      </c>
      <c r="N25" s="1" t="s">
        <v>122</v>
      </c>
      <c r="O25" s="5" t="s">
        <v>9</v>
      </c>
      <c r="P25" s="6" t="s">
        <v>123</v>
      </c>
      <c r="Q25" s="7" t="s">
        <v>122</v>
      </c>
      <c r="R25" s="7">
        <f>VLOOKUP(K:K,'Valid Prov'!A:A,1,0)</f>
        <v>812</v>
      </c>
      <c r="S25" s="23">
        <v>25.55</v>
      </c>
      <c r="T25" s="23">
        <v>32.508000000000003</v>
      </c>
      <c r="U25" s="23" t="str">
        <f>VLOOKUP(C:C,'year to pix mapping'!A:C,3,0)</f>
        <v>yellow</v>
      </c>
      <c r="V25" s="23" t="str">
        <f>VLOOKUP(K:K,'Valid Prov'!A:B,2,0)</f>
        <v>Armant</v>
      </c>
      <c r="W25" s="7" t="str">
        <f t="shared" si="0"/>
        <v>{ year : -140, lat : 25.55 , lng : 32.508, color : 'yellow', img : 'images/3577.png', title: 'Armant' },</v>
      </c>
    </row>
    <row r="26" spans="1:23" s="7" customFormat="1" x14ac:dyDescent="0.3">
      <c r="A26" s="1" t="s">
        <v>124</v>
      </c>
      <c r="B26" s="2" t="s">
        <v>125</v>
      </c>
      <c r="C26" s="1">
        <v>-140</v>
      </c>
      <c r="D26" s="3" t="s">
        <v>2</v>
      </c>
      <c r="E26" s="3">
        <v>30</v>
      </c>
      <c r="F26" s="3">
        <v>4</v>
      </c>
      <c r="G26" s="3" t="s">
        <v>27</v>
      </c>
      <c r="H26" s="3">
        <v>16</v>
      </c>
      <c r="I26" s="3" t="s">
        <v>28</v>
      </c>
      <c r="J26" s="2" t="s">
        <v>29</v>
      </c>
      <c r="K26" s="1">
        <v>812</v>
      </c>
      <c r="L26" s="9" t="s">
        <v>120</v>
      </c>
      <c r="M26" s="4" t="s">
        <v>121</v>
      </c>
      <c r="N26" s="1" t="s">
        <v>126</v>
      </c>
      <c r="O26" s="5" t="s">
        <v>9</v>
      </c>
      <c r="P26" s="6" t="s">
        <v>127</v>
      </c>
      <c r="Q26" s="7" t="s">
        <v>126</v>
      </c>
      <c r="R26" s="7">
        <f>VLOOKUP(K:K,'Valid Prov'!A:A,1,0)</f>
        <v>812</v>
      </c>
      <c r="S26" s="23">
        <v>25.55</v>
      </c>
      <c r="T26" s="23">
        <v>32.508000000000003</v>
      </c>
      <c r="U26" s="23" t="str">
        <f>VLOOKUP(C:C,'year to pix mapping'!A:C,3,0)</f>
        <v>yellow</v>
      </c>
      <c r="V26" s="23" t="str">
        <f>VLOOKUP(K:K,'Valid Prov'!A:B,2,0)</f>
        <v>Armant</v>
      </c>
      <c r="W26" s="7" t="str">
        <f t="shared" si="0"/>
        <v>{ year : -140, lat : 25.55 , lng : 32.508, color : 'yellow', img : 'images/43725.png', title: 'Armant' },</v>
      </c>
    </row>
    <row r="27" spans="1:23" s="7" customFormat="1" x14ac:dyDescent="0.3">
      <c r="A27" s="1" t="s">
        <v>128</v>
      </c>
      <c r="B27" s="2" t="s">
        <v>129</v>
      </c>
      <c r="C27" s="1">
        <v>-103</v>
      </c>
      <c r="D27" s="3" t="s">
        <v>2</v>
      </c>
      <c r="E27" s="3" t="s">
        <v>130</v>
      </c>
      <c r="F27" s="3">
        <v>2</v>
      </c>
      <c r="G27" s="3" t="s">
        <v>3</v>
      </c>
      <c r="H27" s="3">
        <v>30</v>
      </c>
      <c r="I27" s="3" t="s">
        <v>108</v>
      </c>
      <c r="J27" s="2" t="s">
        <v>61</v>
      </c>
      <c r="K27" s="1">
        <v>812</v>
      </c>
      <c r="L27" s="9" t="s">
        <v>131</v>
      </c>
      <c r="M27" s="4" t="s">
        <v>132</v>
      </c>
      <c r="N27" s="1" t="s">
        <v>133</v>
      </c>
      <c r="O27" s="5" t="s">
        <v>9</v>
      </c>
      <c r="P27" s="6" t="s">
        <v>134</v>
      </c>
      <c r="Q27" s="7" t="s">
        <v>133</v>
      </c>
      <c r="R27" s="7">
        <f>VLOOKUP(K:K,'Valid Prov'!A:A,1,0)</f>
        <v>812</v>
      </c>
      <c r="S27" s="23">
        <v>25.55</v>
      </c>
      <c r="T27" s="23">
        <v>32.508000000000003</v>
      </c>
      <c r="U27" s="23" t="str">
        <f>VLOOKUP(C:C,'year to pix mapping'!A:C,3,0)</f>
        <v>yellow</v>
      </c>
      <c r="V27" s="23" t="str">
        <f>VLOOKUP(K:K,'Valid Prov'!A:B,2,0)</f>
        <v>Armant</v>
      </c>
      <c r="W27" s="7" t="str">
        <f t="shared" si="0"/>
        <v>{ year : -103, lat : 25.55 , lng : 32.508, color : 'yellow', img : 'images/3584.png', title: 'Armant' },</v>
      </c>
    </row>
    <row r="28" spans="1:23" s="7" customFormat="1" x14ac:dyDescent="0.3">
      <c r="A28" s="1" t="s">
        <v>164</v>
      </c>
      <c r="B28" s="2" t="s">
        <v>165</v>
      </c>
      <c r="C28" s="1">
        <v>-265</v>
      </c>
      <c r="D28" s="3" t="s">
        <v>2</v>
      </c>
      <c r="E28" s="3">
        <v>21</v>
      </c>
      <c r="F28" s="3">
        <v>2</v>
      </c>
      <c r="G28" s="3" t="s">
        <v>42</v>
      </c>
      <c r="H28" s="3"/>
      <c r="I28" s="3" t="s">
        <v>166</v>
      </c>
      <c r="J28" s="2" t="s">
        <v>167</v>
      </c>
      <c r="K28" s="1">
        <v>269</v>
      </c>
      <c r="L28" s="2" t="s">
        <v>168</v>
      </c>
      <c r="M28" s="4" t="s">
        <v>169</v>
      </c>
      <c r="N28" s="14" t="s">
        <v>170</v>
      </c>
      <c r="O28" s="5" t="s">
        <v>9</v>
      </c>
      <c r="P28" s="6" t="s">
        <v>171</v>
      </c>
      <c r="Q28" s="7" t="s">
        <v>170</v>
      </c>
      <c r="R28" s="7">
        <f>VLOOKUP(K:K,'Valid Prov'!A:A,1,0)</f>
        <v>269</v>
      </c>
      <c r="S28" s="23">
        <v>24.978000000000002</v>
      </c>
      <c r="T28" s="23">
        <v>32.872</v>
      </c>
      <c r="U28" s="23" t="str">
        <f>VLOOKUP(C:C,'year to pix mapping'!A:C,3,0)</f>
        <v>orange</v>
      </c>
      <c r="V28" s="23" t="str">
        <f>VLOOKUP(K:K,'Valid Prov'!A:B,2,0)</f>
        <v>Edfu</v>
      </c>
      <c r="W28" s="7" t="str">
        <f t="shared" si="0"/>
        <v>{ year : -265, lat : 24.978 , lng : 32.872, color : 'orange', img : 'images/2804A.png', title: 'Edfu' },</v>
      </c>
    </row>
    <row r="29" spans="1:23" s="7" customFormat="1" x14ac:dyDescent="0.3">
      <c r="A29" s="1" t="s">
        <v>164</v>
      </c>
      <c r="B29" s="2" t="s">
        <v>172</v>
      </c>
      <c r="C29" s="1">
        <v>-265</v>
      </c>
      <c r="D29" s="3" t="s">
        <v>2</v>
      </c>
      <c r="E29" s="3">
        <v>21</v>
      </c>
      <c r="F29" s="3">
        <v>2</v>
      </c>
      <c r="G29" s="3" t="s">
        <v>42</v>
      </c>
      <c r="H29" s="3"/>
      <c r="I29" s="3" t="s">
        <v>166</v>
      </c>
      <c r="J29" s="2" t="s">
        <v>167</v>
      </c>
      <c r="K29" s="1">
        <v>269</v>
      </c>
      <c r="L29" s="2" t="s">
        <v>168</v>
      </c>
      <c r="M29" s="4" t="s">
        <v>169</v>
      </c>
      <c r="N29" s="14" t="s">
        <v>173</v>
      </c>
      <c r="O29" s="5" t="s">
        <v>9</v>
      </c>
      <c r="P29" s="6" t="s">
        <v>171</v>
      </c>
      <c r="Q29" s="7" t="s">
        <v>173</v>
      </c>
      <c r="R29" s="7">
        <f>VLOOKUP(K:K,'Valid Prov'!A:A,1,0)</f>
        <v>269</v>
      </c>
      <c r="S29" s="23">
        <v>24.978000000000002</v>
      </c>
      <c r="T29" s="23">
        <v>32.872</v>
      </c>
      <c r="U29" s="23" t="str">
        <f>VLOOKUP(C:C,'year to pix mapping'!A:C,3,0)</f>
        <v>orange</v>
      </c>
      <c r="V29" s="23" t="str">
        <f>VLOOKUP(K:K,'Valid Prov'!A:B,2,0)</f>
        <v>Edfu</v>
      </c>
      <c r="W29" s="7" t="str">
        <f t="shared" si="0"/>
        <v>{ year : -265, lat : 24.978 , lng : 32.872, color : 'orange', img : 'images/2804B.png', title: 'Edfu' },</v>
      </c>
    </row>
    <row r="30" spans="1:23" s="7" customFormat="1" x14ac:dyDescent="0.3">
      <c r="A30" s="1" t="s">
        <v>174</v>
      </c>
      <c r="B30" s="2" t="s">
        <v>175</v>
      </c>
      <c r="C30" s="1">
        <v>-245</v>
      </c>
      <c r="D30" s="3" t="s">
        <v>2</v>
      </c>
      <c r="E30" s="3">
        <v>2</v>
      </c>
      <c r="F30" s="3" t="s">
        <v>138</v>
      </c>
      <c r="G30" s="3" t="s">
        <v>27</v>
      </c>
      <c r="H30" s="3"/>
      <c r="I30" s="3" t="s">
        <v>4</v>
      </c>
      <c r="J30" s="4" t="s">
        <v>5</v>
      </c>
      <c r="K30" s="1">
        <v>269</v>
      </c>
      <c r="L30" s="2" t="s">
        <v>168</v>
      </c>
      <c r="M30" s="4" t="s">
        <v>176</v>
      </c>
      <c r="N30" s="14" t="s">
        <v>177</v>
      </c>
      <c r="O30" s="5" t="s">
        <v>9</v>
      </c>
      <c r="P30" s="6" t="s">
        <v>178</v>
      </c>
      <c r="Q30" s="7" t="s">
        <v>177</v>
      </c>
      <c r="R30" s="7">
        <f>VLOOKUP(K:K,'Valid Prov'!A:A,1,0)</f>
        <v>269</v>
      </c>
      <c r="S30" s="23">
        <v>24.978000000000002</v>
      </c>
      <c r="T30" s="23">
        <v>32.872</v>
      </c>
      <c r="U30" s="23" t="str">
        <f>VLOOKUP(C:C,'year to pix mapping'!A:C,3,0)</f>
        <v>orange</v>
      </c>
      <c r="V30" s="23" t="str">
        <f>VLOOKUP(K:K,'Valid Prov'!A:B,2,0)</f>
        <v>Edfu</v>
      </c>
      <c r="W30" s="7" t="str">
        <f t="shared" si="0"/>
        <v>{ year : -245, lat : 24.978 , lng : 32.872, color : 'orange', img : 'images/8491A.png', title: 'Edfu' },</v>
      </c>
    </row>
    <row r="31" spans="1:23" s="7" customFormat="1" x14ac:dyDescent="0.3">
      <c r="A31" s="1" t="s">
        <v>174</v>
      </c>
      <c r="B31" s="2" t="s">
        <v>179</v>
      </c>
      <c r="C31" s="1">
        <v>-245</v>
      </c>
      <c r="D31" s="3" t="s">
        <v>2</v>
      </c>
      <c r="E31" s="3">
        <v>2</v>
      </c>
      <c r="F31" s="3" t="s">
        <v>138</v>
      </c>
      <c r="G31" s="3" t="s">
        <v>27</v>
      </c>
      <c r="H31" s="3"/>
      <c r="I31" s="3" t="s">
        <v>4</v>
      </c>
      <c r="J31" s="4" t="s">
        <v>5</v>
      </c>
      <c r="K31" s="1">
        <v>269</v>
      </c>
      <c r="L31" s="2" t="s">
        <v>168</v>
      </c>
      <c r="M31" s="4" t="s">
        <v>176</v>
      </c>
      <c r="N31" s="14" t="s">
        <v>180</v>
      </c>
      <c r="O31" s="5" t="s">
        <v>9</v>
      </c>
      <c r="P31" s="6" t="s">
        <v>178</v>
      </c>
      <c r="Q31" s="7" t="s">
        <v>180</v>
      </c>
      <c r="R31" s="7">
        <f>VLOOKUP(K:K,'Valid Prov'!A:A,1,0)</f>
        <v>269</v>
      </c>
      <c r="S31" s="23">
        <v>24.978000000000002</v>
      </c>
      <c r="T31" s="23">
        <v>32.872</v>
      </c>
      <c r="U31" s="23" t="str">
        <f>VLOOKUP(C:C,'year to pix mapping'!A:C,3,0)</f>
        <v>orange</v>
      </c>
      <c r="V31" s="23" t="str">
        <f>VLOOKUP(K:K,'Valid Prov'!A:B,2,0)</f>
        <v>Edfu</v>
      </c>
      <c r="W31" s="7" t="str">
        <f t="shared" si="0"/>
        <v>{ year : -245, lat : 24.978 , lng : 32.872, color : 'orange', img : 'images/8491B.png', title: 'Edfu' },</v>
      </c>
    </row>
    <row r="32" spans="1:23" s="7" customFormat="1" x14ac:dyDescent="0.3">
      <c r="A32" s="1" t="s">
        <v>181</v>
      </c>
      <c r="B32" s="2" t="s">
        <v>182</v>
      </c>
      <c r="C32" s="1">
        <v>-220</v>
      </c>
      <c r="D32" s="3" t="s">
        <v>2</v>
      </c>
      <c r="E32" s="3">
        <v>3</v>
      </c>
      <c r="F32" s="3">
        <v>1</v>
      </c>
      <c r="G32" s="3" t="s">
        <v>42</v>
      </c>
      <c r="H32" s="3"/>
      <c r="I32" s="3" t="s">
        <v>183</v>
      </c>
      <c r="J32" s="2" t="s">
        <v>184</v>
      </c>
      <c r="K32" s="1">
        <v>269</v>
      </c>
      <c r="L32" s="2" t="s">
        <v>168</v>
      </c>
      <c r="M32" s="4" t="s">
        <v>185</v>
      </c>
      <c r="N32" s="14" t="s">
        <v>186</v>
      </c>
      <c r="O32" s="5" t="s">
        <v>9</v>
      </c>
      <c r="P32" s="6" t="s">
        <v>187</v>
      </c>
      <c r="Q32" s="7" t="s">
        <v>186</v>
      </c>
      <c r="R32" s="7">
        <f>VLOOKUP(K:K,'Valid Prov'!A:A,1,0)</f>
        <v>269</v>
      </c>
      <c r="S32" s="23">
        <v>24.978000000000002</v>
      </c>
      <c r="T32" s="23">
        <v>32.872</v>
      </c>
      <c r="U32" s="23" t="str">
        <f>VLOOKUP(C:C,'year to pix mapping'!A:C,3,0)</f>
        <v>orange</v>
      </c>
      <c r="V32" s="23" t="str">
        <f>VLOOKUP(K:K,'Valid Prov'!A:B,2,0)</f>
        <v>Edfu</v>
      </c>
      <c r="W32" s="7" t="str">
        <f t="shared" si="0"/>
        <v>{ year : -220, lat : 24.978 , lng : 32.872, color : 'orange', img : 'images/8493.png', title: 'Edfu' },</v>
      </c>
    </row>
    <row r="33" spans="1:23" s="7" customFormat="1" x14ac:dyDescent="0.3">
      <c r="A33" s="1" t="s">
        <v>188</v>
      </c>
      <c r="B33" s="2" t="s">
        <v>189</v>
      </c>
      <c r="C33" s="1">
        <v>-243</v>
      </c>
      <c r="D33" s="3" t="s">
        <v>2</v>
      </c>
      <c r="E33" s="3">
        <v>4</v>
      </c>
      <c r="F33" s="3">
        <v>1</v>
      </c>
      <c r="G33" s="3" t="s">
        <v>3</v>
      </c>
      <c r="H33" s="3"/>
      <c r="I33" s="3" t="s">
        <v>4</v>
      </c>
      <c r="J33" s="4" t="s">
        <v>5</v>
      </c>
      <c r="K33" s="1">
        <v>269</v>
      </c>
      <c r="L33" s="2" t="s">
        <v>168</v>
      </c>
      <c r="M33" s="4" t="s">
        <v>176</v>
      </c>
      <c r="N33" s="14" t="s">
        <v>190</v>
      </c>
      <c r="O33" s="5" t="s">
        <v>9</v>
      </c>
      <c r="P33" s="6" t="s">
        <v>191</v>
      </c>
      <c r="Q33" s="7" t="s">
        <v>190</v>
      </c>
      <c r="R33" s="7">
        <f>VLOOKUP(K:K,'Valid Prov'!A:A,1,0)</f>
        <v>269</v>
      </c>
      <c r="S33" s="23">
        <v>24.978000000000002</v>
      </c>
      <c r="T33" s="23">
        <v>32.872</v>
      </c>
      <c r="U33" s="23" t="str">
        <f>VLOOKUP(C:C,'year to pix mapping'!A:C,3,0)</f>
        <v>orange</v>
      </c>
      <c r="V33" s="23" t="str">
        <f>VLOOKUP(K:K,'Valid Prov'!A:B,2,0)</f>
        <v>Edfu</v>
      </c>
      <c r="W33" s="7" t="str">
        <f t="shared" si="0"/>
        <v>{ year : -243, lat : 24.978 , lng : 32.872, color : 'orange', img : 'images/2806A.png', title: 'Edfu' },</v>
      </c>
    </row>
    <row r="34" spans="1:23" s="7" customFormat="1" x14ac:dyDescent="0.3">
      <c r="A34" s="1" t="s">
        <v>188</v>
      </c>
      <c r="B34" s="2" t="s">
        <v>192</v>
      </c>
      <c r="C34" s="1">
        <v>-243</v>
      </c>
      <c r="D34" s="3" t="s">
        <v>2</v>
      </c>
      <c r="E34" s="3">
        <v>4</v>
      </c>
      <c r="F34" s="3">
        <v>1</v>
      </c>
      <c r="G34" s="3" t="s">
        <v>3</v>
      </c>
      <c r="H34" s="3"/>
      <c r="I34" s="3" t="s">
        <v>4</v>
      </c>
      <c r="J34" s="4" t="s">
        <v>5</v>
      </c>
      <c r="K34" s="1">
        <v>269</v>
      </c>
      <c r="L34" s="2" t="s">
        <v>168</v>
      </c>
      <c r="M34" s="4" t="s">
        <v>176</v>
      </c>
      <c r="N34" s="14" t="s">
        <v>193</v>
      </c>
      <c r="O34" s="5" t="s">
        <v>9</v>
      </c>
      <c r="P34" s="6" t="s">
        <v>191</v>
      </c>
      <c r="Q34" s="7" t="s">
        <v>193</v>
      </c>
      <c r="R34" s="7">
        <f>VLOOKUP(K:K,'Valid Prov'!A:A,1,0)</f>
        <v>269</v>
      </c>
      <c r="S34" s="23">
        <v>24.978000000000002</v>
      </c>
      <c r="T34" s="23">
        <v>32.872</v>
      </c>
      <c r="U34" s="23" t="str">
        <f>VLOOKUP(C:C,'year to pix mapping'!A:C,3,0)</f>
        <v>orange</v>
      </c>
      <c r="V34" s="23" t="str">
        <f>VLOOKUP(K:K,'Valid Prov'!A:B,2,0)</f>
        <v>Edfu</v>
      </c>
      <c r="W34" s="7" t="str">
        <f t="shared" si="0"/>
        <v>{ year : -243, lat : 24.978 , lng : 32.872, color : 'orange', img : 'images/2806B.png', title: 'Edfu' },</v>
      </c>
    </row>
    <row r="35" spans="1:23" s="7" customFormat="1" x14ac:dyDescent="0.3">
      <c r="A35" s="1" t="s">
        <v>194</v>
      </c>
      <c r="B35" s="2" t="s">
        <v>195</v>
      </c>
      <c r="C35" s="1">
        <v>-240</v>
      </c>
      <c r="D35" s="3" t="s">
        <v>2</v>
      </c>
      <c r="E35" s="3">
        <v>7</v>
      </c>
      <c r="F35" s="3">
        <v>4</v>
      </c>
      <c r="G35" s="3" t="s">
        <v>3</v>
      </c>
      <c r="H35" s="3"/>
      <c r="I35" s="3" t="s">
        <v>4</v>
      </c>
      <c r="J35" s="4" t="s">
        <v>5</v>
      </c>
      <c r="K35" s="1">
        <v>269</v>
      </c>
      <c r="L35" s="2" t="s">
        <v>168</v>
      </c>
      <c r="M35" s="4" t="s">
        <v>176</v>
      </c>
      <c r="N35" s="14" t="s">
        <v>196</v>
      </c>
      <c r="O35" s="5" t="s">
        <v>9</v>
      </c>
      <c r="P35" s="6" t="s">
        <v>197</v>
      </c>
      <c r="Q35" s="7" t="s">
        <v>196</v>
      </c>
      <c r="R35" s="7">
        <f>VLOOKUP(K:K,'Valid Prov'!A:A,1,0)</f>
        <v>269</v>
      </c>
      <c r="S35" s="23">
        <v>24.978000000000002</v>
      </c>
      <c r="T35" s="23">
        <v>32.872</v>
      </c>
      <c r="U35" s="23" t="str">
        <f>VLOOKUP(C:C,'year to pix mapping'!A:C,3,0)</f>
        <v>orange</v>
      </c>
      <c r="V35" s="23" t="str">
        <f>VLOOKUP(K:K,'Valid Prov'!A:B,2,0)</f>
        <v>Edfu</v>
      </c>
      <c r="W35" s="7" t="str">
        <f t="shared" si="0"/>
        <v>{ year : -240, lat : 24.978 , lng : 32.872, color : 'orange', img : 'images/2807A.png', title: 'Edfu' },</v>
      </c>
    </row>
    <row r="36" spans="1:23" s="7" customFormat="1" x14ac:dyDescent="0.3">
      <c r="A36" s="1" t="s">
        <v>194</v>
      </c>
      <c r="B36" s="2" t="s">
        <v>198</v>
      </c>
      <c r="C36" s="1">
        <v>-240</v>
      </c>
      <c r="D36" s="3" t="s">
        <v>2</v>
      </c>
      <c r="E36" s="3">
        <v>7</v>
      </c>
      <c r="F36" s="3">
        <v>4</v>
      </c>
      <c r="G36" s="3" t="s">
        <v>3</v>
      </c>
      <c r="H36" s="3"/>
      <c r="I36" s="3" t="s">
        <v>4</v>
      </c>
      <c r="J36" s="4" t="s">
        <v>5</v>
      </c>
      <c r="K36" s="1">
        <v>269</v>
      </c>
      <c r="L36" s="2" t="s">
        <v>168</v>
      </c>
      <c r="M36" s="4" t="s">
        <v>176</v>
      </c>
      <c r="N36" s="14" t="s">
        <v>199</v>
      </c>
      <c r="O36" s="5" t="s">
        <v>9</v>
      </c>
      <c r="P36" s="6" t="s">
        <v>197</v>
      </c>
      <c r="Q36" s="7" t="s">
        <v>199</v>
      </c>
      <c r="R36" s="7">
        <f>VLOOKUP(K:K,'Valid Prov'!A:A,1,0)</f>
        <v>269</v>
      </c>
      <c r="S36" s="23">
        <v>24.978000000000002</v>
      </c>
      <c r="T36" s="23">
        <v>32.872</v>
      </c>
      <c r="U36" s="23" t="str">
        <f>VLOOKUP(C:C,'year to pix mapping'!A:C,3,0)</f>
        <v>orange</v>
      </c>
      <c r="V36" s="23" t="str">
        <f>VLOOKUP(K:K,'Valid Prov'!A:B,2,0)</f>
        <v>Edfu</v>
      </c>
      <c r="W36" s="7" t="str">
        <f t="shared" si="0"/>
        <v>{ year : -240, lat : 24.978 , lng : 32.872, color : 'orange', img : 'images/2807B.png', title: 'Edfu' },</v>
      </c>
    </row>
    <row r="37" spans="1:23" s="7" customFormat="1" x14ac:dyDescent="0.3">
      <c r="A37" s="1" t="s">
        <v>200</v>
      </c>
      <c r="B37" s="2" t="s">
        <v>201</v>
      </c>
      <c r="C37" s="1">
        <v>-240</v>
      </c>
      <c r="D37" s="3" t="s">
        <v>2</v>
      </c>
      <c r="E37" s="3">
        <v>7</v>
      </c>
      <c r="F37" s="3">
        <v>1</v>
      </c>
      <c r="G37" s="3" t="s">
        <v>27</v>
      </c>
      <c r="H37" s="3"/>
      <c r="I37" s="3" t="s">
        <v>4</v>
      </c>
      <c r="J37" s="4" t="s">
        <v>5</v>
      </c>
      <c r="K37" s="1">
        <v>269</v>
      </c>
      <c r="L37" s="2" t="s">
        <v>168</v>
      </c>
      <c r="M37" s="4" t="s">
        <v>176</v>
      </c>
      <c r="N37" s="14" t="s">
        <v>202</v>
      </c>
      <c r="O37" s="5" t="s">
        <v>9</v>
      </c>
      <c r="P37" s="6" t="s">
        <v>203</v>
      </c>
      <c r="Q37" s="7" t="s">
        <v>202</v>
      </c>
      <c r="R37" s="7">
        <f>VLOOKUP(K:K,'Valid Prov'!A:A,1,0)</f>
        <v>269</v>
      </c>
      <c r="S37" s="23">
        <v>24.978000000000002</v>
      </c>
      <c r="T37" s="23">
        <v>32.872</v>
      </c>
      <c r="U37" s="23" t="str">
        <f>VLOOKUP(C:C,'year to pix mapping'!A:C,3,0)</f>
        <v>orange</v>
      </c>
      <c r="V37" s="23" t="str">
        <f>VLOOKUP(K:K,'Valid Prov'!A:B,2,0)</f>
        <v>Edfu</v>
      </c>
      <c r="W37" s="7" t="str">
        <f t="shared" si="0"/>
        <v>{ year : -240, lat : 24.978 , lng : 32.872, color : 'orange', img : 'images/2808A.png', title: 'Edfu' },</v>
      </c>
    </row>
    <row r="38" spans="1:23" s="7" customFormat="1" x14ac:dyDescent="0.3">
      <c r="A38" s="1" t="s">
        <v>200</v>
      </c>
      <c r="B38" s="2" t="s">
        <v>204</v>
      </c>
      <c r="C38" s="1">
        <v>-240</v>
      </c>
      <c r="D38" s="3" t="s">
        <v>2</v>
      </c>
      <c r="E38" s="3">
        <v>7</v>
      </c>
      <c r="F38" s="3">
        <v>1</v>
      </c>
      <c r="G38" s="3" t="s">
        <v>27</v>
      </c>
      <c r="H38" s="3"/>
      <c r="I38" s="3" t="s">
        <v>4</v>
      </c>
      <c r="J38" s="4" t="s">
        <v>5</v>
      </c>
      <c r="K38" s="1">
        <v>269</v>
      </c>
      <c r="L38" s="2" t="s">
        <v>168</v>
      </c>
      <c r="M38" s="4" t="s">
        <v>176</v>
      </c>
      <c r="N38" s="14" t="s">
        <v>205</v>
      </c>
      <c r="O38" s="5" t="s">
        <v>9</v>
      </c>
      <c r="P38" s="6" t="s">
        <v>203</v>
      </c>
      <c r="Q38" s="7" t="s">
        <v>205</v>
      </c>
      <c r="R38" s="7">
        <f>VLOOKUP(K:K,'Valid Prov'!A:A,1,0)</f>
        <v>269</v>
      </c>
      <c r="S38" s="23">
        <v>24.978000000000002</v>
      </c>
      <c r="T38" s="23">
        <v>32.872</v>
      </c>
      <c r="U38" s="23" t="str">
        <f>VLOOKUP(C:C,'year to pix mapping'!A:C,3,0)</f>
        <v>orange</v>
      </c>
      <c r="V38" s="23" t="str">
        <f>VLOOKUP(K:K,'Valid Prov'!A:B,2,0)</f>
        <v>Edfu</v>
      </c>
      <c r="W38" s="7" t="str">
        <f t="shared" si="0"/>
        <v>{ year : -240, lat : 24.978 , lng : 32.872, color : 'orange', img : 'images/2808B.png', title: 'Edfu' },</v>
      </c>
    </row>
    <row r="39" spans="1:23" s="7" customFormat="1" x14ac:dyDescent="0.3">
      <c r="A39" s="1" t="s">
        <v>206</v>
      </c>
      <c r="B39" s="2" t="s">
        <v>207</v>
      </c>
      <c r="C39" s="1">
        <v>-224</v>
      </c>
      <c r="D39" s="3" t="s">
        <v>2</v>
      </c>
      <c r="E39" s="3">
        <v>23</v>
      </c>
      <c r="F39" s="3">
        <v>1</v>
      </c>
      <c r="G39" s="3" t="s">
        <v>3</v>
      </c>
      <c r="H39" s="3"/>
      <c r="I39" s="3" t="s">
        <v>4</v>
      </c>
      <c r="J39" s="4" t="s">
        <v>5</v>
      </c>
      <c r="K39" s="1">
        <v>269</v>
      </c>
      <c r="L39" s="2" t="s">
        <v>168</v>
      </c>
      <c r="M39" s="4" t="s">
        <v>176</v>
      </c>
      <c r="N39" s="14" t="s">
        <v>208</v>
      </c>
      <c r="O39" s="5" t="s">
        <v>9</v>
      </c>
      <c r="P39" s="6" t="s">
        <v>209</v>
      </c>
      <c r="Q39" s="7" t="s">
        <v>208</v>
      </c>
      <c r="R39" s="7">
        <f>VLOOKUP(K:K,'Valid Prov'!A:A,1,0)</f>
        <v>269</v>
      </c>
      <c r="S39" s="23">
        <v>24.978000000000002</v>
      </c>
      <c r="T39" s="23">
        <v>32.872</v>
      </c>
      <c r="U39" s="23" t="str">
        <f>VLOOKUP(C:C,'year to pix mapping'!A:C,3,0)</f>
        <v>orange</v>
      </c>
      <c r="V39" s="23" t="str">
        <f>VLOOKUP(K:K,'Valid Prov'!A:B,2,0)</f>
        <v>Edfu</v>
      </c>
      <c r="W39" s="7" t="str">
        <f t="shared" si="0"/>
        <v>{ year : -224, lat : 24.978 , lng : 32.872, color : 'orange', img : 'images/2810.png', title: 'Edfu' },</v>
      </c>
    </row>
    <row r="40" spans="1:23" s="7" customFormat="1" x14ac:dyDescent="0.3">
      <c r="A40" s="1" t="s">
        <v>210</v>
      </c>
      <c r="B40" s="2" t="s">
        <v>211</v>
      </c>
      <c r="C40" s="1">
        <v>-213</v>
      </c>
      <c r="D40" s="3" t="s">
        <v>2</v>
      </c>
      <c r="E40" s="3">
        <v>9</v>
      </c>
      <c r="F40" s="3">
        <v>1</v>
      </c>
      <c r="G40" s="3" t="s">
        <v>3</v>
      </c>
      <c r="H40" s="3"/>
      <c r="I40" s="3" t="s">
        <v>183</v>
      </c>
      <c r="J40" s="2" t="s">
        <v>184</v>
      </c>
      <c r="K40" s="1">
        <v>269</v>
      </c>
      <c r="L40" s="2" t="s">
        <v>168</v>
      </c>
      <c r="M40" s="4" t="s">
        <v>212</v>
      </c>
      <c r="N40" s="14" t="s">
        <v>213</v>
      </c>
      <c r="O40" s="5" t="s">
        <v>9</v>
      </c>
      <c r="P40" s="6" t="s">
        <v>214</v>
      </c>
      <c r="Q40" s="7" t="s">
        <v>213</v>
      </c>
      <c r="R40" s="7">
        <f>VLOOKUP(K:K,'Valid Prov'!A:A,1,0)</f>
        <v>269</v>
      </c>
      <c r="S40" s="23">
        <v>24.978000000000002</v>
      </c>
      <c r="T40" s="23">
        <v>32.872</v>
      </c>
      <c r="U40" s="23" t="str">
        <f>VLOOKUP(C:C,'year to pix mapping'!A:C,3,0)</f>
        <v>orange</v>
      </c>
      <c r="V40" s="23" t="str">
        <f>VLOOKUP(K:K,'Valid Prov'!A:B,2,0)</f>
        <v>Edfu</v>
      </c>
      <c r="W40" s="7" t="str">
        <f t="shared" si="0"/>
        <v>{ year : -213, lat : 24.978 , lng : 32.872, color : 'orange', img : 'images/2812.png', title: 'Edfu' },</v>
      </c>
    </row>
    <row r="41" spans="1:23" s="7" customFormat="1" x14ac:dyDescent="0.3">
      <c r="A41" s="1" t="s">
        <v>215</v>
      </c>
      <c r="B41" s="2" t="s">
        <v>216</v>
      </c>
      <c r="C41" s="1">
        <v>-215</v>
      </c>
      <c r="D41" s="3" t="s">
        <v>2</v>
      </c>
      <c r="E41" s="3">
        <v>7</v>
      </c>
      <c r="F41" s="3">
        <v>4</v>
      </c>
      <c r="G41" s="3" t="s">
        <v>27</v>
      </c>
      <c r="H41" s="3"/>
      <c r="I41" s="3" t="s">
        <v>183</v>
      </c>
      <c r="J41" s="2" t="s">
        <v>184</v>
      </c>
      <c r="K41" s="1">
        <v>269</v>
      </c>
      <c r="L41" s="2" t="s">
        <v>168</v>
      </c>
      <c r="M41" s="4" t="s">
        <v>217</v>
      </c>
      <c r="N41" s="14" t="s">
        <v>218</v>
      </c>
      <c r="O41" s="5" t="s">
        <v>9</v>
      </c>
      <c r="P41" s="6" t="s">
        <v>219</v>
      </c>
      <c r="Q41" s="7" t="s">
        <v>218</v>
      </c>
      <c r="R41" s="7">
        <f>VLOOKUP(K:K,'Valid Prov'!A:A,1,0)</f>
        <v>269</v>
      </c>
      <c r="S41" s="23">
        <v>24.978000000000002</v>
      </c>
      <c r="T41" s="23">
        <v>32.872</v>
      </c>
      <c r="U41" s="23" t="str">
        <f>VLOOKUP(C:C,'year to pix mapping'!A:C,3,0)</f>
        <v>orange</v>
      </c>
      <c r="V41" s="23" t="str">
        <f>VLOOKUP(K:K,'Valid Prov'!A:B,2,0)</f>
        <v>Edfu</v>
      </c>
      <c r="W41" s="7" t="str">
        <f t="shared" si="0"/>
        <v>{ year : -215, lat : 24.978 , lng : 32.872, color : 'orange', img : 'images/2813.png', title: 'Edfu' },</v>
      </c>
    </row>
  </sheetData>
  <autoFilter ref="A1:W1">
    <sortState ref="A2:U41">
      <sortCondition descending="1" ref="S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1:B4"/>
    </sheetView>
  </sheetViews>
  <sheetFormatPr defaultRowHeight="14.4" x14ac:dyDescent="0.3"/>
  <sheetData>
    <row r="1" spans="1:2" x14ac:dyDescent="0.3">
      <c r="A1">
        <v>87.5</v>
      </c>
      <c r="B1" t="s">
        <v>318</v>
      </c>
    </row>
    <row r="2" spans="1:2" x14ac:dyDescent="0.3">
      <c r="A2">
        <v>175</v>
      </c>
      <c r="B2" t="s">
        <v>319</v>
      </c>
    </row>
    <row r="3" spans="1:2" x14ac:dyDescent="0.3">
      <c r="A3">
        <v>262.5</v>
      </c>
      <c r="B3" t="s">
        <v>320</v>
      </c>
    </row>
    <row r="4" spans="1:2" x14ac:dyDescent="0.3">
      <c r="A4">
        <v>350</v>
      </c>
      <c r="B4" t="s">
        <v>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0"/>
  <sheetViews>
    <sheetView workbookViewId="0">
      <selection activeCell="C1" sqref="C1"/>
    </sheetView>
  </sheetViews>
  <sheetFormatPr defaultRowHeight="14.4" x14ac:dyDescent="0.3"/>
  <sheetData>
    <row r="1" spans="1:3" x14ac:dyDescent="0.3">
      <c r="A1" t="s">
        <v>315</v>
      </c>
      <c r="B1" t="s">
        <v>316</v>
      </c>
      <c r="C1" t="s">
        <v>317</v>
      </c>
    </row>
    <row r="2" spans="1:3" x14ac:dyDescent="0.3">
      <c r="A2">
        <v>-700</v>
      </c>
      <c r="B2">
        <f>(A2/2)+350</f>
        <v>0</v>
      </c>
      <c r="C2" t="str">
        <f>IF((AND(B2&gt;=0,B2&lt;=87.5)),"grey",IF((AND(B2&gt;=87.5,B2&lt;=175)),"skyblue", IF((AND(B2&gt;=175,B2&lt;=262.5)),"orange",IF((AND(B2&gt;=262.5,B2&lt;=350)),"yellow", IF(B2&gt;350,"green")))))</f>
        <v>grey</v>
      </c>
    </row>
    <row r="3" spans="1:3" x14ac:dyDescent="0.3">
      <c r="A3">
        <v>-699</v>
      </c>
      <c r="B3">
        <f t="shared" ref="B3:B66" si="0">(A3/2)+350</f>
        <v>0.5</v>
      </c>
      <c r="C3" t="str">
        <f t="shared" ref="C3:C66" si="1">IF((AND(B3&gt;=0,B3&lt;=87.5)),"grey",IF((AND(B3&gt;=87.5,B3&lt;=175)),"skyblue", IF((AND(B3&gt;=175,B3&lt;=262.5)),"orange",IF((AND(B3&gt;=262.5,B3&lt;=350)),"yellow", IF(B3&gt;350,"green")))))</f>
        <v>grey</v>
      </c>
    </row>
    <row r="4" spans="1:3" x14ac:dyDescent="0.3">
      <c r="A4">
        <v>-698</v>
      </c>
      <c r="B4">
        <f t="shared" si="0"/>
        <v>1</v>
      </c>
      <c r="C4" t="str">
        <f t="shared" si="1"/>
        <v>grey</v>
      </c>
    </row>
    <row r="5" spans="1:3" x14ac:dyDescent="0.3">
      <c r="A5">
        <v>-697</v>
      </c>
      <c r="B5">
        <f t="shared" si="0"/>
        <v>1.5</v>
      </c>
      <c r="C5" t="str">
        <f t="shared" si="1"/>
        <v>grey</v>
      </c>
    </row>
    <row r="6" spans="1:3" x14ac:dyDescent="0.3">
      <c r="A6">
        <v>-696</v>
      </c>
      <c r="B6">
        <f t="shared" si="0"/>
        <v>2</v>
      </c>
      <c r="C6" t="str">
        <f t="shared" si="1"/>
        <v>grey</v>
      </c>
    </row>
    <row r="7" spans="1:3" x14ac:dyDescent="0.3">
      <c r="A7">
        <v>-695</v>
      </c>
      <c r="B7">
        <f t="shared" si="0"/>
        <v>2.5</v>
      </c>
      <c r="C7" t="str">
        <f t="shared" si="1"/>
        <v>grey</v>
      </c>
    </row>
    <row r="8" spans="1:3" x14ac:dyDescent="0.3">
      <c r="A8">
        <v>-694</v>
      </c>
      <c r="B8">
        <f t="shared" si="0"/>
        <v>3</v>
      </c>
      <c r="C8" t="str">
        <f t="shared" si="1"/>
        <v>grey</v>
      </c>
    </row>
    <row r="9" spans="1:3" x14ac:dyDescent="0.3">
      <c r="A9">
        <v>-693</v>
      </c>
      <c r="B9">
        <f t="shared" si="0"/>
        <v>3.5</v>
      </c>
      <c r="C9" t="str">
        <f t="shared" si="1"/>
        <v>grey</v>
      </c>
    </row>
    <row r="10" spans="1:3" x14ac:dyDescent="0.3">
      <c r="A10">
        <v>-692</v>
      </c>
      <c r="B10">
        <f t="shared" si="0"/>
        <v>4</v>
      </c>
      <c r="C10" t="str">
        <f t="shared" si="1"/>
        <v>grey</v>
      </c>
    </row>
    <row r="11" spans="1:3" x14ac:dyDescent="0.3">
      <c r="A11">
        <v>-691</v>
      </c>
      <c r="B11">
        <f t="shared" si="0"/>
        <v>4.5</v>
      </c>
      <c r="C11" t="str">
        <f t="shared" si="1"/>
        <v>grey</v>
      </c>
    </row>
    <row r="12" spans="1:3" x14ac:dyDescent="0.3">
      <c r="A12">
        <v>-690</v>
      </c>
      <c r="B12">
        <f t="shared" si="0"/>
        <v>5</v>
      </c>
      <c r="C12" t="str">
        <f t="shared" si="1"/>
        <v>grey</v>
      </c>
    </row>
    <row r="13" spans="1:3" x14ac:dyDescent="0.3">
      <c r="A13">
        <v>-689</v>
      </c>
      <c r="B13">
        <f t="shared" si="0"/>
        <v>5.5</v>
      </c>
      <c r="C13" t="str">
        <f t="shared" si="1"/>
        <v>grey</v>
      </c>
    </row>
    <row r="14" spans="1:3" x14ac:dyDescent="0.3">
      <c r="A14">
        <v>-688</v>
      </c>
      <c r="B14">
        <f t="shared" si="0"/>
        <v>6</v>
      </c>
      <c r="C14" t="str">
        <f t="shared" si="1"/>
        <v>grey</v>
      </c>
    </row>
    <row r="15" spans="1:3" x14ac:dyDescent="0.3">
      <c r="A15">
        <v>-687</v>
      </c>
      <c r="B15">
        <f t="shared" si="0"/>
        <v>6.5</v>
      </c>
      <c r="C15" t="str">
        <f t="shared" si="1"/>
        <v>grey</v>
      </c>
    </row>
    <row r="16" spans="1:3" x14ac:dyDescent="0.3">
      <c r="A16">
        <v>-686</v>
      </c>
      <c r="B16">
        <f t="shared" si="0"/>
        <v>7</v>
      </c>
      <c r="C16" t="str">
        <f t="shared" si="1"/>
        <v>grey</v>
      </c>
    </row>
    <row r="17" spans="1:3" x14ac:dyDescent="0.3">
      <c r="A17">
        <v>-685</v>
      </c>
      <c r="B17">
        <f t="shared" si="0"/>
        <v>7.5</v>
      </c>
      <c r="C17" t="str">
        <f t="shared" si="1"/>
        <v>grey</v>
      </c>
    </row>
    <row r="18" spans="1:3" x14ac:dyDescent="0.3">
      <c r="A18">
        <v>-684</v>
      </c>
      <c r="B18">
        <f t="shared" si="0"/>
        <v>8</v>
      </c>
      <c r="C18" t="str">
        <f t="shared" si="1"/>
        <v>grey</v>
      </c>
    </row>
    <row r="19" spans="1:3" x14ac:dyDescent="0.3">
      <c r="A19">
        <v>-683</v>
      </c>
      <c r="B19">
        <f t="shared" si="0"/>
        <v>8.5</v>
      </c>
      <c r="C19" t="str">
        <f t="shared" si="1"/>
        <v>grey</v>
      </c>
    </row>
    <row r="20" spans="1:3" x14ac:dyDescent="0.3">
      <c r="A20">
        <v>-682</v>
      </c>
      <c r="B20">
        <f t="shared" si="0"/>
        <v>9</v>
      </c>
      <c r="C20" t="str">
        <f t="shared" si="1"/>
        <v>grey</v>
      </c>
    </row>
    <row r="21" spans="1:3" x14ac:dyDescent="0.3">
      <c r="A21">
        <v>-681</v>
      </c>
      <c r="B21">
        <f t="shared" si="0"/>
        <v>9.5</v>
      </c>
      <c r="C21" t="str">
        <f t="shared" si="1"/>
        <v>grey</v>
      </c>
    </row>
    <row r="22" spans="1:3" x14ac:dyDescent="0.3">
      <c r="A22">
        <v>-680</v>
      </c>
      <c r="B22">
        <f t="shared" si="0"/>
        <v>10</v>
      </c>
      <c r="C22" t="str">
        <f t="shared" si="1"/>
        <v>grey</v>
      </c>
    </row>
    <row r="23" spans="1:3" x14ac:dyDescent="0.3">
      <c r="A23">
        <v>-679</v>
      </c>
      <c r="B23">
        <f t="shared" si="0"/>
        <v>10.5</v>
      </c>
      <c r="C23" t="str">
        <f t="shared" si="1"/>
        <v>grey</v>
      </c>
    </row>
    <row r="24" spans="1:3" x14ac:dyDescent="0.3">
      <c r="A24">
        <v>-678</v>
      </c>
      <c r="B24">
        <f t="shared" si="0"/>
        <v>11</v>
      </c>
      <c r="C24" t="str">
        <f t="shared" si="1"/>
        <v>grey</v>
      </c>
    </row>
    <row r="25" spans="1:3" x14ac:dyDescent="0.3">
      <c r="A25">
        <v>-677</v>
      </c>
      <c r="B25">
        <f t="shared" si="0"/>
        <v>11.5</v>
      </c>
      <c r="C25" t="str">
        <f t="shared" si="1"/>
        <v>grey</v>
      </c>
    </row>
    <row r="26" spans="1:3" x14ac:dyDescent="0.3">
      <c r="A26">
        <v>-676</v>
      </c>
      <c r="B26">
        <f t="shared" si="0"/>
        <v>12</v>
      </c>
      <c r="C26" t="str">
        <f t="shared" si="1"/>
        <v>grey</v>
      </c>
    </row>
    <row r="27" spans="1:3" x14ac:dyDescent="0.3">
      <c r="A27">
        <v>-675</v>
      </c>
      <c r="B27">
        <f t="shared" si="0"/>
        <v>12.5</v>
      </c>
      <c r="C27" t="str">
        <f t="shared" si="1"/>
        <v>grey</v>
      </c>
    </row>
    <row r="28" spans="1:3" x14ac:dyDescent="0.3">
      <c r="A28">
        <v>-674</v>
      </c>
      <c r="B28">
        <f t="shared" si="0"/>
        <v>13</v>
      </c>
      <c r="C28" t="str">
        <f t="shared" si="1"/>
        <v>grey</v>
      </c>
    </row>
    <row r="29" spans="1:3" x14ac:dyDescent="0.3">
      <c r="A29">
        <v>-673</v>
      </c>
      <c r="B29">
        <f t="shared" si="0"/>
        <v>13.5</v>
      </c>
      <c r="C29" t="str">
        <f t="shared" si="1"/>
        <v>grey</v>
      </c>
    </row>
    <row r="30" spans="1:3" x14ac:dyDescent="0.3">
      <c r="A30">
        <v>-672</v>
      </c>
      <c r="B30">
        <f t="shared" si="0"/>
        <v>14</v>
      </c>
      <c r="C30" t="str">
        <f t="shared" si="1"/>
        <v>grey</v>
      </c>
    </row>
    <row r="31" spans="1:3" x14ac:dyDescent="0.3">
      <c r="A31">
        <v>-671</v>
      </c>
      <c r="B31">
        <f t="shared" si="0"/>
        <v>14.5</v>
      </c>
      <c r="C31" t="str">
        <f t="shared" si="1"/>
        <v>grey</v>
      </c>
    </row>
    <row r="32" spans="1:3" x14ac:dyDescent="0.3">
      <c r="A32">
        <v>-670</v>
      </c>
      <c r="B32">
        <f t="shared" si="0"/>
        <v>15</v>
      </c>
      <c r="C32" t="str">
        <f t="shared" si="1"/>
        <v>grey</v>
      </c>
    </row>
    <row r="33" spans="1:3" x14ac:dyDescent="0.3">
      <c r="A33">
        <v>-669</v>
      </c>
      <c r="B33">
        <f t="shared" si="0"/>
        <v>15.5</v>
      </c>
      <c r="C33" t="str">
        <f t="shared" si="1"/>
        <v>grey</v>
      </c>
    </row>
    <row r="34" spans="1:3" x14ac:dyDescent="0.3">
      <c r="A34">
        <v>-668</v>
      </c>
      <c r="B34">
        <f t="shared" si="0"/>
        <v>16</v>
      </c>
      <c r="C34" t="str">
        <f t="shared" si="1"/>
        <v>grey</v>
      </c>
    </row>
    <row r="35" spans="1:3" x14ac:dyDescent="0.3">
      <c r="A35">
        <v>-667</v>
      </c>
      <c r="B35">
        <f t="shared" si="0"/>
        <v>16.5</v>
      </c>
      <c r="C35" t="str">
        <f t="shared" si="1"/>
        <v>grey</v>
      </c>
    </row>
    <row r="36" spans="1:3" x14ac:dyDescent="0.3">
      <c r="A36">
        <v>-666</v>
      </c>
      <c r="B36">
        <f t="shared" si="0"/>
        <v>17</v>
      </c>
      <c r="C36" t="str">
        <f t="shared" si="1"/>
        <v>grey</v>
      </c>
    </row>
    <row r="37" spans="1:3" x14ac:dyDescent="0.3">
      <c r="A37">
        <v>-665</v>
      </c>
      <c r="B37">
        <f t="shared" si="0"/>
        <v>17.5</v>
      </c>
      <c r="C37" t="str">
        <f t="shared" si="1"/>
        <v>grey</v>
      </c>
    </row>
    <row r="38" spans="1:3" x14ac:dyDescent="0.3">
      <c r="A38">
        <v>-664</v>
      </c>
      <c r="B38">
        <f t="shared" si="0"/>
        <v>18</v>
      </c>
      <c r="C38" t="str">
        <f t="shared" si="1"/>
        <v>grey</v>
      </c>
    </row>
    <row r="39" spans="1:3" x14ac:dyDescent="0.3">
      <c r="A39">
        <v>-663</v>
      </c>
      <c r="B39">
        <f t="shared" si="0"/>
        <v>18.5</v>
      </c>
      <c r="C39" t="str">
        <f t="shared" si="1"/>
        <v>grey</v>
      </c>
    </row>
    <row r="40" spans="1:3" x14ac:dyDescent="0.3">
      <c r="A40">
        <v>-662</v>
      </c>
      <c r="B40">
        <f t="shared" si="0"/>
        <v>19</v>
      </c>
      <c r="C40" t="str">
        <f t="shared" si="1"/>
        <v>grey</v>
      </c>
    </row>
    <row r="41" spans="1:3" x14ac:dyDescent="0.3">
      <c r="A41">
        <v>-661</v>
      </c>
      <c r="B41">
        <f t="shared" si="0"/>
        <v>19.5</v>
      </c>
      <c r="C41" t="str">
        <f t="shared" si="1"/>
        <v>grey</v>
      </c>
    </row>
    <row r="42" spans="1:3" x14ac:dyDescent="0.3">
      <c r="A42">
        <v>-660</v>
      </c>
      <c r="B42">
        <f t="shared" si="0"/>
        <v>20</v>
      </c>
      <c r="C42" t="str">
        <f t="shared" si="1"/>
        <v>grey</v>
      </c>
    </row>
    <row r="43" spans="1:3" x14ac:dyDescent="0.3">
      <c r="A43">
        <v>-659</v>
      </c>
      <c r="B43">
        <f t="shared" si="0"/>
        <v>20.5</v>
      </c>
      <c r="C43" t="str">
        <f t="shared" si="1"/>
        <v>grey</v>
      </c>
    </row>
    <row r="44" spans="1:3" x14ac:dyDescent="0.3">
      <c r="A44">
        <v>-658</v>
      </c>
      <c r="B44">
        <f t="shared" si="0"/>
        <v>21</v>
      </c>
      <c r="C44" t="str">
        <f t="shared" si="1"/>
        <v>grey</v>
      </c>
    </row>
    <row r="45" spans="1:3" x14ac:dyDescent="0.3">
      <c r="A45">
        <v>-657</v>
      </c>
      <c r="B45">
        <f t="shared" si="0"/>
        <v>21.5</v>
      </c>
      <c r="C45" t="str">
        <f t="shared" si="1"/>
        <v>grey</v>
      </c>
    </row>
    <row r="46" spans="1:3" x14ac:dyDescent="0.3">
      <c r="A46">
        <v>-656</v>
      </c>
      <c r="B46">
        <f t="shared" si="0"/>
        <v>22</v>
      </c>
      <c r="C46" t="str">
        <f t="shared" si="1"/>
        <v>grey</v>
      </c>
    </row>
    <row r="47" spans="1:3" x14ac:dyDescent="0.3">
      <c r="A47">
        <v>-655</v>
      </c>
      <c r="B47">
        <f t="shared" si="0"/>
        <v>22.5</v>
      </c>
      <c r="C47" t="str">
        <f t="shared" si="1"/>
        <v>grey</v>
      </c>
    </row>
    <row r="48" spans="1:3" x14ac:dyDescent="0.3">
      <c r="A48">
        <v>-654</v>
      </c>
      <c r="B48">
        <f t="shared" si="0"/>
        <v>23</v>
      </c>
      <c r="C48" t="str">
        <f t="shared" si="1"/>
        <v>grey</v>
      </c>
    </row>
    <row r="49" spans="1:3" x14ac:dyDescent="0.3">
      <c r="A49">
        <v>-653</v>
      </c>
      <c r="B49">
        <f t="shared" si="0"/>
        <v>23.5</v>
      </c>
      <c r="C49" t="str">
        <f t="shared" si="1"/>
        <v>grey</v>
      </c>
    </row>
    <row r="50" spans="1:3" x14ac:dyDescent="0.3">
      <c r="A50">
        <v>-652</v>
      </c>
      <c r="B50">
        <f t="shared" si="0"/>
        <v>24</v>
      </c>
      <c r="C50" t="str">
        <f t="shared" si="1"/>
        <v>grey</v>
      </c>
    </row>
    <row r="51" spans="1:3" x14ac:dyDescent="0.3">
      <c r="A51">
        <v>-651</v>
      </c>
      <c r="B51">
        <f t="shared" si="0"/>
        <v>24.5</v>
      </c>
      <c r="C51" t="str">
        <f t="shared" si="1"/>
        <v>grey</v>
      </c>
    </row>
    <row r="52" spans="1:3" x14ac:dyDescent="0.3">
      <c r="A52">
        <v>-650</v>
      </c>
      <c r="B52">
        <f t="shared" si="0"/>
        <v>25</v>
      </c>
      <c r="C52" t="str">
        <f t="shared" si="1"/>
        <v>grey</v>
      </c>
    </row>
    <row r="53" spans="1:3" x14ac:dyDescent="0.3">
      <c r="A53">
        <v>-649</v>
      </c>
      <c r="B53">
        <f t="shared" si="0"/>
        <v>25.5</v>
      </c>
      <c r="C53" t="str">
        <f t="shared" si="1"/>
        <v>grey</v>
      </c>
    </row>
    <row r="54" spans="1:3" x14ac:dyDescent="0.3">
      <c r="A54">
        <v>-648</v>
      </c>
      <c r="B54">
        <f t="shared" si="0"/>
        <v>26</v>
      </c>
      <c r="C54" t="str">
        <f t="shared" si="1"/>
        <v>grey</v>
      </c>
    </row>
    <row r="55" spans="1:3" x14ac:dyDescent="0.3">
      <c r="A55">
        <v>-647</v>
      </c>
      <c r="B55">
        <f t="shared" si="0"/>
        <v>26.5</v>
      </c>
      <c r="C55" t="str">
        <f t="shared" si="1"/>
        <v>grey</v>
      </c>
    </row>
    <row r="56" spans="1:3" x14ac:dyDescent="0.3">
      <c r="A56">
        <v>-646</v>
      </c>
      <c r="B56">
        <f t="shared" si="0"/>
        <v>27</v>
      </c>
      <c r="C56" t="str">
        <f t="shared" si="1"/>
        <v>grey</v>
      </c>
    </row>
    <row r="57" spans="1:3" x14ac:dyDescent="0.3">
      <c r="A57">
        <v>-645</v>
      </c>
      <c r="B57">
        <f t="shared" si="0"/>
        <v>27.5</v>
      </c>
      <c r="C57" t="str">
        <f t="shared" si="1"/>
        <v>grey</v>
      </c>
    </row>
    <row r="58" spans="1:3" x14ac:dyDescent="0.3">
      <c r="A58">
        <v>-644</v>
      </c>
      <c r="B58">
        <f t="shared" si="0"/>
        <v>28</v>
      </c>
      <c r="C58" t="str">
        <f t="shared" si="1"/>
        <v>grey</v>
      </c>
    </row>
    <row r="59" spans="1:3" x14ac:dyDescent="0.3">
      <c r="A59">
        <v>-643</v>
      </c>
      <c r="B59">
        <f t="shared" si="0"/>
        <v>28.5</v>
      </c>
      <c r="C59" t="str">
        <f t="shared" si="1"/>
        <v>grey</v>
      </c>
    </row>
    <row r="60" spans="1:3" x14ac:dyDescent="0.3">
      <c r="A60">
        <v>-642</v>
      </c>
      <c r="B60">
        <f t="shared" si="0"/>
        <v>29</v>
      </c>
      <c r="C60" t="str">
        <f t="shared" si="1"/>
        <v>grey</v>
      </c>
    </row>
    <row r="61" spans="1:3" x14ac:dyDescent="0.3">
      <c r="A61">
        <v>-641</v>
      </c>
      <c r="B61">
        <f t="shared" si="0"/>
        <v>29.5</v>
      </c>
      <c r="C61" t="str">
        <f t="shared" si="1"/>
        <v>grey</v>
      </c>
    </row>
    <row r="62" spans="1:3" x14ac:dyDescent="0.3">
      <c r="A62">
        <v>-640</v>
      </c>
      <c r="B62">
        <f t="shared" si="0"/>
        <v>30</v>
      </c>
      <c r="C62" t="str">
        <f t="shared" si="1"/>
        <v>grey</v>
      </c>
    </row>
    <row r="63" spans="1:3" x14ac:dyDescent="0.3">
      <c r="A63">
        <v>-639</v>
      </c>
      <c r="B63">
        <f t="shared" si="0"/>
        <v>30.5</v>
      </c>
      <c r="C63" t="str">
        <f t="shared" si="1"/>
        <v>grey</v>
      </c>
    </row>
    <row r="64" spans="1:3" x14ac:dyDescent="0.3">
      <c r="A64">
        <v>-638</v>
      </c>
      <c r="B64">
        <f t="shared" si="0"/>
        <v>31</v>
      </c>
      <c r="C64" t="str">
        <f t="shared" si="1"/>
        <v>grey</v>
      </c>
    </row>
    <row r="65" spans="1:3" x14ac:dyDescent="0.3">
      <c r="A65">
        <v>-637</v>
      </c>
      <c r="B65">
        <f t="shared" si="0"/>
        <v>31.5</v>
      </c>
      <c r="C65" t="str">
        <f t="shared" si="1"/>
        <v>grey</v>
      </c>
    </row>
    <row r="66" spans="1:3" x14ac:dyDescent="0.3">
      <c r="A66">
        <v>-636</v>
      </c>
      <c r="B66">
        <f t="shared" si="0"/>
        <v>32</v>
      </c>
      <c r="C66" t="str">
        <f t="shared" si="1"/>
        <v>grey</v>
      </c>
    </row>
    <row r="67" spans="1:3" x14ac:dyDescent="0.3">
      <c r="A67">
        <v>-635</v>
      </c>
      <c r="B67">
        <f t="shared" ref="B67:B130" si="2">(A67/2)+350</f>
        <v>32.5</v>
      </c>
      <c r="C67" t="str">
        <f t="shared" ref="C67:C130" si="3">IF((AND(B67&gt;=0,B67&lt;=87.5)),"grey",IF((AND(B67&gt;=87.5,B67&lt;=175)),"skyblue", IF((AND(B67&gt;=175,B67&lt;=262.5)),"orange",IF((AND(B67&gt;=262.5,B67&lt;=350)),"yellow", IF(B67&gt;350,"green")))))</f>
        <v>grey</v>
      </c>
    </row>
    <row r="68" spans="1:3" x14ac:dyDescent="0.3">
      <c r="A68">
        <v>-634</v>
      </c>
      <c r="B68">
        <f t="shared" si="2"/>
        <v>33</v>
      </c>
      <c r="C68" t="str">
        <f t="shared" si="3"/>
        <v>grey</v>
      </c>
    </row>
    <row r="69" spans="1:3" x14ac:dyDescent="0.3">
      <c r="A69">
        <v>-633</v>
      </c>
      <c r="B69">
        <f t="shared" si="2"/>
        <v>33.5</v>
      </c>
      <c r="C69" t="str">
        <f t="shared" si="3"/>
        <v>grey</v>
      </c>
    </row>
    <row r="70" spans="1:3" x14ac:dyDescent="0.3">
      <c r="A70">
        <v>-632</v>
      </c>
      <c r="B70">
        <f t="shared" si="2"/>
        <v>34</v>
      </c>
      <c r="C70" t="str">
        <f t="shared" si="3"/>
        <v>grey</v>
      </c>
    </row>
    <row r="71" spans="1:3" x14ac:dyDescent="0.3">
      <c r="A71">
        <v>-631</v>
      </c>
      <c r="B71">
        <f t="shared" si="2"/>
        <v>34.5</v>
      </c>
      <c r="C71" t="str">
        <f t="shared" si="3"/>
        <v>grey</v>
      </c>
    </row>
    <row r="72" spans="1:3" x14ac:dyDescent="0.3">
      <c r="A72">
        <v>-630</v>
      </c>
      <c r="B72">
        <f t="shared" si="2"/>
        <v>35</v>
      </c>
      <c r="C72" t="str">
        <f t="shared" si="3"/>
        <v>grey</v>
      </c>
    </row>
    <row r="73" spans="1:3" x14ac:dyDescent="0.3">
      <c r="A73">
        <v>-629</v>
      </c>
      <c r="B73">
        <f t="shared" si="2"/>
        <v>35.5</v>
      </c>
      <c r="C73" t="str">
        <f t="shared" si="3"/>
        <v>grey</v>
      </c>
    </row>
    <row r="74" spans="1:3" x14ac:dyDescent="0.3">
      <c r="A74">
        <v>-628</v>
      </c>
      <c r="B74">
        <f t="shared" si="2"/>
        <v>36</v>
      </c>
      <c r="C74" t="str">
        <f t="shared" si="3"/>
        <v>grey</v>
      </c>
    </row>
    <row r="75" spans="1:3" x14ac:dyDescent="0.3">
      <c r="A75">
        <v>-627</v>
      </c>
      <c r="B75">
        <f t="shared" si="2"/>
        <v>36.5</v>
      </c>
      <c r="C75" t="str">
        <f t="shared" si="3"/>
        <v>grey</v>
      </c>
    </row>
    <row r="76" spans="1:3" x14ac:dyDescent="0.3">
      <c r="A76">
        <v>-626</v>
      </c>
      <c r="B76">
        <f t="shared" si="2"/>
        <v>37</v>
      </c>
      <c r="C76" t="str">
        <f t="shared" si="3"/>
        <v>grey</v>
      </c>
    </row>
    <row r="77" spans="1:3" x14ac:dyDescent="0.3">
      <c r="A77">
        <v>-625</v>
      </c>
      <c r="B77">
        <f t="shared" si="2"/>
        <v>37.5</v>
      </c>
      <c r="C77" t="str">
        <f t="shared" si="3"/>
        <v>grey</v>
      </c>
    </row>
    <row r="78" spans="1:3" x14ac:dyDescent="0.3">
      <c r="A78">
        <v>-624</v>
      </c>
      <c r="B78">
        <f t="shared" si="2"/>
        <v>38</v>
      </c>
      <c r="C78" t="str">
        <f t="shared" si="3"/>
        <v>grey</v>
      </c>
    </row>
    <row r="79" spans="1:3" x14ac:dyDescent="0.3">
      <c r="A79">
        <v>-623</v>
      </c>
      <c r="B79">
        <f t="shared" si="2"/>
        <v>38.5</v>
      </c>
      <c r="C79" t="str">
        <f t="shared" si="3"/>
        <v>grey</v>
      </c>
    </row>
    <row r="80" spans="1:3" x14ac:dyDescent="0.3">
      <c r="A80">
        <v>-622</v>
      </c>
      <c r="B80">
        <f t="shared" si="2"/>
        <v>39</v>
      </c>
      <c r="C80" t="str">
        <f t="shared" si="3"/>
        <v>grey</v>
      </c>
    </row>
    <row r="81" spans="1:3" x14ac:dyDescent="0.3">
      <c r="A81">
        <v>-621</v>
      </c>
      <c r="B81">
        <f t="shared" si="2"/>
        <v>39.5</v>
      </c>
      <c r="C81" t="str">
        <f t="shared" si="3"/>
        <v>grey</v>
      </c>
    </row>
    <row r="82" spans="1:3" x14ac:dyDescent="0.3">
      <c r="A82">
        <v>-620</v>
      </c>
      <c r="B82">
        <f t="shared" si="2"/>
        <v>40</v>
      </c>
      <c r="C82" t="str">
        <f t="shared" si="3"/>
        <v>grey</v>
      </c>
    </row>
    <row r="83" spans="1:3" x14ac:dyDescent="0.3">
      <c r="A83">
        <v>-619</v>
      </c>
      <c r="B83">
        <f t="shared" si="2"/>
        <v>40.5</v>
      </c>
      <c r="C83" t="str">
        <f t="shared" si="3"/>
        <v>grey</v>
      </c>
    </row>
    <row r="84" spans="1:3" x14ac:dyDescent="0.3">
      <c r="A84">
        <v>-618</v>
      </c>
      <c r="B84">
        <f t="shared" si="2"/>
        <v>41</v>
      </c>
      <c r="C84" t="str">
        <f t="shared" si="3"/>
        <v>grey</v>
      </c>
    </row>
    <row r="85" spans="1:3" x14ac:dyDescent="0.3">
      <c r="A85">
        <v>-617</v>
      </c>
      <c r="B85">
        <f t="shared" si="2"/>
        <v>41.5</v>
      </c>
      <c r="C85" t="str">
        <f t="shared" si="3"/>
        <v>grey</v>
      </c>
    </row>
    <row r="86" spans="1:3" x14ac:dyDescent="0.3">
      <c r="A86">
        <v>-616</v>
      </c>
      <c r="B86">
        <f t="shared" si="2"/>
        <v>42</v>
      </c>
      <c r="C86" t="str">
        <f t="shared" si="3"/>
        <v>grey</v>
      </c>
    </row>
    <row r="87" spans="1:3" x14ac:dyDescent="0.3">
      <c r="A87">
        <v>-615</v>
      </c>
      <c r="B87">
        <f t="shared" si="2"/>
        <v>42.5</v>
      </c>
      <c r="C87" t="str">
        <f t="shared" si="3"/>
        <v>grey</v>
      </c>
    </row>
    <row r="88" spans="1:3" x14ac:dyDescent="0.3">
      <c r="A88">
        <v>-614</v>
      </c>
      <c r="B88">
        <f t="shared" si="2"/>
        <v>43</v>
      </c>
      <c r="C88" t="str">
        <f t="shared" si="3"/>
        <v>grey</v>
      </c>
    </row>
    <row r="89" spans="1:3" x14ac:dyDescent="0.3">
      <c r="A89">
        <v>-613</v>
      </c>
      <c r="B89">
        <f t="shared" si="2"/>
        <v>43.5</v>
      </c>
      <c r="C89" t="str">
        <f t="shared" si="3"/>
        <v>grey</v>
      </c>
    </row>
    <row r="90" spans="1:3" x14ac:dyDescent="0.3">
      <c r="A90">
        <v>-612</v>
      </c>
      <c r="B90">
        <f t="shared" si="2"/>
        <v>44</v>
      </c>
      <c r="C90" t="str">
        <f t="shared" si="3"/>
        <v>grey</v>
      </c>
    </row>
    <row r="91" spans="1:3" x14ac:dyDescent="0.3">
      <c r="A91">
        <v>-611</v>
      </c>
      <c r="B91">
        <f t="shared" si="2"/>
        <v>44.5</v>
      </c>
      <c r="C91" t="str">
        <f t="shared" si="3"/>
        <v>grey</v>
      </c>
    </row>
    <row r="92" spans="1:3" x14ac:dyDescent="0.3">
      <c r="A92">
        <v>-610</v>
      </c>
      <c r="B92">
        <f t="shared" si="2"/>
        <v>45</v>
      </c>
      <c r="C92" t="str">
        <f t="shared" si="3"/>
        <v>grey</v>
      </c>
    </row>
    <row r="93" spans="1:3" x14ac:dyDescent="0.3">
      <c r="A93">
        <v>-609</v>
      </c>
      <c r="B93">
        <f t="shared" si="2"/>
        <v>45.5</v>
      </c>
      <c r="C93" t="str">
        <f t="shared" si="3"/>
        <v>grey</v>
      </c>
    </row>
    <row r="94" spans="1:3" x14ac:dyDescent="0.3">
      <c r="A94">
        <v>-608</v>
      </c>
      <c r="B94">
        <f t="shared" si="2"/>
        <v>46</v>
      </c>
      <c r="C94" t="str">
        <f t="shared" si="3"/>
        <v>grey</v>
      </c>
    </row>
    <row r="95" spans="1:3" x14ac:dyDescent="0.3">
      <c r="A95">
        <v>-607</v>
      </c>
      <c r="B95">
        <f t="shared" si="2"/>
        <v>46.5</v>
      </c>
      <c r="C95" t="str">
        <f t="shared" si="3"/>
        <v>grey</v>
      </c>
    </row>
    <row r="96" spans="1:3" x14ac:dyDescent="0.3">
      <c r="A96">
        <v>-606</v>
      </c>
      <c r="B96">
        <f t="shared" si="2"/>
        <v>47</v>
      </c>
      <c r="C96" t="str">
        <f t="shared" si="3"/>
        <v>grey</v>
      </c>
    </row>
    <row r="97" spans="1:3" x14ac:dyDescent="0.3">
      <c r="A97">
        <v>-605</v>
      </c>
      <c r="B97">
        <f t="shared" si="2"/>
        <v>47.5</v>
      </c>
      <c r="C97" t="str">
        <f t="shared" si="3"/>
        <v>grey</v>
      </c>
    </row>
    <row r="98" spans="1:3" x14ac:dyDescent="0.3">
      <c r="A98">
        <v>-604</v>
      </c>
      <c r="B98">
        <f t="shared" si="2"/>
        <v>48</v>
      </c>
      <c r="C98" t="str">
        <f t="shared" si="3"/>
        <v>grey</v>
      </c>
    </row>
    <row r="99" spans="1:3" x14ac:dyDescent="0.3">
      <c r="A99">
        <v>-603</v>
      </c>
      <c r="B99">
        <f t="shared" si="2"/>
        <v>48.5</v>
      </c>
      <c r="C99" t="str">
        <f t="shared" si="3"/>
        <v>grey</v>
      </c>
    </row>
    <row r="100" spans="1:3" x14ac:dyDescent="0.3">
      <c r="A100">
        <v>-602</v>
      </c>
      <c r="B100">
        <f t="shared" si="2"/>
        <v>49</v>
      </c>
      <c r="C100" t="str">
        <f t="shared" si="3"/>
        <v>grey</v>
      </c>
    </row>
    <row r="101" spans="1:3" x14ac:dyDescent="0.3">
      <c r="A101">
        <v>-601</v>
      </c>
      <c r="B101">
        <f t="shared" si="2"/>
        <v>49.5</v>
      </c>
      <c r="C101" t="str">
        <f t="shared" si="3"/>
        <v>grey</v>
      </c>
    </row>
    <row r="102" spans="1:3" x14ac:dyDescent="0.3">
      <c r="A102">
        <v>-600</v>
      </c>
      <c r="B102">
        <f t="shared" si="2"/>
        <v>50</v>
      </c>
      <c r="C102" t="str">
        <f t="shared" si="3"/>
        <v>grey</v>
      </c>
    </row>
    <row r="103" spans="1:3" x14ac:dyDescent="0.3">
      <c r="A103">
        <v>-599</v>
      </c>
      <c r="B103">
        <f t="shared" si="2"/>
        <v>50.5</v>
      </c>
      <c r="C103" t="str">
        <f t="shared" si="3"/>
        <v>grey</v>
      </c>
    </row>
    <row r="104" spans="1:3" x14ac:dyDescent="0.3">
      <c r="A104">
        <v>-598</v>
      </c>
      <c r="B104">
        <f t="shared" si="2"/>
        <v>51</v>
      </c>
      <c r="C104" t="str">
        <f t="shared" si="3"/>
        <v>grey</v>
      </c>
    </row>
    <row r="105" spans="1:3" x14ac:dyDescent="0.3">
      <c r="A105">
        <v>-597</v>
      </c>
      <c r="B105">
        <f t="shared" si="2"/>
        <v>51.5</v>
      </c>
      <c r="C105" t="str">
        <f t="shared" si="3"/>
        <v>grey</v>
      </c>
    </row>
    <row r="106" spans="1:3" x14ac:dyDescent="0.3">
      <c r="A106">
        <v>-596</v>
      </c>
      <c r="B106">
        <f t="shared" si="2"/>
        <v>52</v>
      </c>
      <c r="C106" t="str">
        <f t="shared" si="3"/>
        <v>grey</v>
      </c>
    </row>
    <row r="107" spans="1:3" x14ac:dyDescent="0.3">
      <c r="A107">
        <v>-595</v>
      </c>
      <c r="B107">
        <f t="shared" si="2"/>
        <v>52.5</v>
      </c>
      <c r="C107" t="str">
        <f t="shared" si="3"/>
        <v>grey</v>
      </c>
    </row>
    <row r="108" spans="1:3" x14ac:dyDescent="0.3">
      <c r="A108">
        <v>-594</v>
      </c>
      <c r="B108">
        <f t="shared" si="2"/>
        <v>53</v>
      </c>
      <c r="C108" t="str">
        <f t="shared" si="3"/>
        <v>grey</v>
      </c>
    </row>
    <row r="109" spans="1:3" x14ac:dyDescent="0.3">
      <c r="A109">
        <v>-593</v>
      </c>
      <c r="B109">
        <f t="shared" si="2"/>
        <v>53.5</v>
      </c>
      <c r="C109" t="str">
        <f t="shared" si="3"/>
        <v>grey</v>
      </c>
    </row>
    <row r="110" spans="1:3" x14ac:dyDescent="0.3">
      <c r="A110">
        <v>-592</v>
      </c>
      <c r="B110">
        <f t="shared" si="2"/>
        <v>54</v>
      </c>
      <c r="C110" t="str">
        <f t="shared" si="3"/>
        <v>grey</v>
      </c>
    </row>
    <row r="111" spans="1:3" x14ac:dyDescent="0.3">
      <c r="A111">
        <v>-591</v>
      </c>
      <c r="B111">
        <f t="shared" si="2"/>
        <v>54.5</v>
      </c>
      <c r="C111" t="str">
        <f t="shared" si="3"/>
        <v>grey</v>
      </c>
    </row>
    <row r="112" spans="1:3" x14ac:dyDescent="0.3">
      <c r="A112">
        <v>-590</v>
      </c>
      <c r="B112">
        <f t="shared" si="2"/>
        <v>55</v>
      </c>
      <c r="C112" t="str">
        <f t="shared" si="3"/>
        <v>grey</v>
      </c>
    </row>
    <row r="113" spans="1:3" x14ac:dyDescent="0.3">
      <c r="A113">
        <v>-589</v>
      </c>
      <c r="B113">
        <f t="shared" si="2"/>
        <v>55.5</v>
      </c>
      <c r="C113" t="str">
        <f t="shared" si="3"/>
        <v>grey</v>
      </c>
    </row>
    <row r="114" spans="1:3" x14ac:dyDescent="0.3">
      <c r="A114">
        <v>-588</v>
      </c>
      <c r="B114">
        <f t="shared" si="2"/>
        <v>56</v>
      </c>
      <c r="C114" t="str">
        <f t="shared" si="3"/>
        <v>grey</v>
      </c>
    </row>
    <row r="115" spans="1:3" x14ac:dyDescent="0.3">
      <c r="A115">
        <v>-587</v>
      </c>
      <c r="B115">
        <f t="shared" si="2"/>
        <v>56.5</v>
      </c>
      <c r="C115" t="str">
        <f t="shared" si="3"/>
        <v>grey</v>
      </c>
    </row>
    <row r="116" spans="1:3" x14ac:dyDescent="0.3">
      <c r="A116">
        <v>-586</v>
      </c>
      <c r="B116">
        <f t="shared" si="2"/>
        <v>57</v>
      </c>
      <c r="C116" t="str">
        <f t="shared" si="3"/>
        <v>grey</v>
      </c>
    </row>
    <row r="117" spans="1:3" x14ac:dyDescent="0.3">
      <c r="A117">
        <v>-585</v>
      </c>
      <c r="B117">
        <f t="shared" si="2"/>
        <v>57.5</v>
      </c>
      <c r="C117" t="str">
        <f t="shared" si="3"/>
        <v>grey</v>
      </c>
    </row>
    <row r="118" spans="1:3" x14ac:dyDescent="0.3">
      <c r="A118">
        <v>-584</v>
      </c>
      <c r="B118">
        <f t="shared" si="2"/>
        <v>58</v>
      </c>
      <c r="C118" t="str">
        <f t="shared" si="3"/>
        <v>grey</v>
      </c>
    </row>
    <row r="119" spans="1:3" x14ac:dyDescent="0.3">
      <c r="A119">
        <v>-583</v>
      </c>
      <c r="B119">
        <f t="shared" si="2"/>
        <v>58.5</v>
      </c>
      <c r="C119" t="str">
        <f t="shared" si="3"/>
        <v>grey</v>
      </c>
    </row>
    <row r="120" spans="1:3" x14ac:dyDescent="0.3">
      <c r="A120">
        <v>-582</v>
      </c>
      <c r="B120">
        <f t="shared" si="2"/>
        <v>59</v>
      </c>
      <c r="C120" t="str">
        <f t="shared" si="3"/>
        <v>grey</v>
      </c>
    </row>
    <row r="121" spans="1:3" x14ac:dyDescent="0.3">
      <c r="A121">
        <v>-581</v>
      </c>
      <c r="B121">
        <f t="shared" si="2"/>
        <v>59.5</v>
      </c>
      <c r="C121" t="str">
        <f t="shared" si="3"/>
        <v>grey</v>
      </c>
    </row>
    <row r="122" spans="1:3" x14ac:dyDescent="0.3">
      <c r="A122">
        <v>-580</v>
      </c>
      <c r="B122">
        <f t="shared" si="2"/>
        <v>60</v>
      </c>
      <c r="C122" t="str">
        <f t="shared" si="3"/>
        <v>grey</v>
      </c>
    </row>
    <row r="123" spans="1:3" x14ac:dyDescent="0.3">
      <c r="A123">
        <v>-579</v>
      </c>
      <c r="B123">
        <f t="shared" si="2"/>
        <v>60.5</v>
      </c>
      <c r="C123" t="str">
        <f t="shared" si="3"/>
        <v>grey</v>
      </c>
    </row>
    <row r="124" spans="1:3" x14ac:dyDescent="0.3">
      <c r="A124">
        <v>-578</v>
      </c>
      <c r="B124">
        <f t="shared" si="2"/>
        <v>61</v>
      </c>
      <c r="C124" t="str">
        <f t="shared" si="3"/>
        <v>grey</v>
      </c>
    </row>
    <row r="125" spans="1:3" x14ac:dyDescent="0.3">
      <c r="A125">
        <v>-577</v>
      </c>
      <c r="B125">
        <f t="shared" si="2"/>
        <v>61.5</v>
      </c>
      <c r="C125" t="str">
        <f t="shared" si="3"/>
        <v>grey</v>
      </c>
    </row>
    <row r="126" spans="1:3" x14ac:dyDescent="0.3">
      <c r="A126">
        <v>-576</v>
      </c>
      <c r="B126">
        <f t="shared" si="2"/>
        <v>62</v>
      </c>
      <c r="C126" t="str">
        <f t="shared" si="3"/>
        <v>grey</v>
      </c>
    </row>
    <row r="127" spans="1:3" x14ac:dyDescent="0.3">
      <c r="A127">
        <v>-575</v>
      </c>
      <c r="B127">
        <f t="shared" si="2"/>
        <v>62.5</v>
      </c>
      <c r="C127" t="str">
        <f t="shared" si="3"/>
        <v>grey</v>
      </c>
    </row>
    <row r="128" spans="1:3" x14ac:dyDescent="0.3">
      <c r="A128">
        <v>-574</v>
      </c>
      <c r="B128">
        <f t="shared" si="2"/>
        <v>63</v>
      </c>
      <c r="C128" t="str">
        <f t="shared" si="3"/>
        <v>grey</v>
      </c>
    </row>
    <row r="129" spans="1:3" x14ac:dyDescent="0.3">
      <c r="A129">
        <v>-573</v>
      </c>
      <c r="B129">
        <f t="shared" si="2"/>
        <v>63.5</v>
      </c>
      <c r="C129" t="str">
        <f t="shared" si="3"/>
        <v>grey</v>
      </c>
    </row>
    <row r="130" spans="1:3" x14ac:dyDescent="0.3">
      <c r="A130">
        <v>-572</v>
      </c>
      <c r="B130">
        <f t="shared" si="2"/>
        <v>64</v>
      </c>
      <c r="C130" t="str">
        <f t="shared" si="3"/>
        <v>grey</v>
      </c>
    </row>
    <row r="131" spans="1:3" x14ac:dyDescent="0.3">
      <c r="A131">
        <v>-571</v>
      </c>
      <c r="B131">
        <f t="shared" ref="B131:B194" si="4">(A131/2)+350</f>
        <v>64.5</v>
      </c>
      <c r="C131" t="str">
        <f t="shared" ref="C131:C194" si="5">IF((AND(B131&gt;=0,B131&lt;=87.5)),"grey",IF((AND(B131&gt;=87.5,B131&lt;=175)),"skyblue", IF((AND(B131&gt;=175,B131&lt;=262.5)),"orange",IF((AND(B131&gt;=262.5,B131&lt;=350)),"yellow", IF(B131&gt;350,"green")))))</f>
        <v>grey</v>
      </c>
    </row>
    <row r="132" spans="1:3" x14ac:dyDescent="0.3">
      <c r="A132">
        <v>-570</v>
      </c>
      <c r="B132">
        <f t="shared" si="4"/>
        <v>65</v>
      </c>
      <c r="C132" t="str">
        <f t="shared" si="5"/>
        <v>grey</v>
      </c>
    </row>
    <row r="133" spans="1:3" x14ac:dyDescent="0.3">
      <c r="A133">
        <v>-569</v>
      </c>
      <c r="B133">
        <f t="shared" si="4"/>
        <v>65.5</v>
      </c>
      <c r="C133" t="str">
        <f t="shared" si="5"/>
        <v>grey</v>
      </c>
    </row>
    <row r="134" spans="1:3" x14ac:dyDescent="0.3">
      <c r="A134">
        <v>-568</v>
      </c>
      <c r="B134">
        <f t="shared" si="4"/>
        <v>66</v>
      </c>
      <c r="C134" t="str">
        <f t="shared" si="5"/>
        <v>grey</v>
      </c>
    </row>
    <row r="135" spans="1:3" x14ac:dyDescent="0.3">
      <c r="A135">
        <v>-567</v>
      </c>
      <c r="B135">
        <f t="shared" si="4"/>
        <v>66.5</v>
      </c>
      <c r="C135" t="str">
        <f t="shared" si="5"/>
        <v>grey</v>
      </c>
    </row>
    <row r="136" spans="1:3" x14ac:dyDescent="0.3">
      <c r="A136">
        <v>-566</v>
      </c>
      <c r="B136">
        <f t="shared" si="4"/>
        <v>67</v>
      </c>
      <c r="C136" t="str">
        <f t="shared" si="5"/>
        <v>grey</v>
      </c>
    </row>
    <row r="137" spans="1:3" x14ac:dyDescent="0.3">
      <c r="A137">
        <v>-565</v>
      </c>
      <c r="B137">
        <f t="shared" si="4"/>
        <v>67.5</v>
      </c>
      <c r="C137" t="str">
        <f t="shared" si="5"/>
        <v>grey</v>
      </c>
    </row>
    <row r="138" spans="1:3" x14ac:dyDescent="0.3">
      <c r="A138">
        <v>-564</v>
      </c>
      <c r="B138">
        <f t="shared" si="4"/>
        <v>68</v>
      </c>
      <c r="C138" t="str">
        <f t="shared" si="5"/>
        <v>grey</v>
      </c>
    </row>
    <row r="139" spans="1:3" x14ac:dyDescent="0.3">
      <c r="A139">
        <v>-563</v>
      </c>
      <c r="B139">
        <f t="shared" si="4"/>
        <v>68.5</v>
      </c>
      <c r="C139" t="str">
        <f t="shared" si="5"/>
        <v>grey</v>
      </c>
    </row>
    <row r="140" spans="1:3" x14ac:dyDescent="0.3">
      <c r="A140">
        <v>-562</v>
      </c>
      <c r="B140">
        <f t="shared" si="4"/>
        <v>69</v>
      </c>
      <c r="C140" t="str">
        <f t="shared" si="5"/>
        <v>grey</v>
      </c>
    </row>
    <row r="141" spans="1:3" x14ac:dyDescent="0.3">
      <c r="A141">
        <v>-561</v>
      </c>
      <c r="B141">
        <f t="shared" si="4"/>
        <v>69.5</v>
      </c>
      <c r="C141" t="str">
        <f t="shared" si="5"/>
        <v>grey</v>
      </c>
    </row>
    <row r="142" spans="1:3" x14ac:dyDescent="0.3">
      <c r="A142">
        <v>-560</v>
      </c>
      <c r="B142">
        <f t="shared" si="4"/>
        <v>70</v>
      </c>
      <c r="C142" t="str">
        <f t="shared" si="5"/>
        <v>grey</v>
      </c>
    </row>
    <row r="143" spans="1:3" x14ac:dyDescent="0.3">
      <c r="A143">
        <v>-559</v>
      </c>
      <c r="B143">
        <f t="shared" si="4"/>
        <v>70.5</v>
      </c>
      <c r="C143" t="str">
        <f t="shared" si="5"/>
        <v>grey</v>
      </c>
    </row>
    <row r="144" spans="1:3" x14ac:dyDescent="0.3">
      <c r="A144">
        <v>-558</v>
      </c>
      <c r="B144">
        <f t="shared" si="4"/>
        <v>71</v>
      </c>
      <c r="C144" t="str">
        <f t="shared" si="5"/>
        <v>grey</v>
      </c>
    </row>
    <row r="145" spans="1:3" x14ac:dyDescent="0.3">
      <c r="A145">
        <v>-557</v>
      </c>
      <c r="B145">
        <f t="shared" si="4"/>
        <v>71.5</v>
      </c>
      <c r="C145" t="str">
        <f t="shared" si="5"/>
        <v>grey</v>
      </c>
    </row>
    <row r="146" spans="1:3" x14ac:dyDescent="0.3">
      <c r="A146">
        <v>-556</v>
      </c>
      <c r="B146">
        <f t="shared" si="4"/>
        <v>72</v>
      </c>
      <c r="C146" t="str">
        <f t="shared" si="5"/>
        <v>grey</v>
      </c>
    </row>
    <row r="147" spans="1:3" x14ac:dyDescent="0.3">
      <c r="A147">
        <v>-555</v>
      </c>
      <c r="B147">
        <f t="shared" si="4"/>
        <v>72.5</v>
      </c>
      <c r="C147" t="str">
        <f t="shared" si="5"/>
        <v>grey</v>
      </c>
    </row>
    <row r="148" spans="1:3" x14ac:dyDescent="0.3">
      <c r="A148">
        <v>-554</v>
      </c>
      <c r="B148">
        <f t="shared" si="4"/>
        <v>73</v>
      </c>
      <c r="C148" t="str">
        <f t="shared" si="5"/>
        <v>grey</v>
      </c>
    </row>
    <row r="149" spans="1:3" x14ac:dyDescent="0.3">
      <c r="A149">
        <v>-553</v>
      </c>
      <c r="B149">
        <f t="shared" si="4"/>
        <v>73.5</v>
      </c>
      <c r="C149" t="str">
        <f t="shared" si="5"/>
        <v>grey</v>
      </c>
    </row>
    <row r="150" spans="1:3" x14ac:dyDescent="0.3">
      <c r="A150">
        <v>-552</v>
      </c>
      <c r="B150">
        <f t="shared" si="4"/>
        <v>74</v>
      </c>
      <c r="C150" t="str">
        <f t="shared" si="5"/>
        <v>grey</v>
      </c>
    </row>
    <row r="151" spans="1:3" x14ac:dyDescent="0.3">
      <c r="A151">
        <v>-551</v>
      </c>
      <c r="B151">
        <f t="shared" si="4"/>
        <v>74.5</v>
      </c>
      <c r="C151" t="str">
        <f t="shared" si="5"/>
        <v>grey</v>
      </c>
    </row>
    <row r="152" spans="1:3" x14ac:dyDescent="0.3">
      <c r="A152">
        <v>-550</v>
      </c>
      <c r="B152">
        <f t="shared" si="4"/>
        <v>75</v>
      </c>
      <c r="C152" t="str">
        <f t="shared" si="5"/>
        <v>grey</v>
      </c>
    </row>
    <row r="153" spans="1:3" x14ac:dyDescent="0.3">
      <c r="A153">
        <v>-549</v>
      </c>
      <c r="B153">
        <f t="shared" si="4"/>
        <v>75.5</v>
      </c>
      <c r="C153" t="str">
        <f t="shared" si="5"/>
        <v>grey</v>
      </c>
    </row>
    <row r="154" spans="1:3" x14ac:dyDescent="0.3">
      <c r="A154">
        <v>-548</v>
      </c>
      <c r="B154">
        <f t="shared" si="4"/>
        <v>76</v>
      </c>
      <c r="C154" t="str">
        <f t="shared" si="5"/>
        <v>grey</v>
      </c>
    </row>
    <row r="155" spans="1:3" x14ac:dyDescent="0.3">
      <c r="A155">
        <v>-547</v>
      </c>
      <c r="B155">
        <f t="shared" si="4"/>
        <v>76.5</v>
      </c>
      <c r="C155" t="str">
        <f t="shared" si="5"/>
        <v>grey</v>
      </c>
    </row>
    <row r="156" spans="1:3" x14ac:dyDescent="0.3">
      <c r="A156">
        <v>-546</v>
      </c>
      <c r="B156">
        <f t="shared" si="4"/>
        <v>77</v>
      </c>
      <c r="C156" t="str">
        <f t="shared" si="5"/>
        <v>grey</v>
      </c>
    </row>
    <row r="157" spans="1:3" x14ac:dyDescent="0.3">
      <c r="A157">
        <v>-545</v>
      </c>
      <c r="B157">
        <f t="shared" si="4"/>
        <v>77.5</v>
      </c>
      <c r="C157" t="str">
        <f t="shared" si="5"/>
        <v>grey</v>
      </c>
    </row>
    <row r="158" spans="1:3" x14ac:dyDescent="0.3">
      <c r="A158">
        <v>-544</v>
      </c>
      <c r="B158">
        <f t="shared" si="4"/>
        <v>78</v>
      </c>
      <c r="C158" t="str">
        <f t="shared" si="5"/>
        <v>grey</v>
      </c>
    </row>
    <row r="159" spans="1:3" x14ac:dyDescent="0.3">
      <c r="A159">
        <v>-543</v>
      </c>
      <c r="B159">
        <f t="shared" si="4"/>
        <v>78.5</v>
      </c>
      <c r="C159" t="str">
        <f t="shared" si="5"/>
        <v>grey</v>
      </c>
    </row>
    <row r="160" spans="1:3" x14ac:dyDescent="0.3">
      <c r="A160">
        <v>-542</v>
      </c>
      <c r="B160">
        <f t="shared" si="4"/>
        <v>79</v>
      </c>
      <c r="C160" t="str">
        <f t="shared" si="5"/>
        <v>grey</v>
      </c>
    </row>
    <row r="161" spans="1:3" x14ac:dyDescent="0.3">
      <c r="A161">
        <v>-541</v>
      </c>
      <c r="B161">
        <f t="shared" si="4"/>
        <v>79.5</v>
      </c>
      <c r="C161" t="str">
        <f t="shared" si="5"/>
        <v>grey</v>
      </c>
    </row>
    <row r="162" spans="1:3" x14ac:dyDescent="0.3">
      <c r="A162">
        <v>-540</v>
      </c>
      <c r="B162">
        <f t="shared" si="4"/>
        <v>80</v>
      </c>
      <c r="C162" t="str">
        <f t="shared" si="5"/>
        <v>grey</v>
      </c>
    </row>
    <row r="163" spans="1:3" x14ac:dyDescent="0.3">
      <c r="A163">
        <v>-539</v>
      </c>
      <c r="B163">
        <f t="shared" si="4"/>
        <v>80.5</v>
      </c>
      <c r="C163" t="str">
        <f t="shared" si="5"/>
        <v>grey</v>
      </c>
    </row>
    <row r="164" spans="1:3" x14ac:dyDescent="0.3">
      <c r="A164">
        <v>-538</v>
      </c>
      <c r="B164">
        <f t="shared" si="4"/>
        <v>81</v>
      </c>
      <c r="C164" t="str">
        <f t="shared" si="5"/>
        <v>grey</v>
      </c>
    </row>
    <row r="165" spans="1:3" x14ac:dyDescent="0.3">
      <c r="A165">
        <v>-537</v>
      </c>
      <c r="B165">
        <f t="shared" si="4"/>
        <v>81.5</v>
      </c>
      <c r="C165" t="str">
        <f t="shared" si="5"/>
        <v>grey</v>
      </c>
    </row>
    <row r="166" spans="1:3" x14ac:dyDescent="0.3">
      <c r="A166">
        <v>-536</v>
      </c>
      <c r="B166">
        <f t="shared" si="4"/>
        <v>82</v>
      </c>
      <c r="C166" t="str">
        <f t="shared" si="5"/>
        <v>grey</v>
      </c>
    </row>
    <row r="167" spans="1:3" x14ac:dyDescent="0.3">
      <c r="A167">
        <v>-535</v>
      </c>
      <c r="B167">
        <f t="shared" si="4"/>
        <v>82.5</v>
      </c>
      <c r="C167" t="str">
        <f t="shared" si="5"/>
        <v>grey</v>
      </c>
    </row>
    <row r="168" spans="1:3" x14ac:dyDescent="0.3">
      <c r="A168">
        <v>-534</v>
      </c>
      <c r="B168">
        <f t="shared" si="4"/>
        <v>83</v>
      </c>
      <c r="C168" t="str">
        <f t="shared" si="5"/>
        <v>grey</v>
      </c>
    </row>
    <row r="169" spans="1:3" x14ac:dyDescent="0.3">
      <c r="A169">
        <v>-533</v>
      </c>
      <c r="B169">
        <f t="shared" si="4"/>
        <v>83.5</v>
      </c>
      <c r="C169" t="str">
        <f t="shared" si="5"/>
        <v>grey</v>
      </c>
    </row>
    <row r="170" spans="1:3" x14ac:dyDescent="0.3">
      <c r="A170">
        <v>-532</v>
      </c>
      <c r="B170">
        <f t="shared" si="4"/>
        <v>84</v>
      </c>
      <c r="C170" t="str">
        <f t="shared" si="5"/>
        <v>grey</v>
      </c>
    </row>
    <row r="171" spans="1:3" x14ac:dyDescent="0.3">
      <c r="A171">
        <v>-531</v>
      </c>
      <c r="B171">
        <f t="shared" si="4"/>
        <v>84.5</v>
      </c>
      <c r="C171" t="str">
        <f t="shared" si="5"/>
        <v>grey</v>
      </c>
    </row>
    <row r="172" spans="1:3" x14ac:dyDescent="0.3">
      <c r="A172">
        <v>-530</v>
      </c>
      <c r="B172">
        <f t="shared" si="4"/>
        <v>85</v>
      </c>
      <c r="C172" t="str">
        <f t="shared" si="5"/>
        <v>grey</v>
      </c>
    </row>
    <row r="173" spans="1:3" x14ac:dyDescent="0.3">
      <c r="A173">
        <v>-529</v>
      </c>
      <c r="B173">
        <f t="shared" si="4"/>
        <v>85.5</v>
      </c>
      <c r="C173" t="str">
        <f t="shared" si="5"/>
        <v>grey</v>
      </c>
    </row>
    <row r="174" spans="1:3" x14ac:dyDescent="0.3">
      <c r="A174">
        <v>-528</v>
      </c>
      <c r="B174">
        <f t="shared" si="4"/>
        <v>86</v>
      </c>
      <c r="C174" t="str">
        <f t="shared" si="5"/>
        <v>grey</v>
      </c>
    </row>
    <row r="175" spans="1:3" x14ac:dyDescent="0.3">
      <c r="A175">
        <v>-527</v>
      </c>
      <c r="B175">
        <f t="shared" si="4"/>
        <v>86.5</v>
      </c>
      <c r="C175" t="str">
        <f t="shared" si="5"/>
        <v>grey</v>
      </c>
    </row>
    <row r="176" spans="1:3" x14ac:dyDescent="0.3">
      <c r="A176">
        <v>-526</v>
      </c>
      <c r="B176">
        <f t="shared" si="4"/>
        <v>87</v>
      </c>
      <c r="C176" t="str">
        <f t="shared" si="5"/>
        <v>grey</v>
      </c>
    </row>
    <row r="177" spans="1:3" x14ac:dyDescent="0.3">
      <c r="A177">
        <v>-525</v>
      </c>
      <c r="B177">
        <f t="shared" si="4"/>
        <v>87.5</v>
      </c>
      <c r="C177" t="str">
        <f t="shared" si="5"/>
        <v>grey</v>
      </c>
    </row>
    <row r="178" spans="1:3" x14ac:dyDescent="0.3">
      <c r="A178">
        <v>-524</v>
      </c>
      <c r="B178">
        <f t="shared" si="4"/>
        <v>88</v>
      </c>
      <c r="C178" t="str">
        <f t="shared" si="5"/>
        <v>skyblue</v>
      </c>
    </row>
    <row r="179" spans="1:3" x14ac:dyDescent="0.3">
      <c r="A179">
        <v>-523</v>
      </c>
      <c r="B179">
        <f t="shared" si="4"/>
        <v>88.5</v>
      </c>
      <c r="C179" t="str">
        <f t="shared" si="5"/>
        <v>skyblue</v>
      </c>
    </row>
    <row r="180" spans="1:3" x14ac:dyDescent="0.3">
      <c r="A180">
        <v>-522</v>
      </c>
      <c r="B180">
        <f t="shared" si="4"/>
        <v>89</v>
      </c>
      <c r="C180" t="str">
        <f t="shared" si="5"/>
        <v>skyblue</v>
      </c>
    </row>
    <row r="181" spans="1:3" x14ac:dyDescent="0.3">
      <c r="A181">
        <v>-521</v>
      </c>
      <c r="B181">
        <f t="shared" si="4"/>
        <v>89.5</v>
      </c>
      <c r="C181" t="str">
        <f t="shared" si="5"/>
        <v>skyblue</v>
      </c>
    </row>
    <row r="182" spans="1:3" x14ac:dyDescent="0.3">
      <c r="A182">
        <v>-520</v>
      </c>
      <c r="B182">
        <f t="shared" si="4"/>
        <v>90</v>
      </c>
      <c r="C182" t="str">
        <f t="shared" si="5"/>
        <v>skyblue</v>
      </c>
    </row>
    <row r="183" spans="1:3" x14ac:dyDescent="0.3">
      <c r="A183">
        <v>-519</v>
      </c>
      <c r="B183">
        <f t="shared" si="4"/>
        <v>90.5</v>
      </c>
      <c r="C183" t="str">
        <f t="shared" si="5"/>
        <v>skyblue</v>
      </c>
    </row>
    <row r="184" spans="1:3" x14ac:dyDescent="0.3">
      <c r="A184">
        <v>-518</v>
      </c>
      <c r="B184">
        <f t="shared" si="4"/>
        <v>91</v>
      </c>
      <c r="C184" t="str">
        <f t="shared" si="5"/>
        <v>skyblue</v>
      </c>
    </row>
    <row r="185" spans="1:3" x14ac:dyDescent="0.3">
      <c r="A185">
        <v>-517</v>
      </c>
      <c r="B185">
        <f t="shared" si="4"/>
        <v>91.5</v>
      </c>
      <c r="C185" t="str">
        <f t="shared" si="5"/>
        <v>skyblue</v>
      </c>
    </row>
    <row r="186" spans="1:3" x14ac:dyDescent="0.3">
      <c r="A186">
        <v>-516</v>
      </c>
      <c r="B186">
        <f t="shared" si="4"/>
        <v>92</v>
      </c>
      <c r="C186" t="str">
        <f t="shared" si="5"/>
        <v>skyblue</v>
      </c>
    </row>
    <row r="187" spans="1:3" x14ac:dyDescent="0.3">
      <c r="A187">
        <v>-515</v>
      </c>
      <c r="B187">
        <f t="shared" si="4"/>
        <v>92.5</v>
      </c>
      <c r="C187" t="str">
        <f t="shared" si="5"/>
        <v>skyblue</v>
      </c>
    </row>
    <row r="188" spans="1:3" x14ac:dyDescent="0.3">
      <c r="A188">
        <v>-514</v>
      </c>
      <c r="B188">
        <f t="shared" si="4"/>
        <v>93</v>
      </c>
      <c r="C188" t="str">
        <f t="shared" si="5"/>
        <v>skyblue</v>
      </c>
    </row>
    <row r="189" spans="1:3" x14ac:dyDescent="0.3">
      <c r="A189">
        <v>-513</v>
      </c>
      <c r="B189">
        <f t="shared" si="4"/>
        <v>93.5</v>
      </c>
      <c r="C189" t="str">
        <f t="shared" si="5"/>
        <v>skyblue</v>
      </c>
    </row>
    <row r="190" spans="1:3" x14ac:dyDescent="0.3">
      <c r="A190">
        <v>-512</v>
      </c>
      <c r="B190">
        <f t="shared" si="4"/>
        <v>94</v>
      </c>
      <c r="C190" t="str">
        <f t="shared" si="5"/>
        <v>skyblue</v>
      </c>
    </row>
    <row r="191" spans="1:3" x14ac:dyDescent="0.3">
      <c r="A191">
        <v>-511</v>
      </c>
      <c r="B191">
        <f t="shared" si="4"/>
        <v>94.5</v>
      </c>
      <c r="C191" t="str">
        <f t="shared" si="5"/>
        <v>skyblue</v>
      </c>
    </row>
    <row r="192" spans="1:3" x14ac:dyDescent="0.3">
      <c r="A192">
        <v>-510</v>
      </c>
      <c r="B192">
        <f t="shared" si="4"/>
        <v>95</v>
      </c>
      <c r="C192" t="str">
        <f t="shared" si="5"/>
        <v>skyblue</v>
      </c>
    </row>
    <row r="193" spans="1:3" x14ac:dyDescent="0.3">
      <c r="A193">
        <v>-509</v>
      </c>
      <c r="B193">
        <f t="shared" si="4"/>
        <v>95.5</v>
      </c>
      <c r="C193" t="str">
        <f t="shared" si="5"/>
        <v>skyblue</v>
      </c>
    </row>
    <row r="194" spans="1:3" x14ac:dyDescent="0.3">
      <c r="A194">
        <v>-508</v>
      </c>
      <c r="B194">
        <f t="shared" si="4"/>
        <v>96</v>
      </c>
      <c r="C194" t="str">
        <f t="shared" si="5"/>
        <v>skyblue</v>
      </c>
    </row>
    <row r="195" spans="1:3" x14ac:dyDescent="0.3">
      <c r="A195">
        <v>-507</v>
      </c>
      <c r="B195">
        <f t="shared" ref="B195:B258" si="6">(A195/2)+350</f>
        <v>96.5</v>
      </c>
      <c r="C195" t="str">
        <f t="shared" ref="C195:C258" si="7">IF((AND(B195&gt;=0,B195&lt;=87.5)),"grey",IF((AND(B195&gt;=87.5,B195&lt;=175)),"skyblue", IF((AND(B195&gt;=175,B195&lt;=262.5)),"orange",IF((AND(B195&gt;=262.5,B195&lt;=350)),"yellow", IF(B195&gt;350,"green")))))</f>
        <v>skyblue</v>
      </c>
    </row>
    <row r="196" spans="1:3" x14ac:dyDescent="0.3">
      <c r="A196">
        <v>-506</v>
      </c>
      <c r="B196">
        <f t="shared" si="6"/>
        <v>97</v>
      </c>
      <c r="C196" t="str">
        <f t="shared" si="7"/>
        <v>skyblue</v>
      </c>
    </row>
    <row r="197" spans="1:3" x14ac:dyDescent="0.3">
      <c r="A197">
        <v>-505</v>
      </c>
      <c r="B197">
        <f t="shared" si="6"/>
        <v>97.5</v>
      </c>
      <c r="C197" t="str">
        <f t="shared" si="7"/>
        <v>skyblue</v>
      </c>
    </row>
    <row r="198" spans="1:3" x14ac:dyDescent="0.3">
      <c r="A198">
        <v>-504</v>
      </c>
      <c r="B198">
        <f t="shared" si="6"/>
        <v>98</v>
      </c>
      <c r="C198" t="str">
        <f t="shared" si="7"/>
        <v>skyblue</v>
      </c>
    </row>
    <row r="199" spans="1:3" x14ac:dyDescent="0.3">
      <c r="A199">
        <v>-503</v>
      </c>
      <c r="B199">
        <f t="shared" si="6"/>
        <v>98.5</v>
      </c>
      <c r="C199" t="str">
        <f t="shared" si="7"/>
        <v>skyblue</v>
      </c>
    </row>
    <row r="200" spans="1:3" x14ac:dyDescent="0.3">
      <c r="A200">
        <v>-502</v>
      </c>
      <c r="B200">
        <f t="shared" si="6"/>
        <v>99</v>
      </c>
      <c r="C200" t="str">
        <f t="shared" si="7"/>
        <v>skyblue</v>
      </c>
    </row>
    <row r="201" spans="1:3" x14ac:dyDescent="0.3">
      <c r="A201">
        <v>-501</v>
      </c>
      <c r="B201">
        <f t="shared" si="6"/>
        <v>99.5</v>
      </c>
      <c r="C201" t="str">
        <f t="shared" si="7"/>
        <v>skyblue</v>
      </c>
    </row>
    <row r="202" spans="1:3" x14ac:dyDescent="0.3">
      <c r="A202">
        <v>-500</v>
      </c>
      <c r="B202">
        <f t="shared" si="6"/>
        <v>100</v>
      </c>
      <c r="C202" t="str">
        <f t="shared" si="7"/>
        <v>skyblue</v>
      </c>
    </row>
    <row r="203" spans="1:3" x14ac:dyDescent="0.3">
      <c r="A203">
        <v>-499</v>
      </c>
      <c r="B203">
        <f t="shared" si="6"/>
        <v>100.5</v>
      </c>
      <c r="C203" t="str">
        <f t="shared" si="7"/>
        <v>skyblue</v>
      </c>
    </row>
    <row r="204" spans="1:3" x14ac:dyDescent="0.3">
      <c r="A204">
        <v>-498</v>
      </c>
      <c r="B204">
        <f t="shared" si="6"/>
        <v>101</v>
      </c>
      <c r="C204" t="str">
        <f t="shared" si="7"/>
        <v>skyblue</v>
      </c>
    </row>
    <row r="205" spans="1:3" x14ac:dyDescent="0.3">
      <c r="A205">
        <v>-497</v>
      </c>
      <c r="B205">
        <f t="shared" si="6"/>
        <v>101.5</v>
      </c>
      <c r="C205" t="str">
        <f t="shared" si="7"/>
        <v>skyblue</v>
      </c>
    </row>
    <row r="206" spans="1:3" x14ac:dyDescent="0.3">
      <c r="A206">
        <v>-496</v>
      </c>
      <c r="B206">
        <f t="shared" si="6"/>
        <v>102</v>
      </c>
      <c r="C206" t="str">
        <f t="shared" si="7"/>
        <v>skyblue</v>
      </c>
    </row>
    <row r="207" spans="1:3" x14ac:dyDescent="0.3">
      <c r="A207">
        <v>-495</v>
      </c>
      <c r="B207">
        <f t="shared" si="6"/>
        <v>102.5</v>
      </c>
      <c r="C207" t="str">
        <f t="shared" si="7"/>
        <v>skyblue</v>
      </c>
    </row>
    <row r="208" spans="1:3" x14ac:dyDescent="0.3">
      <c r="A208">
        <v>-494</v>
      </c>
      <c r="B208">
        <f t="shared" si="6"/>
        <v>103</v>
      </c>
      <c r="C208" t="str">
        <f t="shared" si="7"/>
        <v>skyblue</v>
      </c>
    </row>
    <row r="209" spans="1:3" x14ac:dyDescent="0.3">
      <c r="A209">
        <v>-493</v>
      </c>
      <c r="B209">
        <f t="shared" si="6"/>
        <v>103.5</v>
      </c>
      <c r="C209" t="str">
        <f t="shared" si="7"/>
        <v>skyblue</v>
      </c>
    </row>
    <row r="210" spans="1:3" x14ac:dyDescent="0.3">
      <c r="A210">
        <v>-492</v>
      </c>
      <c r="B210">
        <f t="shared" si="6"/>
        <v>104</v>
      </c>
      <c r="C210" t="str">
        <f t="shared" si="7"/>
        <v>skyblue</v>
      </c>
    </row>
    <row r="211" spans="1:3" x14ac:dyDescent="0.3">
      <c r="A211">
        <v>-491</v>
      </c>
      <c r="B211">
        <f t="shared" si="6"/>
        <v>104.5</v>
      </c>
      <c r="C211" t="str">
        <f t="shared" si="7"/>
        <v>skyblue</v>
      </c>
    </row>
    <row r="212" spans="1:3" x14ac:dyDescent="0.3">
      <c r="A212">
        <v>-490</v>
      </c>
      <c r="B212">
        <f t="shared" si="6"/>
        <v>105</v>
      </c>
      <c r="C212" t="str">
        <f t="shared" si="7"/>
        <v>skyblue</v>
      </c>
    </row>
    <row r="213" spans="1:3" x14ac:dyDescent="0.3">
      <c r="A213">
        <v>-489</v>
      </c>
      <c r="B213">
        <f t="shared" si="6"/>
        <v>105.5</v>
      </c>
      <c r="C213" t="str">
        <f t="shared" si="7"/>
        <v>skyblue</v>
      </c>
    </row>
    <row r="214" spans="1:3" x14ac:dyDescent="0.3">
      <c r="A214">
        <v>-488</v>
      </c>
      <c r="B214">
        <f t="shared" si="6"/>
        <v>106</v>
      </c>
      <c r="C214" t="str">
        <f t="shared" si="7"/>
        <v>skyblue</v>
      </c>
    </row>
    <row r="215" spans="1:3" x14ac:dyDescent="0.3">
      <c r="A215">
        <v>-487</v>
      </c>
      <c r="B215">
        <f t="shared" si="6"/>
        <v>106.5</v>
      </c>
      <c r="C215" t="str">
        <f t="shared" si="7"/>
        <v>skyblue</v>
      </c>
    </row>
    <row r="216" spans="1:3" x14ac:dyDescent="0.3">
      <c r="A216">
        <v>-486</v>
      </c>
      <c r="B216">
        <f t="shared" si="6"/>
        <v>107</v>
      </c>
      <c r="C216" t="str">
        <f t="shared" si="7"/>
        <v>skyblue</v>
      </c>
    </row>
    <row r="217" spans="1:3" x14ac:dyDescent="0.3">
      <c r="A217">
        <v>-485</v>
      </c>
      <c r="B217">
        <f t="shared" si="6"/>
        <v>107.5</v>
      </c>
      <c r="C217" t="str">
        <f t="shared" si="7"/>
        <v>skyblue</v>
      </c>
    </row>
    <row r="218" spans="1:3" x14ac:dyDescent="0.3">
      <c r="A218">
        <v>-484</v>
      </c>
      <c r="B218">
        <f t="shared" si="6"/>
        <v>108</v>
      </c>
      <c r="C218" t="str">
        <f t="shared" si="7"/>
        <v>skyblue</v>
      </c>
    </row>
    <row r="219" spans="1:3" x14ac:dyDescent="0.3">
      <c r="A219">
        <v>-483</v>
      </c>
      <c r="B219">
        <f t="shared" si="6"/>
        <v>108.5</v>
      </c>
      <c r="C219" t="str">
        <f t="shared" si="7"/>
        <v>skyblue</v>
      </c>
    </row>
    <row r="220" spans="1:3" x14ac:dyDescent="0.3">
      <c r="A220">
        <v>-482</v>
      </c>
      <c r="B220">
        <f t="shared" si="6"/>
        <v>109</v>
      </c>
      <c r="C220" t="str">
        <f t="shared" si="7"/>
        <v>skyblue</v>
      </c>
    </row>
    <row r="221" spans="1:3" x14ac:dyDescent="0.3">
      <c r="A221">
        <v>-481</v>
      </c>
      <c r="B221">
        <f t="shared" si="6"/>
        <v>109.5</v>
      </c>
      <c r="C221" t="str">
        <f t="shared" si="7"/>
        <v>skyblue</v>
      </c>
    </row>
    <row r="222" spans="1:3" x14ac:dyDescent="0.3">
      <c r="A222">
        <v>-480</v>
      </c>
      <c r="B222">
        <f t="shared" si="6"/>
        <v>110</v>
      </c>
      <c r="C222" t="str">
        <f t="shared" si="7"/>
        <v>skyblue</v>
      </c>
    </row>
    <row r="223" spans="1:3" x14ac:dyDescent="0.3">
      <c r="A223">
        <v>-479</v>
      </c>
      <c r="B223">
        <f t="shared" si="6"/>
        <v>110.5</v>
      </c>
      <c r="C223" t="str">
        <f t="shared" si="7"/>
        <v>skyblue</v>
      </c>
    </row>
    <row r="224" spans="1:3" x14ac:dyDescent="0.3">
      <c r="A224">
        <v>-478</v>
      </c>
      <c r="B224">
        <f t="shared" si="6"/>
        <v>111</v>
      </c>
      <c r="C224" t="str">
        <f t="shared" si="7"/>
        <v>skyblue</v>
      </c>
    </row>
    <row r="225" spans="1:3" x14ac:dyDescent="0.3">
      <c r="A225">
        <v>-477</v>
      </c>
      <c r="B225">
        <f t="shared" si="6"/>
        <v>111.5</v>
      </c>
      <c r="C225" t="str">
        <f t="shared" si="7"/>
        <v>skyblue</v>
      </c>
    </row>
    <row r="226" spans="1:3" x14ac:dyDescent="0.3">
      <c r="A226">
        <v>-476</v>
      </c>
      <c r="B226">
        <f t="shared" si="6"/>
        <v>112</v>
      </c>
      <c r="C226" t="str">
        <f t="shared" si="7"/>
        <v>skyblue</v>
      </c>
    </row>
    <row r="227" spans="1:3" x14ac:dyDescent="0.3">
      <c r="A227">
        <v>-475</v>
      </c>
      <c r="B227">
        <f t="shared" si="6"/>
        <v>112.5</v>
      </c>
      <c r="C227" t="str">
        <f t="shared" si="7"/>
        <v>skyblue</v>
      </c>
    </row>
    <row r="228" spans="1:3" x14ac:dyDescent="0.3">
      <c r="A228">
        <v>-474</v>
      </c>
      <c r="B228">
        <f t="shared" si="6"/>
        <v>113</v>
      </c>
      <c r="C228" t="str">
        <f t="shared" si="7"/>
        <v>skyblue</v>
      </c>
    </row>
    <row r="229" spans="1:3" x14ac:dyDescent="0.3">
      <c r="A229">
        <v>-473</v>
      </c>
      <c r="B229">
        <f t="shared" si="6"/>
        <v>113.5</v>
      </c>
      <c r="C229" t="str">
        <f t="shared" si="7"/>
        <v>skyblue</v>
      </c>
    </row>
    <row r="230" spans="1:3" x14ac:dyDescent="0.3">
      <c r="A230">
        <v>-472</v>
      </c>
      <c r="B230">
        <f t="shared" si="6"/>
        <v>114</v>
      </c>
      <c r="C230" t="str">
        <f t="shared" si="7"/>
        <v>skyblue</v>
      </c>
    </row>
    <row r="231" spans="1:3" x14ac:dyDescent="0.3">
      <c r="A231">
        <v>-471</v>
      </c>
      <c r="B231">
        <f t="shared" si="6"/>
        <v>114.5</v>
      </c>
      <c r="C231" t="str">
        <f t="shared" si="7"/>
        <v>skyblue</v>
      </c>
    </row>
    <row r="232" spans="1:3" x14ac:dyDescent="0.3">
      <c r="A232">
        <v>-470</v>
      </c>
      <c r="B232">
        <f t="shared" si="6"/>
        <v>115</v>
      </c>
      <c r="C232" t="str">
        <f t="shared" si="7"/>
        <v>skyblue</v>
      </c>
    </row>
    <row r="233" spans="1:3" x14ac:dyDescent="0.3">
      <c r="A233">
        <v>-469</v>
      </c>
      <c r="B233">
        <f t="shared" si="6"/>
        <v>115.5</v>
      </c>
      <c r="C233" t="str">
        <f t="shared" si="7"/>
        <v>skyblue</v>
      </c>
    </row>
    <row r="234" spans="1:3" x14ac:dyDescent="0.3">
      <c r="A234">
        <v>-468</v>
      </c>
      <c r="B234">
        <f t="shared" si="6"/>
        <v>116</v>
      </c>
      <c r="C234" t="str">
        <f t="shared" si="7"/>
        <v>skyblue</v>
      </c>
    </row>
    <row r="235" spans="1:3" x14ac:dyDescent="0.3">
      <c r="A235">
        <v>-467</v>
      </c>
      <c r="B235">
        <f t="shared" si="6"/>
        <v>116.5</v>
      </c>
      <c r="C235" t="str">
        <f t="shared" si="7"/>
        <v>skyblue</v>
      </c>
    </row>
    <row r="236" spans="1:3" x14ac:dyDescent="0.3">
      <c r="A236">
        <v>-466</v>
      </c>
      <c r="B236">
        <f t="shared" si="6"/>
        <v>117</v>
      </c>
      <c r="C236" t="str">
        <f t="shared" si="7"/>
        <v>skyblue</v>
      </c>
    </row>
    <row r="237" spans="1:3" x14ac:dyDescent="0.3">
      <c r="A237">
        <v>-465</v>
      </c>
      <c r="B237">
        <f t="shared" si="6"/>
        <v>117.5</v>
      </c>
      <c r="C237" t="str">
        <f t="shared" si="7"/>
        <v>skyblue</v>
      </c>
    </row>
    <row r="238" spans="1:3" x14ac:dyDescent="0.3">
      <c r="A238">
        <v>-464</v>
      </c>
      <c r="B238">
        <f t="shared" si="6"/>
        <v>118</v>
      </c>
      <c r="C238" t="str">
        <f t="shared" si="7"/>
        <v>skyblue</v>
      </c>
    </row>
    <row r="239" spans="1:3" x14ac:dyDescent="0.3">
      <c r="A239">
        <v>-463</v>
      </c>
      <c r="B239">
        <f t="shared" si="6"/>
        <v>118.5</v>
      </c>
      <c r="C239" t="str">
        <f t="shared" si="7"/>
        <v>skyblue</v>
      </c>
    </row>
    <row r="240" spans="1:3" x14ac:dyDescent="0.3">
      <c r="A240">
        <v>-462</v>
      </c>
      <c r="B240">
        <f t="shared" si="6"/>
        <v>119</v>
      </c>
      <c r="C240" t="str">
        <f t="shared" si="7"/>
        <v>skyblue</v>
      </c>
    </row>
    <row r="241" spans="1:3" x14ac:dyDescent="0.3">
      <c r="A241">
        <v>-461</v>
      </c>
      <c r="B241">
        <f t="shared" si="6"/>
        <v>119.5</v>
      </c>
      <c r="C241" t="str">
        <f t="shared" si="7"/>
        <v>skyblue</v>
      </c>
    </row>
    <row r="242" spans="1:3" x14ac:dyDescent="0.3">
      <c r="A242">
        <v>-460</v>
      </c>
      <c r="B242">
        <f t="shared" si="6"/>
        <v>120</v>
      </c>
      <c r="C242" t="str">
        <f t="shared" si="7"/>
        <v>skyblue</v>
      </c>
    </row>
    <row r="243" spans="1:3" x14ac:dyDescent="0.3">
      <c r="A243">
        <v>-459</v>
      </c>
      <c r="B243">
        <f t="shared" si="6"/>
        <v>120.5</v>
      </c>
      <c r="C243" t="str">
        <f t="shared" si="7"/>
        <v>skyblue</v>
      </c>
    </row>
    <row r="244" spans="1:3" x14ac:dyDescent="0.3">
      <c r="A244">
        <v>-458</v>
      </c>
      <c r="B244">
        <f t="shared" si="6"/>
        <v>121</v>
      </c>
      <c r="C244" t="str">
        <f t="shared" si="7"/>
        <v>skyblue</v>
      </c>
    </row>
    <row r="245" spans="1:3" x14ac:dyDescent="0.3">
      <c r="A245">
        <v>-457</v>
      </c>
      <c r="B245">
        <f t="shared" si="6"/>
        <v>121.5</v>
      </c>
      <c r="C245" t="str">
        <f t="shared" si="7"/>
        <v>skyblue</v>
      </c>
    </row>
    <row r="246" spans="1:3" x14ac:dyDescent="0.3">
      <c r="A246">
        <v>-456</v>
      </c>
      <c r="B246">
        <f t="shared" si="6"/>
        <v>122</v>
      </c>
      <c r="C246" t="str">
        <f t="shared" si="7"/>
        <v>skyblue</v>
      </c>
    </row>
    <row r="247" spans="1:3" x14ac:dyDescent="0.3">
      <c r="A247">
        <v>-455</v>
      </c>
      <c r="B247">
        <f t="shared" si="6"/>
        <v>122.5</v>
      </c>
      <c r="C247" t="str">
        <f t="shared" si="7"/>
        <v>skyblue</v>
      </c>
    </row>
    <row r="248" spans="1:3" x14ac:dyDescent="0.3">
      <c r="A248">
        <v>-454</v>
      </c>
      <c r="B248">
        <f t="shared" si="6"/>
        <v>123</v>
      </c>
      <c r="C248" t="str">
        <f t="shared" si="7"/>
        <v>skyblue</v>
      </c>
    </row>
    <row r="249" spans="1:3" x14ac:dyDescent="0.3">
      <c r="A249">
        <v>-453</v>
      </c>
      <c r="B249">
        <f t="shared" si="6"/>
        <v>123.5</v>
      </c>
      <c r="C249" t="str">
        <f t="shared" si="7"/>
        <v>skyblue</v>
      </c>
    </row>
    <row r="250" spans="1:3" x14ac:dyDescent="0.3">
      <c r="A250">
        <v>-452</v>
      </c>
      <c r="B250">
        <f t="shared" si="6"/>
        <v>124</v>
      </c>
      <c r="C250" t="str">
        <f t="shared" si="7"/>
        <v>skyblue</v>
      </c>
    </row>
    <row r="251" spans="1:3" x14ac:dyDescent="0.3">
      <c r="A251">
        <v>-451</v>
      </c>
      <c r="B251">
        <f t="shared" si="6"/>
        <v>124.5</v>
      </c>
      <c r="C251" t="str">
        <f t="shared" si="7"/>
        <v>skyblue</v>
      </c>
    </row>
    <row r="252" spans="1:3" x14ac:dyDescent="0.3">
      <c r="A252">
        <v>-450</v>
      </c>
      <c r="B252">
        <f t="shared" si="6"/>
        <v>125</v>
      </c>
      <c r="C252" t="str">
        <f t="shared" si="7"/>
        <v>skyblue</v>
      </c>
    </row>
    <row r="253" spans="1:3" x14ac:dyDescent="0.3">
      <c r="A253">
        <v>-449</v>
      </c>
      <c r="B253">
        <f t="shared" si="6"/>
        <v>125.5</v>
      </c>
      <c r="C253" t="str">
        <f t="shared" si="7"/>
        <v>skyblue</v>
      </c>
    </row>
    <row r="254" spans="1:3" x14ac:dyDescent="0.3">
      <c r="A254">
        <v>-448</v>
      </c>
      <c r="B254">
        <f t="shared" si="6"/>
        <v>126</v>
      </c>
      <c r="C254" t="str">
        <f t="shared" si="7"/>
        <v>skyblue</v>
      </c>
    </row>
    <row r="255" spans="1:3" x14ac:dyDescent="0.3">
      <c r="A255">
        <v>-447</v>
      </c>
      <c r="B255">
        <f t="shared" si="6"/>
        <v>126.5</v>
      </c>
      <c r="C255" t="str">
        <f t="shared" si="7"/>
        <v>skyblue</v>
      </c>
    </row>
    <row r="256" spans="1:3" x14ac:dyDescent="0.3">
      <c r="A256">
        <v>-446</v>
      </c>
      <c r="B256">
        <f t="shared" si="6"/>
        <v>127</v>
      </c>
      <c r="C256" t="str">
        <f t="shared" si="7"/>
        <v>skyblue</v>
      </c>
    </row>
    <row r="257" spans="1:3" x14ac:dyDescent="0.3">
      <c r="A257">
        <v>-445</v>
      </c>
      <c r="B257">
        <f t="shared" si="6"/>
        <v>127.5</v>
      </c>
      <c r="C257" t="str">
        <f t="shared" si="7"/>
        <v>skyblue</v>
      </c>
    </row>
    <row r="258" spans="1:3" x14ac:dyDescent="0.3">
      <c r="A258">
        <v>-444</v>
      </c>
      <c r="B258">
        <f t="shared" si="6"/>
        <v>128</v>
      </c>
      <c r="C258" t="str">
        <f t="shared" si="7"/>
        <v>skyblue</v>
      </c>
    </row>
    <row r="259" spans="1:3" x14ac:dyDescent="0.3">
      <c r="A259">
        <v>-443</v>
      </c>
      <c r="B259">
        <f t="shared" ref="B259:B322" si="8">(A259/2)+350</f>
        <v>128.5</v>
      </c>
      <c r="C259" t="str">
        <f t="shared" ref="C259:C322" si="9">IF((AND(B259&gt;=0,B259&lt;=87.5)),"grey",IF((AND(B259&gt;=87.5,B259&lt;=175)),"skyblue", IF((AND(B259&gt;=175,B259&lt;=262.5)),"orange",IF((AND(B259&gt;=262.5,B259&lt;=350)),"yellow", IF(B259&gt;350,"green")))))</f>
        <v>skyblue</v>
      </c>
    </row>
    <row r="260" spans="1:3" x14ac:dyDescent="0.3">
      <c r="A260">
        <v>-442</v>
      </c>
      <c r="B260">
        <f t="shared" si="8"/>
        <v>129</v>
      </c>
      <c r="C260" t="str">
        <f t="shared" si="9"/>
        <v>skyblue</v>
      </c>
    </row>
    <row r="261" spans="1:3" x14ac:dyDescent="0.3">
      <c r="A261">
        <v>-441</v>
      </c>
      <c r="B261">
        <f t="shared" si="8"/>
        <v>129.5</v>
      </c>
      <c r="C261" t="str">
        <f t="shared" si="9"/>
        <v>skyblue</v>
      </c>
    </row>
    <row r="262" spans="1:3" x14ac:dyDescent="0.3">
      <c r="A262">
        <v>-440</v>
      </c>
      <c r="B262">
        <f t="shared" si="8"/>
        <v>130</v>
      </c>
      <c r="C262" t="str">
        <f t="shared" si="9"/>
        <v>skyblue</v>
      </c>
    </row>
    <row r="263" spans="1:3" x14ac:dyDescent="0.3">
      <c r="A263">
        <v>-439</v>
      </c>
      <c r="B263">
        <f t="shared" si="8"/>
        <v>130.5</v>
      </c>
      <c r="C263" t="str">
        <f t="shared" si="9"/>
        <v>skyblue</v>
      </c>
    </row>
    <row r="264" spans="1:3" x14ac:dyDescent="0.3">
      <c r="A264">
        <v>-438</v>
      </c>
      <c r="B264">
        <f t="shared" si="8"/>
        <v>131</v>
      </c>
      <c r="C264" t="str">
        <f t="shared" si="9"/>
        <v>skyblue</v>
      </c>
    </row>
    <row r="265" spans="1:3" x14ac:dyDescent="0.3">
      <c r="A265">
        <v>-437</v>
      </c>
      <c r="B265">
        <f t="shared" si="8"/>
        <v>131.5</v>
      </c>
      <c r="C265" t="str">
        <f t="shared" si="9"/>
        <v>skyblue</v>
      </c>
    </row>
    <row r="266" spans="1:3" x14ac:dyDescent="0.3">
      <c r="A266">
        <v>-436</v>
      </c>
      <c r="B266">
        <f t="shared" si="8"/>
        <v>132</v>
      </c>
      <c r="C266" t="str">
        <f t="shared" si="9"/>
        <v>skyblue</v>
      </c>
    </row>
    <row r="267" spans="1:3" x14ac:dyDescent="0.3">
      <c r="A267">
        <v>-435</v>
      </c>
      <c r="B267">
        <f t="shared" si="8"/>
        <v>132.5</v>
      </c>
      <c r="C267" t="str">
        <f t="shared" si="9"/>
        <v>skyblue</v>
      </c>
    </row>
    <row r="268" spans="1:3" x14ac:dyDescent="0.3">
      <c r="A268">
        <v>-434</v>
      </c>
      <c r="B268">
        <f t="shared" si="8"/>
        <v>133</v>
      </c>
      <c r="C268" t="str">
        <f t="shared" si="9"/>
        <v>skyblue</v>
      </c>
    </row>
    <row r="269" spans="1:3" x14ac:dyDescent="0.3">
      <c r="A269">
        <v>-433</v>
      </c>
      <c r="B269">
        <f t="shared" si="8"/>
        <v>133.5</v>
      </c>
      <c r="C269" t="str">
        <f t="shared" si="9"/>
        <v>skyblue</v>
      </c>
    </row>
    <row r="270" spans="1:3" x14ac:dyDescent="0.3">
      <c r="A270">
        <v>-432</v>
      </c>
      <c r="B270">
        <f t="shared" si="8"/>
        <v>134</v>
      </c>
      <c r="C270" t="str">
        <f t="shared" si="9"/>
        <v>skyblue</v>
      </c>
    </row>
    <row r="271" spans="1:3" x14ac:dyDescent="0.3">
      <c r="A271">
        <v>-431</v>
      </c>
      <c r="B271">
        <f t="shared" si="8"/>
        <v>134.5</v>
      </c>
      <c r="C271" t="str">
        <f t="shared" si="9"/>
        <v>skyblue</v>
      </c>
    </row>
    <row r="272" spans="1:3" x14ac:dyDescent="0.3">
      <c r="A272">
        <v>-430</v>
      </c>
      <c r="B272">
        <f t="shared" si="8"/>
        <v>135</v>
      </c>
      <c r="C272" t="str">
        <f t="shared" si="9"/>
        <v>skyblue</v>
      </c>
    </row>
    <row r="273" spans="1:3" x14ac:dyDescent="0.3">
      <c r="A273">
        <v>-429</v>
      </c>
      <c r="B273">
        <f t="shared" si="8"/>
        <v>135.5</v>
      </c>
      <c r="C273" t="str">
        <f t="shared" si="9"/>
        <v>skyblue</v>
      </c>
    </row>
    <row r="274" spans="1:3" x14ac:dyDescent="0.3">
      <c r="A274">
        <v>-428</v>
      </c>
      <c r="B274">
        <f t="shared" si="8"/>
        <v>136</v>
      </c>
      <c r="C274" t="str">
        <f t="shared" si="9"/>
        <v>skyblue</v>
      </c>
    </row>
    <row r="275" spans="1:3" x14ac:dyDescent="0.3">
      <c r="A275">
        <v>-427</v>
      </c>
      <c r="B275">
        <f t="shared" si="8"/>
        <v>136.5</v>
      </c>
      <c r="C275" t="str">
        <f t="shared" si="9"/>
        <v>skyblue</v>
      </c>
    </row>
    <row r="276" spans="1:3" x14ac:dyDescent="0.3">
      <c r="A276">
        <v>-426</v>
      </c>
      <c r="B276">
        <f t="shared" si="8"/>
        <v>137</v>
      </c>
      <c r="C276" t="str">
        <f t="shared" si="9"/>
        <v>skyblue</v>
      </c>
    </row>
    <row r="277" spans="1:3" x14ac:dyDescent="0.3">
      <c r="A277">
        <v>-425</v>
      </c>
      <c r="B277">
        <f t="shared" si="8"/>
        <v>137.5</v>
      </c>
      <c r="C277" t="str">
        <f t="shared" si="9"/>
        <v>skyblue</v>
      </c>
    </row>
    <row r="278" spans="1:3" x14ac:dyDescent="0.3">
      <c r="A278">
        <v>-424</v>
      </c>
      <c r="B278">
        <f t="shared" si="8"/>
        <v>138</v>
      </c>
      <c r="C278" t="str">
        <f t="shared" si="9"/>
        <v>skyblue</v>
      </c>
    </row>
    <row r="279" spans="1:3" x14ac:dyDescent="0.3">
      <c r="A279">
        <v>-423</v>
      </c>
      <c r="B279">
        <f t="shared" si="8"/>
        <v>138.5</v>
      </c>
      <c r="C279" t="str">
        <f t="shared" si="9"/>
        <v>skyblue</v>
      </c>
    </row>
    <row r="280" spans="1:3" x14ac:dyDescent="0.3">
      <c r="A280">
        <v>-422</v>
      </c>
      <c r="B280">
        <f t="shared" si="8"/>
        <v>139</v>
      </c>
      <c r="C280" t="str">
        <f t="shared" si="9"/>
        <v>skyblue</v>
      </c>
    </row>
    <row r="281" spans="1:3" x14ac:dyDescent="0.3">
      <c r="A281">
        <v>-421</v>
      </c>
      <c r="B281">
        <f t="shared" si="8"/>
        <v>139.5</v>
      </c>
      <c r="C281" t="str">
        <f t="shared" si="9"/>
        <v>skyblue</v>
      </c>
    </row>
    <row r="282" spans="1:3" x14ac:dyDescent="0.3">
      <c r="A282">
        <v>-420</v>
      </c>
      <c r="B282">
        <f t="shared" si="8"/>
        <v>140</v>
      </c>
      <c r="C282" t="str">
        <f t="shared" si="9"/>
        <v>skyblue</v>
      </c>
    </row>
    <row r="283" spans="1:3" x14ac:dyDescent="0.3">
      <c r="A283">
        <v>-419</v>
      </c>
      <c r="B283">
        <f t="shared" si="8"/>
        <v>140.5</v>
      </c>
      <c r="C283" t="str">
        <f t="shared" si="9"/>
        <v>skyblue</v>
      </c>
    </row>
    <row r="284" spans="1:3" x14ac:dyDescent="0.3">
      <c r="A284">
        <v>-418</v>
      </c>
      <c r="B284">
        <f t="shared" si="8"/>
        <v>141</v>
      </c>
      <c r="C284" t="str">
        <f t="shared" si="9"/>
        <v>skyblue</v>
      </c>
    </row>
    <row r="285" spans="1:3" x14ac:dyDescent="0.3">
      <c r="A285">
        <v>-417</v>
      </c>
      <c r="B285">
        <f t="shared" si="8"/>
        <v>141.5</v>
      </c>
      <c r="C285" t="str">
        <f t="shared" si="9"/>
        <v>skyblue</v>
      </c>
    </row>
    <row r="286" spans="1:3" x14ac:dyDescent="0.3">
      <c r="A286">
        <v>-416</v>
      </c>
      <c r="B286">
        <f t="shared" si="8"/>
        <v>142</v>
      </c>
      <c r="C286" t="str">
        <f t="shared" si="9"/>
        <v>skyblue</v>
      </c>
    </row>
    <row r="287" spans="1:3" x14ac:dyDescent="0.3">
      <c r="A287">
        <v>-415</v>
      </c>
      <c r="B287">
        <f t="shared" si="8"/>
        <v>142.5</v>
      </c>
      <c r="C287" t="str">
        <f t="shared" si="9"/>
        <v>skyblue</v>
      </c>
    </row>
    <row r="288" spans="1:3" x14ac:dyDescent="0.3">
      <c r="A288">
        <v>-414</v>
      </c>
      <c r="B288">
        <f t="shared" si="8"/>
        <v>143</v>
      </c>
      <c r="C288" t="str">
        <f t="shared" si="9"/>
        <v>skyblue</v>
      </c>
    </row>
    <row r="289" spans="1:3" x14ac:dyDescent="0.3">
      <c r="A289">
        <v>-413</v>
      </c>
      <c r="B289">
        <f t="shared" si="8"/>
        <v>143.5</v>
      </c>
      <c r="C289" t="str">
        <f t="shared" si="9"/>
        <v>skyblue</v>
      </c>
    </row>
    <row r="290" spans="1:3" x14ac:dyDescent="0.3">
      <c r="A290">
        <v>-412</v>
      </c>
      <c r="B290">
        <f t="shared" si="8"/>
        <v>144</v>
      </c>
      <c r="C290" t="str">
        <f t="shared" si="9"/>
        <v>skyblue</v>
      </c>
    </row>
    <row r="291" spans="1:3" x14ac:dyDescent="0.3">
      <c r="A291">
        <v>-411</v>
      </c>
      <c r="B291">
        <f t="shared" si="8"/>
        <v>144.5</v>
      </c>
      <c r="C291" t="str">
        <f t="shared" si="9"/>
        <v>skyblue</v>
      </c>
    </row>
    <row r="292" spans="1:3" x14ac:dyDescent="0.3">
      <c r="A292">
        <v>-410</v>
      </c>
      <c r="B292">
        <f t="shared" si="8"/>
        <v>145</v>
      </c>
      <c r="C292" t="str">
        <f t="shared" si="9"/>
        <v>skyblue</v>
      </c>
    </row>
    <row r="293" spans="1:3" x14ac:dyDescent="0.3">
      <c r="A293">
        <v>-409</v>
      </c>
      <c r="B293">
        <f t="shared" si="8"/>
        <v>145.5</v>
      </c>
      <c r="C293" t="str">
        <f t="shared" si="9"/>
        <v>skyblue</v>
      </c>
    </row>
    <row r="294" spans="1:3" x14ac:dyDescent="0.3">
      <c r="A294">
        <v>-408</v>
      </c>
      <c r="B294">
        <f t="shared" si="8"/>
        <v>146</v>
      </c>
      <c r="C294" t="str">
        <f t="shared" si="9"/>
        <v>skyblue</v>
      </c>
    </row>
    <row r="295" spans="1:3" x14ac:dyDescent="0.3">
      <c r="A295">
        <v>-407</v>
      </c>
      <c r="B295">
        <f t="shared" si="8"/>
        <v>146.5</v>
      </c>
      <c r="C295" t="str">
        <f t="shared" si="9"/>
        <v>skyblue</v>
      </c>
    </row>
    <row r="296" spans="1:3" x14ac:dyDescent="0.3">
      <c r="A296">
        <v>-406</v>
      </c>
      <c r="B296">
        <f t="shared" si="8"/>
        <v>147</v>
      </c>
      <c r="C296" t="str">
        <f t="shared" si="9"/>
        <v>skyblue</v>
      </c>
    </row>
    <row r="297" spans="1:3" x14ac:dyDescent="0.3">
      <c r="A297">
        <v>-405</v>
      </c>
      <c r="B297">
        <f t="shared" si="8"/>
        <v>147.5</v>
      </c>
      <c r="C297" t="str">
        <f t="shared" si="9"/>
        <v>skyblue</v>
      </c>
    </row>
    <row r="298" spans="1:3" x14ac:dyDescent="0.3">
      <c r="A298">
        <v>-404</v>
      </c>
      <c r="B298">
        <f t="shared" si="8"/>
        <v>148</v>
      </c>
      <c r="C298" t="str">
        <f t="shared" si="9"/>
        <v>skyblue</v>
      </c>
    </row>
    <row r="299" spans="1:3" x14ac:dyDescent="0.3">
      <c r="A299">
        <v>-403</v>
      </c>
      <c r="B299">
        <f t="shared" si="8"/>
        <v>148.5</v>
      </c>
      <c r="C299" t="str">
        <f t="shared" si="9"/>
        <v>skyblue</v>
      </c>
    </row>
    <row r="300" spans="1:3" x14ac:dyDescent="0.3">
      <c r="A300">
        <v>-402</v>
      </c>
      <c r="B300">
        <f t="shared" si="8"/>
        <v>149</v>
      </c>
      <c r="C300" t="str">
        <f t="shared" si="9"/>
        <v>skyblue</v>
      </c>
    </row>
    <row r="301" spans="1:3" x14ac:dyDescent="0.3">
      <c r="A301">
        <v>-401</v>
      </c>
      <c r="B301">
        <f t="shared" si="8"/>
        <v>149.5</v>
      </c>
      <c r="C301" t="str">
        <f t="shared" si="9"/>
        <v>skyblue</v>
      </c>
    </row>
    <row r="302" spans="1:3" x14ac:dyDescent="0.3">
      <c r="A302">
        <v>-400</v>
      </c>
      <c r="B302">
        <f t="shared" si="8"/>
        <v>150</v>
      </c>
      <c r="C302" t="str">
        <f t="shared" si="9"/>
        <v>skyblue</v>
      </c>
    </row>
    <row r="303" spans="1:3" x14ac:dyDescent="0.3">
      <c r="A303">
        <v>-399</v>
      </c>
      <c r="B303">
        <f t="shared" si="8"/>
        <v>150.5</v>
      </c>
      <c r="C303" t="str">
        <f t="shared" si="9"/>
        <v>skyblue</v>
      </c>
    </row>
    <row r="304" spans="1:3" x14ac:dyDescent="0.3">
      <c r="A304">
        <v>-398</v>
      </c>
      <c r="B304">
        <f t="shared" si="8"/>
        <v>151</v>
      </c>
      <c r="C304" t="str">
        <f t="shared" si="9"/>
        <v>skyblue</v>
      </c>
    </row>
    <row r="305" spans="1:3" x14ac:dyDescent="0.3">
      <c r="A305">
        <v>-397</v>
      </c>
      <c r="B305">
        <f t="shared" si="8"/>
        <v>151.5</v>
      </c>
      <c r="C305" t="str">
        <f t="shared" si="9"/>
        <v>skyblue</v>
      </c>
    </row>
    <row r="306" spans="1:3" x14ac:dyDescent="0.3">
      <c r="A306">
        <v>-396</v>
      </c>
      <c r="B306">
        <f t="shared" si="8"/>
        <v>152</v>
      </c>
      <c r="C306" t="str">
        <f t="shared" si="9"/>
        <v>skyblue</v>
      </c>
    </row>
    <row r="307" spans="1:3" x14ac:dyDescent="0.3">
      <c r="A307">
        <v>-395</v>
      </c>
      <c r="B307">
        <f t="shared" si="8"/>
        <v>152.5</v>
      </c>
      <c r="C307" t="str">
        <f t="shared" si="9"/>
        <v>skyblue</v>
      </c>
    </row>
    <row r="308" spans="1:3" x14ac:dyDescent="0.3">
      <c r="A308">
        <v>-394</v>
      </c>
      <c r="B308">
        <f t="shared" si="8"/>
        <v>153</v>
      </c>
      <c r="C308" t="str">
        <f t="shared" si="9"/>
        <v>skyblue</v>
      </c>
    </row>
    <row r="309" spans="1:3" x14ac:dyDescent="0.3">
      <c r="A309">
        <v>-393</v>
      </c>
      <c r="B309">
        <f t="shared" si="8"/>
        <v>153.5</v>
      </c>
      <c r="C309" t="str">
        <f t="shared" si="9"/>
        <v>skyblue</v>
      </c>
    </row>
    <row r="310" spans="1:3" x14ac:dyDescent="0.3">
      <c r="A310">
        <v>-392</v>
      </c>
      <c r="B310">
        <f t="shared" si="8"/>
        <v>154</v>
      </c>
      <c r="C310" t="str">
        <f t="shared" si="9"/>
        <v>skyblue</v>
      </c>
    </row>
    <row r="311" spans="1:3" x14ac:dyDescent="0.3">
      <c r="A311">
        <v>-391</v>
      </c>
      <c r="B311">
        <f t="shared" si="8"/>
        <v>154.5</v>
      </c>
      <c r="C311" t="str">
        <f t="shared" si="9"/>
        <v>skyblue</v>
      </c>
    </row>
    <row r="312" spans="1:3" x14ac:dyDescent="0.3">
      <c r="A312">
        <v>-390</v>
      </c>
      <c r="B312">
        <f t="shared" si="8"/>
        <v>155</v>
      </c>
      <c r="C312" t="str">
        <f t="shared" si="9"/>
        <v>skyblue</v>
      </c>
    </row>
    <row r="313" spans="1:3" x14ac:dyDescent="0.3">
      <c r="A313">
        <v>-389</v>
      </c>
      <c r="B313">
        <f t="shared" si="8"/>
        <v>155.5</v>
      </c>
      <c r="C313" t="str">
        <f t="shared" si="9"/>
        <v>skyblue</v>
      </c>
    </row>
    <row r="314" spans="1:3" x14ac:dyDescent="0.3">
      <c r="A314">
        <v>-388</v>
      </c>
      <c r="B314">
        <f t="shared" si="8"/>
        <v>156</v>
      </c>
      <c r="C314" t="str">
        <f t="shared" si="9"/>
        <v>skyblue</v>
      </c>
    </row>
    <row r="315" spans="1:3" x14ac:dyDescent="0.3">
      <c r="A315">
        <v>-387</v>
      </c>
      <c r="B315">
        <f t="shared" si="8"/>
        <v>156.5</v>
      </c>
      <c r="C315" t="str">
        <f t="shared" si="9"/>
        <v>skyblue</v>
      </c>
    </row>
    <row r="316" spans="1:3" x14ac:dyDescent="0.3">
      <c r="A316">
        <v>-386</v>
      </c>
      <c r="B316">
        <f t="shared" si="8"/>
        <v>157</v>
      </c>
      <c r="C316" t="str">
        <f t="shared" si="9"/>
        <v>skyblue</v>
      </c>
    </row>
    <row r="317" spans="1:3" x14ac:dyDescent="0.3">
      <c r="A317">
        <v>-385</v>
      </c>
      <c r="B317">
        <f t="shared" si="8"/>
        <v>157.5</v>
      </c>
      <c r="C317" t="str">
        <f t="shared" si="9"/>
        <v>skyblue</v>
      </c>
    </row>
    <row r="318" spans="1:3" x14ac:dyDescent="0.3">
      <c r="A318">
        <v>-384</v>
      </c>
      <c r="B318">
        <f t="shared" si="8"/>
        <v>158</v>
      </c>
      <c r="C318" t="str">
        <f t="shared" si="9"/>
        <v>skyblue</v>
      </c>
    </row>
    <row r="319" spans="1:3" x14ac:dyDescent="0.3">
      <c r="A319">
        <v>-383</v>
      </c>
      <c r="B319">
        <f t="shared" si="8"/>
        <v>158.5</v>
      </c>
      <c r="C319" t="str">
        <f t="shared" si="9"/>
        <v>skyblue</v>
      </c>
    </row>
    <row r="320" spans="1:3" x14ac:dyDescent="0.3">
      <c r="A320">
        <v>-382</v>
      </c>
      <c r="B320">
        <f t="shared" si="8"/>
        <v>159</v>
      </c>
      <c r="C320" t="str">
        <f t="shared" si="9"/>
        <v>skyblue</v>
      </c>
    </row>
    <row r="321" spans="1:3" x14ac:dyDescent="0.3">
      <c r="A321">
        <v>-381</v>
      </c>
      <c r="B321">
        <f t="shared" si="8"/>
        <v>159.5</v>
      </c>
      <c r="C321" t="str">
        <f t="shared" si="9"/>
        <v>skyblue</v>
      </c>
    </row>
    <row r="322" spans="1:3" x14ac:dyDescent="0.3">
      <c r="A322">
        <v>-380</v>
      </c>
      <c r="B322">
        <f t="shared" si="8"/>
        <v>160</v>
      </c>
      <c r="C322" t="str">
        <f t="shared" si="9"/>
        <v>skyblue</v>
      </c>
    </row>
    <row r="323" spans="1:3" x14ac:dyDescent="0.3">
      <c r="A323">
        <v>-379</v>
      </c>
      <c r="B323">
        <f t="shared" ref="B323:B386" si="10">(A323/2)+350</f>
        <v>160.5</v>
      </c>
      <c r="C323" t="str">
        <f t="shared" ref="C323:C386" si="11">IF((AND(B323&gt;=0,B323&lt;=87.5)),"grey",IF((AND(B323&gt;=87.5,B323&lt;=175)),"skyblue", IF((AND(B323&gt;=175,B323&lt;=262.5)),"orange",IF((AND(B323&gt;=262.5,B323&lt;=350)),"yellow", IF(B323&gt;350,"green")))))</f>
        <v>skyblue</v>
      </c>
    </row>
    <row r="324" spans="1:3" x14ac:dyDescent="0.3">
      <c r="A324">
        <v>-378</v>
      </c>
      <c r="B324">
        <f t="shared" si="10"/>
        <v>161</v>
      </c>
      <c r="C324" t="str">
        <f t="shared" si="11"/>
        <v>skyblue</v>
      </c>
    </row>
    <row r="325" spans="1:3" x14ac:dyDescent="0.3">
      <c r="A325">
        <v>-377</v>
      </c>
      <c r="B325">
        <f t="shared" si="10"/>
        <v>161.5</v>
      </c>
      <c r="C325" t="str">
        <f t="shared" si="11"/>
        <v>skyblue</v>
      </c>
    </row>
    <row r="326" spans="1:3" x14ac:dyDescent="0.3">
      <c r="A326">
        <v>-376</v>
      </c>
      <c r="B326">
        <f t="shared" si="10"/>
        <v>162</v>
      </c>
      <c r="C326" t="str">
        <f t="shared" si="11"/>
        <v>skyblue</v>
      </c>
    </row>
    <row r="327" spans="1:3" x14ac:dyDescent="0.3">
      <c r="A327">
        <v>-375</v>
      </c>
      <c r="B327">
        <f t="shared" si="10"/>
        <v>162.5</v>
      </c>
      <c r="C327" t="str">
        <f t="shared" si="11"/>
        <v>skyblue</v>
      </c>
    </row>
    <row r="328" spans="1:3" x14ac:dyDescent="0.3">
      <c r="A328">
        <v>-374</v>
      </c>
      <c r="B328">
        <f t="shared" si="10"/>
        <v>163</v>
      </c>
      <c r="C328" t="str">
        <f t="shared" si="11"/>
        <v>skyblue</v>
      </c>
    </row>
    <row r="329" spans="1:3" x14ac:dyDescent="0.3">
      <c r="A329">
        <v>-373</v>
      </c>
      <c r="B329">
        <f t="shared" si="10"/>
        <v>163.5</v>
      </c>
      <c r="C329" t="str">
        <f t="shared" si="11"/>
        <v>skyblue</v>
      </c>
    </row>
    <row r="330" spans="1:3" x14ac:dyDescent="0.3">
      <c r="A330">
        <v>-372</v>
      </c>
      <c r="B330">
        <f t="shared" si="10"/>
        <v>164</v>
      </c>
      <c r="C330" t="str">
        <f t="shared" si="11"/>
        <v>skyblue</v>
      </c>
    </row>
    <row r="331" spans="1:3" x14ac:dyDescent="0.3">
      <c r="A331">
        <v>-371</v>
      </c>
      <c r="B331">
        <f t="shared" si="10"/>
        <v>164.5</v>
      </c>
      <c r="C331" t="str">
        <f t="shared" si="11"/>
        <v>skyblue</v>
      </c>
    </row>
    <row r="332" spans="1:3" x14ac:dyDescent="0.3">
      <c r="A332">
        <v>-370</v>
      </c>
      <c r="B332">
        <f t="shared" si="10"/>
        <v>165</v>
      </c>
      <c r="C332" t="str">
        <f t="shared" si="11"/>
        <v>skyblue</v>
      </c>
    </row>
    <row r="333" spans="1:3" x14ac:dyDescent="0.3">
      <c r="A333">
        <v>-369</v>
      </c>
      <c r="B333">
        <f t="shared" si="10"/>
        <v>165.5</v>
      </c>
      <c r="C333" t="str">
        <f t="shared" si="11"/>
        <v>skyblue</v>
      </c>
    </row>
    <row r="334" spans="1:3" x14ac:dyDescent="0.3">
      <c r="A334">
        <v>-368</v>
      </c>
      <c r="B334">
        <f t="shared" si="10"/>
        <v>166</v>
      </c>
      <c r="C334" t="str">
        <f t="shared" si="11"/>
        <v>skyblue</v>
      </c>
    </row>
    <row r="335" spans="1:3" x14ac:dyDescent="0.3">
      <c r="A335">
        <v>-367</v>
      </c>
      <c r="B335">
        <f t="shared" si="10"/>
        <v>166.5</v>
      </c>
      <c r="C335" t="str">
        <f t="shared" si="11"/>
        <v>skyblue</v>
      </c>
    </row>
    <row r="336" spans="1:3" x14ac:dyDescent="0.3">
      <c r="A336">
        <v>-366</v>
      </c>
      <c r="B336">
        <f t="shared" si="10"/>
        <v>167</v>
      </c>
      <c r="C336" t="str">
        <f t="shared" si="11"/>
        <v>skyblue</v>
      </c>
    </row>
    <row r="337" spans="1:3" x14ac:dyDescent="0.3">
      <c r="A337">
        <v>-365</v>
      </c>
      <c r="B337">
        <f t="shared" si="10"/>
        <v>167.5</v>
      </c>
      <c r="C337" t="str">
        <f t="shared" si="11"/>
        <v>skyblue</v>
      </c>
    </row>
    <row r="338" spans="1:3" x14ac:dyDescent="0.3">
      <c r="A338">
        <v>-364</v>
      </c>
      <c r="B338">
        <f t="shared" si="10"/>
        <v>168</v>
      </c>
      <c r="C338" t="str">
        <f t="shared" si="11"/>
        <v>skyblue</v>
      </c>
    </row>
    <row r="339" spans="1:3" x14ac:dyDescent="0.3">
      <c r="A339">
        <v>-363</v>
      </c>
      <c r="B339">
        <f t="shared" si="10"/>
        <v>168.5</v>
      </c>
      <c r="C339" t="str">
        <f t="shared" si="11"/>
        <v>skyblue</v>
      </c>
    </row>
    <row r="340" spans="1:3" x14ac:dyDescent="0.3">
      <c r="A340">
        <v>-362</v>
      </c>
      <c r="B340">
        <f t="shared" si="10"/>
        <v>169</v>
      </c>
      <c r="C340" t="str">
        <f t="shared" si="11"/>
        <v>skyblue</v>
      </c>
    </row>
    <row r="341" spans="1:3" x14ac:dyDescent="0.3">
      <c r="A341">
        <v>-361</v>
      </c>
      <c r="B341">
        <f t="shared" si="10"/>
        <v>169.5</v>
      </c>
      <c r="C341" t="str">
        <f t="shared" si="11"/>
        <v>skyblue</v>
      </c>
    </row>
    <row r="342" spans="1:3" x14ac:dyDescent="0.3">
      <c r="A342">
        <v>-360</v>
      </c>
      <c r="B342">
        <f t="shared" si="10"/>
        <v>170</v>
      </c>
      <c r="C342" t="str">
        <f t="shared" si="11"/>
        <v>skyblue</v>
      </c>
    </row>
    <row r="343" spans="1:3" x14ac:dyDescent="0.3">
      <c r="A343">
        <v>-359</v>
      </c>
      <c r="B343">
        <f t="shared" si="10"/>
        <v>170.5</v>
      </c>
      <c r="C343" t="str">
        <f t="shared" si="11"/>
        <v>skyblue</v>
      </c>
    </row>
    <row r="344" spans="1:3" x14ac:dyDescent="0.3">
      <c r="A344">
        <v>-358</v>
      </c>
      <c r="B344">
        <f t="shared" si="10"/>
        <v>171</v>
      </c>
      <c r="C344" t="str">
        <f t="shared" si="11"/>
        <v>skyblue</v>
      </c>
    </row>
    <row r="345" spans="1:3" x14ac:dyDescent="0.3">
      <c r="A345">
        <v>-357</v>
      </c>
      <c r="B345">
        <f t="shared" si="10"/>
        <v>171.5</v>
      </c>
      <c r="C345" t="str">
        <f t="shared" si="11"/>
        <v>skyblue</v>
      </c>
    </row>
    <row r="346" spans="1:3" x14ac:dyDescent="0.3">
      <c r="A346">
        <v>-356</v>
      </c>
      <c r="B346">
        <f t="shared" si="10"/>
        <v>172</v>
      </c>
      <c r="C346" t="str">
        <f t="shared" si="11"/>
        <v>skyblue</v>
      </c>
    </row>
    <row r="347" spans="1:3" x14ac:dyDescent="0.3">
      <c r="A347">
        <v>-355</v>
      </c>
      <c r="B347">
        <f t="shared" si="10"/>
        <v>172.5</v>
      </c>
      <c r="C347" t="str">
        <f t="shared" si="11"/>
        <v>skyblue</v>
      </c>
    </row>
    <row r="348" spans="1:3" x14ac:dyDescent="0.3">
      <c r="A348">
        <v>-354</v>
      </c>
      <c r="B348">
        <f t="shared" si="10"/>
        <v>173</v>
      </c>
      <c r="C348" t="str">
        <f t="shared" si="11"/>
        <v>skyblue</v>
      </c>
    </row>
    <row r="349" spans="1:3" x14ac:dyDescent="0.3">
      <c r="A349">
        <v>-353</v>
      </c>
      <c r="B349">
        <f t="shared" si="10"/>
        <v>173.5</v>
      </c>
      <c r="C349" t="str">
        <f t="shared" si="11"/>
        <v>skyblue</v>
      </c>
    </row>
    <row r="350" spans="1:3" x14ac:dyDescent="0.3">
      <c r="A350">
        <v>-352</v>
      </c>
      <c r="B350">
        <f t="shared" si="10"/>
        <v>174</v>
      </c>
      <c r="C350" t="str">
        <f t="shared" si="11"/>
        <v>skyblue</v>
      </c>
    </row>
    <row r="351" spans="1:3" x14ac:dyDescent="0.3">
      <c r="A351">
        <v>-351</v>
      </c>
      <c r="B351">
        <f t="shared" si="10"/>
        <v>174.5</v>
      </c>
      <c r="C351" t="str">
        <f t="shared" si="11"/>
        <v>skyblue</v>
      </c>
    </row>
    <row r="352" spans="1:3" x14ac:dyDescent="0.3">
      <c r="A352">
        <v>-350</v>
      </c>
      <c r="B352">
        <f t="shared" si="10"/>
        <v>175</v>
      </c>
      <c r="C352" t="str">
        <f t="shared" si="11"/>
        <v>skyblue</v>
      </c>
    </row>
    <row r="353" spans="1:3" x14ac:dyDescent="0.3">
      <c r="A353">
        <v>-349</v>
      </c>
      <c r="B353">
        <f t="shared" si="10"/>
        <v>175.5</v>
      </c>
      <c r="C353" t="str">
        <f t="shared" si="11"/>
        <v>orange</v>
      </c>
    </row>
    <row r="354" spans="1:3" x14ac:dyDescent="0.3">
      <c r="A354">
        <v>-348</v>
      </c>
      <c r="B354">
        <f t="shared" si="10"/>
        <v>176</v>
      </c>
      <c r="C354" t="str">
        <f t="shared" si="11"/>
        <v>orange</v>
      </c>
    </row>
    <row r="355" spans="1:3" x14ac:dyDescent="0.3">
      <c r="A355">
        <v>-347</v>
      </c>
      <c r="B355">
        <f t="shared" si="10"/>
        <v>176.5</v>
      </c>
      <c r="C355" t="str">
        <f t="shared" si="11"/>
        <v>orange</v>
      </c>
    </row>
    <row r="356" spans="1:3" x14ac:dyDescent="0.3">
      <c r="A356">
        <v>-346</v>
      </c>
      <c r="B356">
        <f t="shared" si="10"/>
        <v>177</v>
      </c>
      <c r="C356" t="str">
        <f t="shared" si="11"/>
        <v>orange</v>
      </c>
    </row>
    <row r="357" spans="1:3" x14ac:dyDescent="0.3">
      <c r="A357">
        <v>-345</v>
      </c>
      <c r="B357">
        <f t="shared" si="10"/>
        <v>177.5</v>
      </c>
      <c r="C357" t="str">
        <f t="shared" si="11"/>
        <v>orange</v>
      </c>
    </row>
    <row r="358" spans="1:3" x14ac:dyDescent="0.3">
      <c r="A358">
        <v>-344</v>
      </c>
      <c r="B358">
        <f t="shared" si="10"/>
        <v>178</v>
      </c>
      <c r="C358" t="str">
        <f t="shared" si="11"/>
        <v>orange</v>
      </c>
    </row>
    <row r="359" spans="1:3" x14ac:dyDescent="0.3">
      <c r="A359">
        <v>-343</v>
      </c>
      <c r="B359">
        <f t="shared" si="10"/>
        <v>178.5</v>
      </c>
      <c r="C359" t="str">
        <f t="shared" si="11"/>
        <v>orange</v>
      </c>
    </row>
    <row r="360" spans="1:3" x14ac:dyDescent="0.3">
      <c r="A360">
        <v>-342</v>
      </c>
      <c r="B360">
        <f t="shared" si="10"/>
        <v>179</v>
      </c>
      <c r="C360" t="str">
        <f t="shared" si="11"/>
        <v>orange</v>
      </c>
    </row>
    <row r="361" spans="1:3" x14ac:dyDescent="0.3">
      <c r="A361">
        <v>-341</v>
      </c>
      <c r="B361">
        <f t="shared" si="10"/>
        <v>179.5</v>
      </c>
      <c r="C361" t="str">
        <f t="shared" si="11"/>
        <v>orange</v>
      </c>
    </row>
    <row r="362" spans="1:3" x14ac:dyDescent="0.3">
      <c r="A362">
        <v>-340</v>
      </c>
      <c r="B362">
        <f t="shared" si="10"/>
        <v>180</v>
      </c>
      <c r="C362" t="str">
        <f t="shared" si="11"/>
        <v>orange</v>
      </c>
    </row>
    <row r="363" spans="1:3" x14ac:dyDescent="0.3">
      <c r="A363">
        <v>-339</v>
      </c>
      <c r="B363">
        <f t="shared" si="10"/>
        <v>180.5</v>
      </c>
      <c r="C363" t="str">
        <f t="shared" si="11"/>
        <v>orange</v>
      </c>
    </row>
    <row r="364" spans="1:3" x14ac:dyDescent="0.3">
      <c r="A364">
        <v>-338</v>
      </c>
      <c r="B364">
        <f t="shared" si="10"/>
        <v>181</v>
      </c>
      <c r="C364" t="str">
        <f t="shared" si="11"/>
        <v>orange</v>
      </c>
    </row>
    <row r="365" spans="1:3" x14ac:dyDescent="0.3">
      <c r="A365">
        <v>-337</v>
      </c>
      <c r="B365">
        <f t="shared" si="10"/>
        <v>181.5</v>
      </c>
      <c r="C365" t="str">
        <f t="shared" si="11"/>
        <v>orange</v>
      </c>
    </row>
    <row r="366" spans="1:3" x14ac:dyDescent="0.3">
      <c r="A366">
        <v>-336</v>
      </c>
      <c r="B366">
        <f t="shared" si="10"/>
        <v>182</v>
      </c>
      <c r="C366" t="str">
        <f t="shared" si="11"/>
        <v>orange</v>
      </c>
    </row>
    <row r="367" spans="1:3" x14ac:dyDescent="0.3">
      <c r="A367">
        <v>-335</v>
      </c>
      <c r="B367">
        <f t="shared" si="10"/>
        <v>182.5</v>
      </c>
      <c r="C367" t="str">
        <f t="shared" si="11"/>
        <v>orange</v>
      </c>
    </row>
    <row r="368" spans="1:3" x14ac:dyDescent="0.3">
      <c r="A368">
        <v>-334</v>
      </c>
      <c r="B368">
        <f t="shared" si="10"/>
        <v>183</v>
      </c>
      <c r="C368" t="str">
        <f t="shared" si="11"/>
        <v>orange</v>
      </c>
    </row>
    <row r="369" spans="1:3" x14ac:dyDescent="0.3">
      <c r="A369">
        <v>-333</v>
      </c>
      <c r="B369">
        <f t="shared" si="10"/>
        <v>183.5</v>
      </c>
      <c r="C369" t="str">
        <f t="shared" si="11"/>
        <v>orange</v>
      </c>
    </row>
    <row r="370" spans="1:3" x14ac:dyDescent="0.3">
      <c r="A370">
        <v>-332</v>
      </c>
      <c r="B370">
        <f t="shared" si="10"/>
        <v>184</v>
      </c>
      <c r="C370" t="str">
        <f t="shared" si="11"/>
        <v>orange</v>
      </c>
    </row>
    <row r="371" spans="1:3" x14ac:dyDescent="0.3">
      <c r="A371">
        <v>-331</v>
      </c>
      <c r="B371">
        <f t="shared" si="10"/>
        <v>184.5</v>
      </c>
      <c r="C371" t="str">
        <f t="shared" si="11"/>
        <v>orange</v>
      </c>
    </row>
    <row r="372" spans="1:3" x14ac:dyDescent="0.3">
      <c r="A372">
        <v>-330</v>
      </c>
      <c r="B372">
        <f t="shared" si="10"/>
        <v>185</v>
      </c>
      <c r="C372" t="str">
        <f t="shared" si="11"/>
        <v>orange</v>
      </c>
    </row>
    <row r="373" spans="1:3" x14ac:dyDescent="0.3">
      <c r="A373">
        <v>-329</v>
      </c>
      <c r="B373">
        <f t="shared" si="10"/>
        <v>185.5</v>
      </c>
      <c r="C373" t="str">
        <f t="shared" si="11"/>
        <v>orange</v>
      </c>
    </row>
    <row r="374" spans="1:3" x14ac:dyDescent="0.3">
      <c r="A374">
        <v>-328</v>
      </c>
      <c r="B374">
        <f t="shared" si="10"/>
        <v>186</v>
      </c>
      <c r="C374" t="str">
        <f t="shared" si="11"/>
        <v>orange</v>
      </c>
    </row>
    <row r="375" spans="1:3" x14ac:dyDescent="0.3">
      <c r="A375">
        <v>-327</v>
      </c>
      <c r="B375">
        <f t="shared" si="10"/>
        <v>186.5</v>
      </c>
      <c r="C375" t="str">
        <f t="shared" si="11"/>
        <v>orange</v>
      </c>
    </row>
    <row r="376" spans="1:3" x14ac:dyDescent="0.3">
      <c r="A376">
        <v>-326</v>
      </c>
      <c r="B376">
        <f t="shared" si="10"/>
        <v>187</v>
      </c>
      <c r="C376" t="str">
        <f t="shared" si="11"/>
        <v>orange</v>
      </c>
    </row>
    <row r="377" spans="1:3" x14ac:dyDescent="0.3">
      <c r="A377">
        <v>-325</v>
      </c>
      <c r="B377">
        <f t="shared" si="10"/>
        <v>187.5</v>
      </c>
      <c r="C377" t="str">
        <f t="shared" si="11"/>
        <v>orange</v>
      </c>
    </row>
    <row r="378" spans="1:3" x14ac:dyDescent="0.3">
      <c r="A378">
        <v>-324</v>
      </c>
      <c r="B378">
        <f t="shared" si="10"/>
        <v>188</v>
      </c>
      <c r="C378" t="str">
        <f t="shared" si="11"/>
        <v>orange</v>
      </c>
    </row>
    <row r="379" spans="1:3" x14ac:dyDescent="0.3">
      <c r="A379">
        <v>-323</v>
      </c>
      <c r="B379">
        <f t="shared" si="10"/>
        <v>188.5</v>
      </c>
      <c r="C379" t="str">
        <f t="shared" si="11"/>
        <v>orange</v>
      </c>
    </row>
    <row r="380" spans="1:3" x14ac:dyDescent="0.3">
      <c r="A380">
        <v>-322</v>
      </c>
      <c r="B380">
        <f t="shared" si="10"/>
        <v>189</v>
      </c>
      <c r="C380" t="str">
        <f t="shared" si="11"/>
        <v>orange</v>
      </c>
    </row>
    <row r="381" spans="1:3" x14ac:dyDescent="0.3">
      <c r="A381">
        <v>-321</v>
      </c>
      <c r="B381">
        <f t="shared" si="10"/>
        <v>189.5</v>
      </c>
      <c r="C381" t="str">
        <f t="shared" si="11"/>
        <v>orange</v>
      </c>
    </row>
    <row r="382" spans="1:3" x14ac:dyDescent="0.3">
      <c r="A382">
        <v>-320</v>
      </c>
      <c r="B382">
        <f t="shared" si="10"/>
        <v>190</v>
      </c>
      <c r="C382" t="str">
        <f t="shared" si="11"/>
        <v>orange</v>
      </c>
    </row>
    <row r="383" spans="1:3" x14ac:dyDescent="0.3">
      <c r="A383">
        <v>-319</v>
      </c>
      <c r="B383">
        <f t="shared" si="10"/>
        <v>190.5</v>
      </c>
      <c r="C383" t="str">
        <f t="shared" si="11"/>
        <v>orange</v>
      </c>
    </row>
    <row r="384" spans="1:3" x14ac:dyDescent="0.3">
      <c r="A384">
        <v>-318</v>
      </c>
      <c r="B384">
        <f t="shared" si="10"/>
        <v>191</v>
      </c>
      <c r="C384" t="str">
        <f t="shared" si="11"/>
        <v>orange</v>
      </c>
    </row>
    <row r="385" spans="1:3" x14ac:dyDescent="0.3">
      <c r="A385">
        <v>-317</v>
      </c>
      <c r="B385">
        <f t="shared" si="10"/>
        <v>191.5</v>
      </c>
      <c r="C385" t="str">
        <f t="shared" si="11"/>
        <v>orange</v>
      </c>
    </row>
    <row r="386" spans="1:3" x14ac:dyDescent="0.3">
      <c r="A386">
        <v>-316</v>
      </c>
      <c r="B386">
        <f t="shared" si="10"/>
        <v>192</v>
      </c>
      <c r="C386" t="str">
        <f t="shared" si="11"/>
        <v>orange</v>
      </c>
    </row>
    <row r="387" spans="1:3" x14ac:dyDescent="0.3">
      <c r="A387">
        <v>-315</v>
      </c>
      <c r="B387">
        <f t="shared" ref="B387:B450" si="12">(A387/2)+350</f>
        <v>192.5</v>
      </c>
      <c r="C387" t="str">
        <f t="shared" ref="C387:C450" si="13">IF((AND(B387&gt;=0,B387&lt;=87.5)),"grey",IF((AND(B387&gt;=87.5,B387&lt;=175)),"skyblue", IF((AND(B387&gt;=175,B387&lt;=262.5)),"orange",IF((AND(B387&gt;=262.5,B387&lt;=350)),"yellow", IF(B387&gt;350,"green")))))</f>
        <v>orange</v>
      </c>
    </row>
    <row r="388" spans="1:3" x14ac:dyDescent="0.3">
      <c r="A388">
        <v>-314</v>
      </c>
      <c r="B388">
        <f t="shared" si="12"/>
        <v>193</v>
      </c>
      <c r="C388" t="str">
        <f t="shared" si="13"/>
        <v>orange</v>
      </c>
    </row>
    <row r="389" spans="1:3" x14ac:dyDescent="0.3">
      <c r="A389">
        <v>-313</v>
      </c>
      <c r="B389">
        <f t="shared" si="12"/>
        <v>193.5</v>
      </c>
      <c r="C389" t="str">
        <f t="shared" si="13"/>
        <v>orange</v>
      </c>
    </row>
    <row r="390" spans="1:3" x14ac:dyDescent="0.3">
      <c r="A390">
        <v>-312</v>
      </c>
      <c r="B390">
        <f t="shared" si="12"/>
        <v>194</v>
      </c>
      <c r="C390" t="str">
        <f t="shared" si="13"/>
        <v>orange</v>
      </c>
    </row>
    <row r="391" spans="1:3" x14ac:dyDescent="0.3">
      <c r="A391">
        <v>-311</v>
      </c>
      <c r="B391">
        <f t="shared" si="12"/>
        <v>194.5</v>
      </c>
      <c r="C391" t="str">
        <f t="shared" si="13"/>
        <v>orange</v>
      </c>
    </row>
    <row r="392" spans="1:3" x14ac:dyDescent="0.3">
      <c r="A392">
        <v>-310</v>
      </c>
      <c r="B392">
        <f t="shared" si="12"/>
        <v>195</v>
      </c>
      <c r="C392" t="str">
        <f t="shared" si="13"/>
        <v>orange</v>
      </c>
    </row>
    <row r="393" spans="1:3" x14ac:dyDescent="0.3">
      <c r="A393">
        <v>-309</v>
      </c>
      <c r="B393">
        <f t="shared" si="12"/>
        <v>195.5</v>
      </c>
      <c r="C393" t="str">
        <f t="shared" si="13"/>
        <v>orange</v>
      </c>
    </row>
    <row r="394" spans="1:3" x14ac:dyDescent="0.3">
      <c r="A394">
        <v>-308</v>
      </c>
      <c r="B394">
        <f t="shared" si="12"/>
        <v>196</v>
      </c>
      <c r="C394" t="str">
        <f t="shared" si="13"/>
        <v>orange</v>
      </c>
    </row>
    <row r="395" spans="1:3" x14ac:dyDescent="0.3">
      <c r="A395">
        <v>-307</v>
      </c>
      <c r="B395">
        <f t="shared" si="12"/>
        <v>196.5</v>
      </c>
      <c r="C395" t="str">
        <f t="shared" si="13"/>
        <v>orange</v>
      </c>
    </row>
    <row r="396" spans="1:3" x14ac:dyDescent="0.3">
      <c r="A396">
        <v>-306</v>
      </c>
      <c r="B396">
        <f t="shared" si="12"/>
        <v>197</v>
      </c>
      <c r="C396" t="str">
        <f t="shared" si="13"/>
        <v>orange</v>
      </c>
    </row>
    <row r="397" spans="1:3" x14ac:dyDescent="0.3">
      <c r="A397">
        <v>-305</v>
      </c>
      <c r="B397">
        <f t="shared" si="12"/>
        <v>197.5</v>
      </c>
      <c r="C397" t="str">
        <f t="shared" si="13"/>
        <v>orange</v>
      </c>
    </row>
    <row r="398" spans="1:3" x14ac:dyDescent="0.3">
      <c r="A398">
        <v>-304</v>
      </c>
      <c r="B398">
        <f t="shared" si="12"/>
        <v>198</v>
      </c>
      <c r="C398" t="str">
        <f t="shared" si="13"/>
        <v>orange</v>
      </c>
    </row>
    <row r="399" spans="1:3" x14ac:dyDescent="0.3">
      <c r="A399">
        <v>-303</v>
      </c>
      <c r="B399">
        <f t="shared" si="12"/>
        <v>198.5</v>
      </c>
      <c r="C399" t="str">
        <f t="shared" si="13"/>
        <v>orange</v>
      </c>
    </row>
    <row r="400" spans="1:3" x14ac:dyDescent="0.3">
      <c r="A400">
        <v>-302</v>
      </c>
      <c r="B400">
        <f t="shared" si="12"/>
        <v>199</v>
      </c>
      <c r="C400" t="str">
        <f t="shared" si="13"/>
        <v>orange</v>
      </c>
    </row>
    <row r="401" spans="1:3" x14ac:dyDescent="0.3">
      <c r="A401">
        <v>-301</v>
      </c>
      <c r="B401">
        <f t="shared" si="12"/>
        <v>199.5</v>
      </c>
      <c r="C401" t="str">
        <f t="shared" si="13"/>
        <v>orange</v>
      </c>
    </row>
    <row r="402" spans="1:3" x14ac:dyDescent="0.3">
      <c r="A402">
        <v>-300</v>
      </c>
      <c r="B402">
        <f t="shared" si="12"/>
        <v>200</v>
      </c>
      <c r="C402" t="str">
        <f t="shared" si="13"/>
        <v>orange</v>
      </c>
    </row>
    <row r="403" spans="1:3" x14ac:dyDescent="0.3">
      <c r="A403">
        <v>-299</v>
      </c>
      <c r="B403">
        <f t="shared" si="12"/>
        <v>200.5</v>
      </c>
      <c r="C403" t="str">
        <f t="shared" si="13"/>
        <v>orange</v>
      </c>
    </row>
    <row r="404" spans="1:3" x14ac:dyDescent="0.3">
      <c r="A404">
        <v>-298</v>
      </c>
      <c r="B404">
        <f t="shared" si="12"/>
        <v>201</v>
      </c>
      <c r="C404" t="str">
        <f t="shared" si="13"/>
        <v>orange</v>
      </c>
    </row>
    <row r="405" spans="1:3" x14ac:dyDescent="0.3">
      <c r="A405">
        <v>-297</v>
      </c>
      <c r="B405">
        <f t="shared" si="12"/>
        <v>201.5</v>
      </c>
      <c r="C405" t="str">
        <f t="shared" si="13"/>
        <v>orange</v>
      </c>
    </row>
    <row r="406" spans="1:3" x14ac:dyDescent="0.3">
      <c r="A406">
        <v>-296</v>
      </c>
      <c r="B406">
        <f t="shared" si="12"/>
        <v>202</v>
      </c>
      <c r="C406" t="str">
        <f t="shared" si="13"/>
        <v>orange</v>
      </c>
    </row>
    <row r="407" spans="1:3" x14ac:dyDescent="0.3">
      <c r="A407">
        <v>-295</v>
      </c>
      <c r="B407">
        <f t="shared" si="12"/>
        <v>202.5</v>
      </c>
      <c r="C407" t="str">
        <f t="shared" si="13"/>
        <v>orange</v>
      </c>
    </row>
    <row r="408" spans="1:3" x14ac:dyDescent="0.3">
      <c r="A408">
        <v>-294</v>
      </c>
      <c r="B408">
        <f t="shared" si="12"/>
        <v>203</v>
      </c>
      <c r="C408" t="str">
        <f t="shared" si="13"/>
        <v>orange</v>
      </c>
    </row>
    <row r="409" spans="1:3" x14ac:dyDescent="0.3">
      <c r="A409">
        <v>-293</v>
      </c>
      <c r="B409">
        <f t="shared" si="12"/>
        <v>203.5</v>
      </c>
      <c r="C409" t="str">
        <f t="shared" si="13"/>
        <v>orange</v>
      </c>
    </row>
    <row r="410" spans="1:3" x14ac:dyDescent="0.3">
      <c r="A410">
        <v>-292</v>
      </c>
      <c r="B410">
        <f t="shared" si="12"/>
        <v>204</v>
      </c>
      <c r="C410" t="str">
        <f t="shared" si="13"/>
        <v>orange</v>
      </c>
    </row>
    <row r="411" spans="1:3" x14ac:dyDescent="0.3">
      <c r="A411">
        <v>-291</v>
      </c>
      <c r="B411">
        <f t="shared" si="12"/>
        <v>204.5</v>
      </c>
      <c r="C411" t="str">
        <f t="shared" si="13"/>
        <v>orange</v>
      </c>
    </row>
    <row r="412" spans="1:3" x14ac:dyDescent="0.3">
      <c r="A412">
        <v>-290</v>
      </c>
      <c r="B412">
        <f t="shared" si="12"/>
        <v>205</v>
      </c>
      <c r="C412" t="str">
        <f t="shared" si="13"/>
        <v>orange</v>
      </c>
    </row>
    <row r="413" spans="1:3" x14ac:dyDescent="0.3">
      <c r="A413">
        <v>-289</v>
      </c>
      <c r="B413">
        <f t="shared" si="12"/>
        <v>205.5</v>
      </c>
      <c r="C413" t="str">
        <f t="shared" si="13"/>
        <v>orange</v>
      </c>
    </row>
    <row r="414" spans="1:3" x14ac:dyDescent="0.3">
      <c r="A414">
        <v>-288</v>
      </c>
      <c r="B414">
        <f t="shared" si="12"/>
        <v>206</v>
      </c>
      <c r="C414" t="str">
        <f t="shared" si="13"/>
        <v>orange</v>
      </c>
    </row>
    <row r="415" spans="1:3" x14ac:dyDescent="0.3">
      <c r="A415">
        <v>-287</v>
      </c>
      <c r="B415">
        <f t="shared" si="12"/>
        <v>206.5</v>
      </c>
      <c r="C415" t="str">
        <f t="shared" si="13"/>
        <v>orange</v>
      </c>
    </row>
    <row r="416" spans="1:3" x14ac:dyDescent="0.3">
      <c r="A416">
        <v>-286</v>
      </c>
      <c r="B416">
        <f t="shared" si="12"/>
        <v>207</v>
      </c>
      <c r="C416" t="str">
        <f t="shared" si="13"/>
        <v>orange</v>
      </c>
    </row>
    <row r="417" spans="1:3" x14ac:dyDescent="0.3">
      <c r="A417">
        <v>-285</v>
      </c>
      <c r="B417">
        <f t="shared" si="12"/>
        <v>207.5</v>
      </c>
      <c r="C417" t="str">
        <f t="shared" si="13"/>
        <v>orange</v>
      </c>
    </row>
    <row r="418" spans="1:3" x14ac:dyDescent="0.3">
      <c r="A418">
        <v>-284</v>
      </c>
      <c r="B418">
        <f t="shared" si="12"/>
        <v>208</v>
      </c>
      <c r="C418" t="str">
        <f t="shared" si="13"/>
        <v>orange</v>
      </c>
    </row>
    <row r="419" spans="1:3" x14ac:dyDescent="0.3">
      <c r="A419">
        <v>-283</v>
      </c>
      <c r="B419">
        <f t="shared" si="12"/>
        <v>208.5</v>
      </c>
      <c r="C419" t="str">
        <f t="shared" si="13"/>
        <v>orange</v>
      </c>
    </row>
    <row r="420" spans="1:3" x14ac:dyDescent="0.3">
      <c r="A420">
        <v>-282</v>
      </c>
      <c r="B420">
        <f t="shared" si="12"/>
        <v>209</v>
      </c>
      <c r="C420" t="str">
        <f t="shared" si="13"/>
        <v>orange</v>
      </c>
    </row>
    <row r="421" spans="1:3" x14ac:dyDescent="0.3">
      <c r="A421">
        <v>-281</v>
      </c>
      <c r="B421">
        <f t="shared" si="12"/>
        <v>209.5</v>
      </c>
      <c r="C421" t="str">
        <f t="shared" si="13"/>
        <v>orange</v>
      </c>
    </row>
    <row r="422" spans="1:3" x14ac:dyDescent="0.3">
      <c r="A422">
        <v>-280</v>
      </c>
      <c r="B422">
        <f t="shared" si="12"/>
        <v>210</v>
      </c>
      <c r="C422" t="str">
        <f t="shared" si="13"/>
        <v>orange</v>
      </c>
    </row>
    <row r="423" spans="1:3" x14ac:dyDescent="0.3">
      <c r="A423">
        <v>-279</v>
      </c>
      <c r="B423">
        <f t="shared" si="12"/>
        <v>210.5</v>
      </c>
      <c r="C423" t="str">
        <f t="shared" si="13"/>
        <v>orange</v>
      </c>
    </row>
    <row r="424" spans="1:3" x14ac:dyDescent="0.3">
      <c r="A424">
        <v>-278</v>
      </c>
      <c r="B424">
        <f t="shared" si="12"/>
        <v>211</v>
      </c>
      <c r="C424" t="str">
        <f t="shared" si="13"/>
        <v>orange</v>
      </c>
    </row>
    <row r="425" spans="1:3" x14ac:dyDescent="0.3">
      <c r="A425">
        <v>-277</v>
      </c>
      <c r="B425">
        <f t="shared" si="12"/>
        <v>211.5</v>
      </c>
      <c r="C425" t="str">
        <f t="shared" si="13"/>
        <v>orange</v>
      </c>
    </row>
    <row r="426" spans="1:3" x14ac:dyDescent="0.3">
      <c r="A426">
        <v>-276</v>
      </c>
      <c r="B426">
        <f t="shared" si="12"/>
        <v>212</v>
      </c>
      <c r="C426" t="str">
        <f t="shared" si="13"/>
        <v>orange</v>
      </c>
    </row>
    <row r="427" spans="1:3" x14ac:dyDescent="0.3">
      <c r="A427">
        <v>-275</v>
      </c>
      <c r="B427">
        <f t="shared" si="12"/>
        <v>212.5</v>
      </c>
      <c r="C427" t="str">
        <f t="shared" si="13"/>
        <v>orange</v>
      </c>
    </row>
    <row r="428" spans="1:3" x14ac:dyDescent="0.3">
      <c r="A428">
        <v>-274</v>
      </c>
      <c r="B428">
        <f t="shared" si="12"/>
        <v>213</v>
      </c>
      <c r="C428" t="str">
        <f t="shared" si="13"/>
        <v>orange</v>
      </c>
    </row>
    <row r="429" spans="1:3" x14ac:dyDescent="0.3">
      <c r="A429">
        <v>-273</v>
      </c>
      <c r="B429">
        <f t="shared" si="12"/>
        <v>213.5</v>
      </c>
      <c r="C429" t="str">
        <f t="shared" si="13"/>
        <v>orange</v>
      </c>
    </row>
    <row r="430" spans="1:3" x14ac:dyDescent="0.3">
      <c r="A430">
        <v>-272</v>
      </c>
      <c r="B430">
        <f t="shared" si="12"/>
        <v>214</v>
      </c>
      <c r="C430" t="str">
        <f t="shared" si="13"/>
        <v>orange</v>
      </c>
    </row>
    <row r="431" spans="1:3" x14ac:dyDescent="0.3">
      <c r="A431">
        <v>-271</v>
      </c>
      <c r="B431">
        <f t="shared" si="12"/>
        <v>214.5</v>
      </c>
      <c r="C431" t="str">
        <f t="shared" si="13"/>
        <v>orange</v>
      </c>
    </row>
    <row r="432" spans="1:3" x14ac:dyDescent="0.3">
      <c r="A432">
        <v>-270</v>
      </c>
      <c r="B432">
        <f t="shared" si="12"/>
        <v>215</v>
      </c>
      <c r="C432" t="str">
        <f t="shared" si="13"/>
        <v>orange</v>
      </c>
    </row>
    <row r="433" spans="1:3" x14ac:dyDescent="0.3">
      <c r="A433">
        <v>-269</v>
      </c>
      <c r="B433">
        <f t="shared" si="12"/>
        <v>215.5</v>
      </c>
      <c r="C433" t="str">
        <f t="shared" si="13"/>
        <v>orange</v>
      </c>
    </row>
    <row r="434" spans="1:3" x14ac:dyDescent="0.3">
      <c r="A434">
        <v>-268</v>
      </c>
      <c r="B434">
        <f t="shared" si="12"/>
        <v>216</v>
      </c>
      <c r="C434" t="str">
        <f t="shared" si="13"/>
        <v>orange</v>
      </c>
    </row>
    <row r="435" spans="1:3" x14ac:dyDescent="0.3">
      <c r="A435">
        <v>-267</v>
      </c>
      <c r="B435">
        <f t="shared" si="12"/>
        <v>216.5</v>
      </c>
      <c r="C435" t="str">
        <f t="shared" si="13"/>
        <v>orange</v>
      </c>
    </row>
    <row r="436" spans="1:3" x14ac:dyDescent="0.3">
      <c r="A436">
        <v>-266</v>
      </c>
      <c r="B436">
        <f t="shared" si="12"/>
        <v>217</v>
      </c>
      <c r="C436" t="str">
        <f t="shared" si="13"/>
        <v>orange</v>
      </c>
    </row>
    <row r="437" spans="1:3" x14ac:dyDescent="0.3">
      <c r="A437">
        <v>-265</v>
      </c>
      <c r="B437">
        <f t="shared" si="12"/>
        <v>217.5</v>
      </c>
      <c r="C437" t="str">
        <f t="shared" si="13"/>
        <v>orange</v>
      </c>
    </row>
    <row r="438" spans="1:3" x14ac:dyDescent="0.3">
      <c r="A438">
        <v>-264</v>
      </c>
      <c r="B438">
        <f t="shared" si="12"/>
        <v>218</v>
      </c>
      <c r="C438" t="str">
        <f t="shared" si="13"/>
        <v>orange</v>
      </c>
    </row>
    <row r="439" spans="1:3" x14ac:dyDescent="0.3">
      <c r="A439">
        <v>-263</v>
      </c>
      <c r="B439">
        <f t="shared" si="12"/>
        <v>218.5</v>
      </c>
      <c r="C439" t="str">
        <f t="shared" si="13"/>
        <v>orange</v>
      </c>
    </row>
    <row r="440" spans="1:3" x14ac:dyDescent="0.3">
      <c r="A440">
        <v>-262</v>
      </c>
      <c r="B440">
        <f t="shared" si="12"/>
        <v>219</v>
      </c>
      <c r="C440" t="str">
        <f t="shared" si="13"/>
        <v>orange</v>
      </c>
    </row>
    <row r="441" spans="1:3" x14ac:dyDescent="0.3">
      <c r="A441">
        <v>-261</v>
      </c>
      <c r="B441">
        <f t="shared" si="12"/>
        <v>219.5</v>
      </c>
      <c r="C441" t="str">
        <f t="shared" si="13"/>
        <v>orange</v>
      </c>
    </row>
    <row r="442" spans="1:3" x14ac:dyDescent="0.3">
      <c r="A442">
        <v>-260</v>
      </c>
      <c r="B442">
        <f t="shared" si="12"/>
        <v>220</v>
      </c>
      <c r="C442" t="str">
        <f t="shared" si="13"/>
        <v>orange</v>
      </c>
    </row>
    <row r="443" spans="1:3" x14ac:dyDescent="0.3">
      <c r="A443">
        <v>-259</v>
      </c>
      <c r="B443">
        <f t="shared" si="12"/>
        <v>220.5</v>
      </c>
      <c r="C443" t="str">
        <f t="shared" si="13"/>
        <v>orange</v>
      </c>
    </row>
    <row r="444" spans="1:3" x14ac:dyDescent="0.3">
      <c r="A444">
        <v>-258</v>
      </c>
      <c r="B444">
        <f t="shared" si="12"/>
        <v>221</v>
      </c>
      <c r="C444" t="str">
        <f t="shared" si="13"/>
        <v>orange</v>
      </c>
    </row>
    <row r="445" spans="1:3" x14ac:dyDescent="0.3">
      <c r="A445">
        <v>-257</v>
      </c>
      <c r="B445">
        <f t="shared" si="12"/>
        <v>221.5</v>
      </c>
      <c r="C445" t="str">
        <f t="shared" si="13"/>
        <v>orange</v>
      </c>
    </row>
    <row r="446" spans="1:3" x14ac:dyDescent="0.3">
      <c r="A446">
        <v>-256</v>
      </c>
      <c r="B446">
        <f t="shared" si="12"/>
        <v>222</v>
      </c>
      <c r="C446" t="str">
        <f t="shared" si="13"/>
        <v>orange</v>
      </c>
    </row>
    <row r="447" spans="1:3" x14ac:dyDescent="0.3">
      <c r="A447">
        <v>-255</v>
      </c>
      <c r="B447">
        <f t="shared" si="12"/>
        <v>222.5</v>
      </c>
      <c r="C447" t="str">
        <f t="shared" si="13"/>
        <v>orange</v>
      </c>
    </row>
    <row r="448" spans="1:3" x14ac:dyDescent="0.3">
      <c r="A448">
        <v>-254</v>
      </c>
      <c r="B448">
        <f t="shared" si="12"/>
        <v>223</v>
      </c>
      <c r="C448" t="str">
        <f t="shared" si="13"/>
        <v>orange</v>
      </c>
    </row>
    <row r="449" spans="1:3" x14ac:dyDescent="0.3">
      <c r="A449">
        <v>-253</v>
      </c>
      <c r="B449">
        <f t="shared" si="12"/>
        <v>223.5</v>
      </c>
      <c r="C449" t="str">
        <f t="shared" si="13"/>
        <v>orange</v>
      </c>
    </row>
    <row r="450" spans="1:3" x14ac:dyDescent="0.3">
      <c r="A450">
        <v>-252</v>
      </c>
      <c r="B450">
        <f t="shared" si="12"/>
        <v>224</v>
      </c>
      <c r="C450" t="str">
        <f t="shared" si="13"/>
        <v>orange</v>
      </c>
    </row>
    <row r="451" spans="1:3" x14ac:dyDescent="0.3">
      <c r="A451">
        <v>-251</v>
      </c>
      <c r="B451">
        <f t="shared" ref="B451:B514" si="14">(A451/2)+350</f>
        <v>224.5</v>
      </c>
      <c r="C451" t="str">
        <f t="shared" ref="C451:C514" si="15">IF((AND(B451&gt;=0,B451&lt;=87.5)),"grey",IF((AND(B451&gt;=87.5,B451&lt;=175)),"skyblue", IF((AND(B451&gt;=175,B451&lt;=262.5)),"orange",IF((AND(B451&gt;=262.5,B451&lt;=350)),"yellow", IF(B451&gt;350,"green")))))</f>
        <v>orange</v>
      </c>
    </row>
    <row r="452" spans="1:3" x14ac:dyDescent="0.3">
      <c r="A452">
        <v>-250</v>
      </c>
      <c r="B452">
        <f t="shared" si="14"/>
        <v>225</v>
      </c>
      <c r="C452" t="str">
        <f t="shared" si="15"/>
        <v>orange</v>
      </c>
    </row>
    <row r="453" spans="1:3" x14ac:dyDescent="0.3">
      <c r="A453">
        <v>-249</v>
      </c>
      <c r="B453">
        <f t="shared" si="14"/>
        <v>225.5</v>
      </c>
      <c r="C453" t="str">
        <f t="shared" si="15"/>
        <v>orange</v>
      </c>
    </row>
    <row r="454" spans="1:3" x14ac:dyDescent="0.3">
      <c r="A454">
        <v>-248</v>
      </c>
      <c r="B454">
        <f t="shared" si="14"/>
        <v>226</v>
      </c>
      <c r="C454" t="str">
        <f t="shared" si="15"/>
        <v>orange</v>
      </c>
    </row>
    <row r="455" spans="1:3" x14ac:dyDescent="0.3">
      <c r="A455">
        <v>-247</v>
      </c>
      <c r="B455">
        <f t="shared" si="14"/>
        <v>226.5</v>
      </c>
      <c r="C455" t="str">
        <f t="shared" si="15"/>
        <v>orange</v>
      </c>
    </row>
    <row r="456" spans="1:3" x14ac:dyDescent="0.3">
      <c r="A456">
        <v>-246</v>
      </c>
      <c r="B456">
        <f t="shared" si="14"/>
        <v>227</v>
      </c>
      <c r="C456" t="str">
        <f t="shared" si="15"/>
        <v>orange</v>
      </c>
    </row>
    <row r="457" spans="1:3" x14ac:dyDescent="0.3">
      <c r="A457">
        <v>-245</v>
      </c>
      <c r="B457">
        <f t="shared" si="14"/>
        <v>227.5</v>
      </c>
      <c r="C457" t="str">
        <f t="shared" si="15"/>
        <v>orange</v>
      </c>
    </row>
    <row r="458" spans="1:3" x14ac:dyDescent="0.3">
      <c r="A458">
        <v>-244</v>
      </c>
      <c r="B458">
        <f t="shared" si="14"/>
        <v>228</v>
      </c>
      <c r="C458" t="str">
        <f t="shared" si="15"/>
        <v>orange</v>
      </c>
    </row>
    <row r="459" spans="1:3" x14ac:dyDescent="0.3">
      <c r="A459">
        <v>-243</v>
      </c>
      <c r="B459">
        <f t="shared" si="14"/>
        <v>228.5</v>
      </c>
      <c r="C459" t="str">
        <f t="shared" si="15"/>
        <v>orange</v>
      </c>
    </row>
    <row r="460" spans="1:3" x14ac:dyDescent="0.3">
      <c r="A460">
        <v>-242</v>
      </c>
      <c r="B460">
        <f t="shared" si="14"/>
        <v>229</v>
      </c>
      <c r="C460" t="str">
        <f t="shared" si="15"/>
        <v>orange</v>
      </c>
    </row>
    <row r="461" spans="1:3" x14ac:dyDescent="0.3">
      <c r="A461">
        <v>-241</v>
      </c>
      <c r="B461">
        <f t="shared" si="14"/>
        <v>229.5</v>
      </c>
      <c r="C461" t="str">
        <f t="shared" si="15"/>
        <v>orange</v>
      </c>
    </row>
    <row r="462" spans="1:3" x14ac:dyDescent="0.3">
      <c r="A462">
        <v>-240</v>
      </c>
      <c r="B462">
        <f t="shared" si="14"/>
        <v>230</v>
      </c>
      <c r="C462" t="str">
        <f t="shared" si="15"/>
        <v>orange</v>
      </c>
    </row>
    <row r="463" spans="1:3" x14ac:dyDescent="0.3">
      <c r="A463">
        <v>-239</v>
      </c>
      <c r="B463">
        <f t="shared" si="14"/>
        <v>230.5</v>
      </c>
      <c r="C463" t="str">
        <f t="shared" si="15"/>
        <v>orange</v>
      </c>
    </row>
    <row r="464" spans="1:3" x14ac:dyDescent="0.3">
      <c r="A464">
        <v>-238</v>
      </c>
      <c r="B464">
        <f t="shared" si="14"/>
        <v>231</v>
      </c>
      <c r="C464" t="str">
        <f t="shared" si="15"/>
        <v>orange</v>
      </c>
    </row>
    <row r="465" spans="1:3" x14ac:dyDescent="0.3">
      <c r="A465">
        <v>-237</v>
      </c>
      <c r="B465">
        <f t="shared" si="14"/>
        <v>231.5</v>
      </c>
      <c r="C465" t="str">
        <f t="shared" si="15"/>
        <v>orange</v>
      </c>
    </row>
    <row r="466" spans="1:3" x14ac:dyDescent="0.3">
      <c r="A466">
        <v>-236</v>
      </c>
      <c r="B466">
        <f t="shared" si="14"/>
        <v>232</v>
      </c>
      <c r="C466" t="str">
        <f t="shared" si="15"/>
        <v>orange</v>
      </c>
    </row>
    <row r="467" spans="1:3" x14ac:dyDescent="0.3">
      <c r="A467">
        <v>-235</v>
      </c>
      <c r="B467">
        <f t="shared" si="14"/>
        <v>232.5</v>
      </c>
      <c r="C467" t="str">
        <f t="shared" si="15"/>
        <v>orange</v>
      </c>
    </row>
    <row r="468" spans="1:3" x14ac:dyDescent="0.3">
      <c r="A468">
        <v>-234</v>
      </c>
      <c r="B468">
        <f t="shared" si="14"/>
        <v>233</v>
      </c>
      <c r="C468" t="str">
        <f t="shared" si="15"/>
        <v>orange</v>
      </c>
    </row>
    <row r="469" spans="1:3" x14ac:dyDescent="0.3">
      <c r="A469">
        <v>-233</v>
      </c>
      <c r="B469">
        <f t="shared" si="14"/>
        <v>233.5</v>
      </c>
      <c r="C469" t="str">
        <f t="shared" si="15"/>
        <v>orange</v>
      </c>
    </row>
    <row r="470" spans="1:3" x14ac:dyDescent="0.3">
      <c r="A470">
        <v>-232</v>
      </c>
      <c r="B470">
        <f t="shared" si="14"/>
        <v>234</v>
      </c>
      <c r="C470" t="str">
        <f t="shared" si="15"/>
        <v>orange</v>
      </c>
    </row>
    <row r="471" spans="1:3" x14ac:dyDescent="0.3">
      <c r="A471">
        <v>-231</v>
      </c>
      <c r="B471">
        <f t="shared" si="14"/>
        <v>234.5</v>
      </c>
      <c r="C471" t="str">
        <f t="shared" si="15"/>
        <v>orange</v>
      </c>
    </row>
    <row r="472" spans="1:3" x14ac:dyDescent="0.3">
      <c r="A472">
        <v>-230</v>
      </c>
      <c r="B472">
        <f t="shared" si="14"/>
        <v>235</v>
      </c>
      <c r="C472" t="str">
        <f t="shared" si="15"/>
        <v>orange</v>
      </c>
    </row>
    <row r="473" spans="1:3" x14ac:dyDescent="0.3">
      <c r="A473">
        <v>-229</v>
      </c>
      <c r="B473">
        <f t="shared" si="14"/>
        <v>235.5</v>
      </c>
      <c r="C473" t="str">
        <f t="shared" si="15"/>
        <v>orange</v>
      </c>
    </row>
    <row r="474" spans="1:3" x14ac:dyDescent="0.3">
      <c r="A474">
        <v>-228</v>
      </c>
      <c r="B474">
        <f t="shared" si="14"/>
        <v>236</v>
      </c>
      <c r="C474" t="str">
        <f t="shared" si="15"/>
        <v>orange</v>
      </c>
    </row>
    <row r="475" spans="1:3" x14ac:dyDescent="0.3">
      <c r="A475">
        <v>-227</v>
      </c>
      <c r="B475">
        <f t="shared" si="14"/>
        <v>236.5</v>
      </c>
      <c r="C475" t="str">
        <f t="shared" si="15"/>
        <v>orange</v>
      </c>
    </row>
    <row r="476" spans="1:3" x14ac:dyDescent="0.3">
      <c r="A476">
        <v>-226</v>
      </c>
      <c r="B476">
        <f t="shared" si="14"/>
        <v>237</v>
      </c>
      <c r="C476" t="str">
        <f t="shared" si="15"/>
        <v>orange</v>
      </c>
    </row>
    <row r="477" spans="1:3" x14ac:dyDescent="0.3">
      <c r="A477">
        <v>-225</v>
      </c>
      <c r="B477">
        <f t="shared" si="14"/>
        <v>237.5</v>
      </c>
      <c r="C477" t="str">
        <f t="shared" si="15"/>
        <v>orange</v>
      </c>
    </row>
    <row r="478" spans="1:3" x14ac:dyDescent="0.3">
      <c r="A478">
        <v>-224</v>
      </c>
      <c r="B478">
        <f t="shared" si="14"/>
        <v>238</v>
      </c>
      <c r="C478" t="str">
        <f t="shared" si="15"/>
        <v>orange</v>
      </c>
    </row>
    <row r="479" spans="1:3" x14ac:dyDescent="0.3">
      <c r="A479">
        <v>-223</v>
      </c>
      <c r="B479">
        <f t="shared" si="14"/>
        <v>238.5</v>
      </c>
      <c r="C479" t="str">
        <f t="shared" si="15"/>
        <v>orange</v>
      </c>
    </row>
    <row r="480" spans="1:3" x14ac:dyDescent="0.3">
      <c r="A480">
        <v>-222</v>
      </c>
      <c r="B480">
        <f t="shared" si="14"/>
        <v>239</v>
      </c>
      <c r="C480" t="str">
        <f t="shared" si="15"/>
        <v>orange</v>
      </c>
    </row>
    <row r="481" spans="1:3" x14ac:dyDescent="0.3">
      <c r="A481">
        <v>-221</v>
      </c>
      <c r="B481">
        <f t="shared" si="14"/>
        <v>239.5</v>
      </c>
      <c r="C481" t="str">
        <f t="shared" si="15"/>
        <v>orange</v>
      </c>
    </row>
    <row r="482" spans="1:3" x14ac:dyDescent="0.3">
      <c r="A482">
        <v>-220</v>
      </c>
      <c r="B482">
        <f t="shared" si="14"/>
        <v>240</v>
      </c>
      <c r="C482" t="str">
        <f t="shared" si="15"/>
        <v>orange</v>
      </c>
    </row>
    <row r="483" spans="1:3" x14ac:dyDescent="0.3">
      <c r="A483">
        <v>-219</v>
      </c>
      <c r="B483">
        <f t="shared" si="14"/>
        <v>240.5</v>
      </c>
      <c r="C483" t="str">
        <f t="shared" si="15"/>
        <v>orange</v>
      </c>
    </row>
    <row r="484" spans="1:3" x14ac:dyDescent="0.3">
      <c r="A484">
        <v>-218</v>
      </c>
      <c r="B484">
        <f t="shared" si="14"/>
        <v>241</v>
      </c>
      <c r="C484" t="str">
        <f t="shared" si="15"/>
        <v>orange</v>
      </c>
    </row>
    <row r="485" spans="1:3" x14ac:dyDescent="0.3">
      <c r="A485">
        <v>-217</v>
      </c>
      <c r="B485">
        <f t="shared" si="14"/>
        <v>241.5</v>
      </c>
      <c r="C485" t="str">
        <f t="shared" si="15"/>
        <v>orange</v>
      </c>
    </row>
    <row r="486" spans="1:3" x14ac:dyDescent="0.3">
      <c r="A486">
        <v>-216</v>
      </c>
      <c r="B486">
        <f t="shared" si="14"/>
        <v>242</v>
      </c>
      <c r="C486" t="str">
        <f t="shared" si="15"/>
        <v>orange</v>
      </c>
    </row>
    <row r="487" spans="1:3" x14ac:dyDescent="0.3">
      <c r="A487">
        <v>-215</v>
      </c>
      <c r="B487">
        <f t="shared" si="14"/>
        <v>242.5</v>
      </c>
      <c r="C487" t="str">
        <f t="shared" si="15"/>
        <v>orange</v>
      </c>
    </row>
    <row r="488" spans="1:3" x14ac:dyDescent="0.3">
      <c r="A488">
        <v>-214</v>
      </c>
      <c r="B488">
        <f t="shared" si="14"/>
        <v>243</v>
      </c>
      <c r="C488" t="str">
        <f t="shared" si="15"/>
        <v>orange</v>
      </c>
    </row>
    <row r="489" spans="1:3" x14ac:dyDescent="0.3">
      <c r="A489">
        <v>-213</v>
      </c>
      <c r="B489">
        <f t="shared" si="14"/>
        <v>243.5</v>
      </c>
      <c r="C489" t="str">
        <f t="shared" si="15"/>
        <v>orange</v>
      </c>
    </row>
    <row r="490" spans="1:3" x14ac:dyDescent="0.3">
      <c r="A490">
        <v>-212</v>
      </c>
      <c r="B490">
        <f t="shared" si="14"/>
        <v>244</v>
      </c>
      <c r="C490" t="str">
        <f t="shared" si="15"/>
        <v>orange</v>
      </c>
    </row>
    <row r="491" spans="1:3" x14ac:dyDescent="0.3">
      <c r="A491">
        <v>-211</v>
      </c>
      <c r="B491">
        <f t="shared" si="14"/>
        <v>244.5</v>
      </c>
      <c r="C491" t="str">
        <f t="shared" si="15"/>
        <v>orange</v>
      </c>
    </row>
    <row r="492" spans="1:3" x14ac:dyDescent="0.3">
      <c r="A492">
        <v>-210</v>
      </c>
      <c r="B492">
        <f t="shared" si="14"/>
        <v>245</v>
      </c>
      <c r="C492" t="str">
        <f t="shared" si="15"/>
        <v>orange</v>
      </c>
    </row>
    <row r="493" spans="1:3" x14ac:dyDescent="0.3">
      <c r="A493">
        <v>-209</v>
      </c>
      <c r="B493">
        <f t="shared" si="14"/>
        <v>245.5</v>
      </c>
      <c r="C493" t="str">
        <f t="shared" si="15"/>
        <v>orange</v>
      </c>
    </row>
    <row r="494" spans="1:3" x14ac:dyDescent="0.3">
      <c r="A494">
        <v>-208</v>
      </c>
      <c r="B494">
        <f t="shared" si="14"/>
        <v>246</v>
      </c>
      <c r="C494" t="str">
        <f t="shared" si="15"/>
        <v>orange</v>
      </c>
    </row>
    <row r="495" spans="1:3" x14ac:dyDescent="0.3">
      <c r="A495">
        <v>-207</v>
      </c>
      <c r="B495">
        <f t="shared" si="14"/>
        <v>246.5</v>
      </c>
      <c r="C495" t="str">
        <f t="shared" si="15"/>
        <v>orange</v>
      </c>
    </row>
    <row r="496" spans="1:3" x14ac:dyDescent="0.3">
      <c r="A496">
        <v>-206</v>
      </c>
      <c r="B496">
        <f t="shared" si="14"/>
        <v>247</v>
      </c>
      <c r="C496" t="str">
        <f t="shared" si="15"/>
        <v>orange</v>
      </c>
    </row>
    <row r="497" spans="1:3" x14ac:dyDescent="0.3">
      <c r="A497">
        <v>-205</v>
      </c>
      <c r="B497">
        <f t="shared" si="14"/>
        <v>247.5</v>
      </c>
      <c r="C497" t="str">
        <f t="shared" si="15"/>
        <v>orange</v>
      </c>
    </row>
    <row r="498" spans="1:3" x14ac:dyDescent="0.3">
      <c r="A498">
        <v>-204</v>
      </c>
      <c r="B498">
        <f t="shared" si="14"/>
        <v>248</v>
      </c>
      <c r="C498" t="str">
        <f t="shared" si="15"/>
        <v>orange</v>
      </c>
    </row>
    <row r="499" spans="1:3" x14ac:dyDescent="0.3">
      <c r="A499">
        <v>-203</v>
      </c>
      <c r="B499">
        <f t="shared" si="14"/>
        <v>248.5</v>
      </c>
      <c r="C499" t="str">
        <f t="shared" si="15"/>
        <v>orange</v>
      </c>
    </row>
    <row r="500" spans="1:3" x14ac:dyDescent="0.3">
      <c r="A500">
        <v>-202</v>
      </c>
      <c r="B500">
        <f t="shared" si="14"/>
        <v>249</v>
      </c>
      <c r="C500" t="str">
        <f t="shared" si="15"/>
        <v>orange</v>
      </c>
    </row>
    <row r="501" spans="1:3" x14ac:dyDescent="0.3">
      <c r="A501">
        <v>-201</v>
      </c>
      <c r="B501">
        <f t="shared" si="14"/>
        <v>249.5</v>
      </c>
      <c r="C501" t="str">
        <f t="shared" si="15"/>
        <v>orange</v>
      </c>
    </row>
    <row r="502" spans="1:3" x14ac:dyDescent="0.3">
      <c r="A502">
        <v>-200</v>
      </c>
      <c r="B502">
        <f t="shared" si="14"/>
        <v>250</v>
      </c>
      <c r="C502" t="str">
        <f t="shared" si="15"/>
        <v>orange</v>
      </c>
    </row>
    <row r="503" spans="1:3" x14ac:dyDescent="0.3">
      <c r="A503">
        <v>-199</v>
      </c>
      <c r="B503">
        <f t="shared" si="14"/>
        <v>250.5</v>
      </c>
      <c r="C503" t="str">
        <f t="shared" si="15"/>
        <v>orange</v>
      </c>
    </row>
    <row r="504" spans="1:3" x14ac:dyDescent="0.3">
      <c r="A504">
        <v>-198</v>
      </c>
      <c r="B504">
        <f t="shared" si="14"/>
        <v>251</v>
      </c>
      <c r="C504" t="str">
        <f t="shared" si="15"/>
        <v>orange</v>
      </c>
    </row>
    <row r="505" spans="1:3" x14ac:dyDescent="0.3">
      <c r="A505">
        <v>-197</v>
      </c>
      <c r="B505">
        <f t="shared" si="14"/>
        <v>251.5</v>
      </c>
      <c r="C505" t="str">
        <f t="shared" si="15"/>
        <v>orange</v>
      </c>
    </row>
    <row r="506" spans="1:3" x14ac:dyDescent="0.3">
      <c r="A506">
        <v>-196</v>
      </c>
      <c r="B506">
        <f t="shared" si="14"/>
        <v>252</v>
      </c>
      <c r="C506" t="str">
        <f t="shared" si="15"/>
        <v>orange</v>
      </c>
    </row>
    <row r="507" spans="1:3" x14ac:dyDescent="0.3">
      <c r="A507">
        <v>-195</v>
      </c>
      <c r="B507">
        <f t="shared" si="14"/>
        <v>252.5</v>
      </c>
      <c r="C507" t="str">
        <f t="shared" si="15"/>
        <v>orange</v>
      </c>
    </row>
    <row r="508" spans="1:3" x14ac:dyDescent="0.3">
      <c r="A508">
        <v>-194</v>
      </c>
      <c r="B508">
        <f t="shared" si="14"/>
        <v>253</v>
      </c>
      <c r="C508" t="str">
        <f t="shared" si="15"/>
        <v>orange</v>
      </c>
    </row>
    <row r="509" spans="1:3" x14ac:dyDescent="0.3">
      <c r="A509">
        <v>-193</v>
      </c>
      <c r="B509">
        <f t="shared" si="14"/>
        <v>253.5</v>
      </c>
      <c r="C509" t="str">
        <f t="shared" si="15"/>
        <v>orange</v>
      </c>
    </row>
    <row r="510" spans="1:3" x14ac:dyDescent="0.3">
      <c r="A510">
        <v>-192</v>
      </c>
      <c r="B510">
        <f t="shared" si="14"/>
        <v>254</v>
      </c>
      <c r="C510" t="str">
        <f t="shared" si="15"/>
        <v>orange</v>
      </c>
    </row>
    <row r="511" spans="1:3" x14ac:dyDescent="0.3">
      <c r="A511">
        <v>-191</v>
      </c>
      <c r="B511">
        <f t="shared" si="14"/>
        <v>254.5</v>
      </c>
      <c r="C511" t="str">
        <f t="shared" si="15"/>
        <v>orange</v>
      </c>
    </row>
    <row r="512" spans="1:3" x14ac:dyDescent="0.3">
      <c r="A512">
        <v>-190</v>
      </c>
      <c r="B512">
        <f t="shared" si="14"/>
        <v>255</v>
      </c>
      <c r="C512" t="str">
        <f t="shared" si="15"/>
        <v>orange</v>
      </c>
    </row>
    <row r="513" spans="1:3" x14ac:dyDescent="0.3">
      <c r="A513">
        <v>-189</v>
      </c>
      <c r="B513">
        <f t="shared" si="14"/>
        <v>255.5</v>
      </c>
      <c r="C513" t="str">
        <f t="shared" si="15"/>
        <v>orange</v>
      </c>
    </row>
    <row r="514" spans="1:3" x14ac:dyDescent="0.3">
      <c r="A514">
        <v>-188</v>
      </c>
      <c r="B514">
        <f t="shared" si="14"/>
        <v>256</v>
      </c>
      <c r="C514" t="str">
        <f t="shared" si="15"/>
        <v>orange</v>
      </c>
    </row>
    <row r="515" spans="1:3" x14ac:dyDescent="0.3">
      <c r="A515">
        <v>-187</v>
      </c>
      <c r="B515">
        <f t="shared" ref="B515:B578" si="16">(A515/2)+350</f>
        <v>256.5</v>
      </c>
      <c r="C515" t="str">
        <f t="shared" ref="C515:C578" si="17">IF((AND(B515&gt;=0,B515&lt;=87.5)),"grey",IF((AND(B515&gt;=87.5,B515&lt;=175)),"skyblue", IF((AND(B515&gt;=175,B515&lt;=262.5)),"orange",IF((AND(B515&gt;=262.5,B515&lt;=350)),"yellow", IF(B515&gt;350,"green")))))</f>
        <v>orange</v>
      </c>
    </row>
    <row r="516" spans="1:3" x14ac:dyDescent="0.3">
      <c r="A516">
        <v>-186</v>
      </c>
      <c r="B516">
        <f t="shared" si="16"/>
        <v>257</v>
      </c>
      <c r="C516" t="str">
        <f t="shared" si="17"/>
        <v>orange</v>
      </c>
    </row>
    <row r="517" spans="1:3" x14ac:dyDescent="0.3">
      <c r="A517">
        <v>-185</v>
      </c>
      <c r="B517">
        <f t="shared" si="16"/>
        <v>257.5</v>
      </c>
      <c r="C517" t="str">
        <f t="shared" si="17"/>
        <v>orange</v>
      </c>
    </row>
    <row r="518" spans="1:3" x14ac:dyDescent="0.3">
      <c r="A518">
        <v>-184</v>
      </c>
      <c r="B518">
        <f t="shared" si="16"/>
        <v>258</v>
      </c>
      <c r="C518" t="str">
        <f t="shared" si="17"/>
        <v>orange</v>
      </c>
    </row>
    <row r="519" spans="1:3" x14ac:dyDescent="0.3">
      <c r="A519">
        <v>-183</v>
      </c>
      <c r="B519">
        <f t="shared" si="16"/>
        <v>258.5</v>
      </c>
      <c r="C519" t="str">
        <f t="shared" si="17"/>
        <v>orange</v>
      </c>
    </row>
    <row r="520" spans="1:3" x14ac:dyDescent="0.3">
      <c r="A520">
        <v>-182</v>
      </c>
      <c r="B520">
        <f t="shared" si="16"/>
        <v>259</v>
      </c>
      <c r="C520" t="str">
        <f t="shared" si="17"/>
        <v>orange</v>
      </c>
    </row>
    <row r="521" spans="1:3" x14ac:dyDescent="0.3">
      <c r="A521">
        <v>-181</v>
      </c>
      <c r="B521">
        <f t="shared" si="16"/>
        <v>259.5</v>
      </c>
      <c r="C521" t="str">
        <f t="shared" si="17"/>
        <v>orange</v>
      </c>
    </row>
    <row r="522" spans="1:3" x14ac:dyDescent="0.3">
      <c r="A522">
        <v>-180</v>
      </c>
      <c r="B522">
        <f t="shared" si="16"/>
        <v>260</v>
      </c>
      <c r="C522" t="str">
        <f t="shared" si="17"/>
        <v>orange</v>
      </c>
    </row>
    <row r="523" spans="1:3" x14ac:dyDescent="0.3">
      <c r="A523">
        <v>-179</v>
      </c>
      <c r="B523">
        <f t="shared" si="16"/>
        <v>260.5</v>
      </c>
      <c r="C523" t="str">
        <f t="shared" si="17"/>
        <v>orange</v>
      </c>
    </row>
    <row r="524" spans="1:3" x14ac:dyDescent="0.3">
      <c r="A524">
        <v>-178</v>
      </c>
      <c r="B524">
        <f t="shared" si="16"/>
        <v>261</v>
      </c>
      <c r="C524" t="str">
        <f t="shared" si="17"/>
        <v>orange</v>
      </c>
    </row>
    <row r="525" spans="1:3" x14ac:dyDescent="0.3">
      <c r="A525">
        <v>-177</v>
      </c>
      <c r="B525">
        <f t="shared" si="16"/>
        <v>261.5</v>
      </c>
      <c r="C525" t="str">
        <f t="shared" si="17"/>
        <v>orange</v>
      </c>
    </row>
    <row r="526" spans="1:3" x14ac:dyDescent="0.3">
      <c r="A526">
        <v>-176</v>
      </c>
      <c r="B526">
        <f t="shared" si="16"/>
        <v>262</v>
      </c>
      <c r="C526" t="str">
        <f t="shared" si="17"/>
        <v>orange</v>
      </c>
    </row>
    <row r="527" spans="1:3" x14ac:dyDescent="0.3">
      <c r="A527">
        <v>-175</v>
      </c>
      <c r="B527">
        <f t="shared" si="16"/>
        <v>262.5</v>
      </c>
      <c r="C527" t="str">
        <f t="shared" si="17"/>
        <v>orange</v>
      </c>
    </row>
    <row r="528" spans="1:3" x14ac:dyDescent="0.3">
      <c r="A528">
        <v>-174</v>
      </c>
      <c r="B528">
        <f t="shared" si="16"/>
        <v>263</v>
      </c>
      <c r="C528" t="str">
        <f t="shared" si="17"/>
        <v>yellow</v>
      </c>
    </row>
    <row r="529" spans="1:3" x14ac:dyDescent="0.3">
      <c r="A529">
        <v>-173</v>
      </c>
      <c r="B529">
        <f t="shared" si="16"/>
        <v>263.5</v>
      </c>
      <c r="C529" t="str">
        <f t="shared" si="17"/>
        <v>yellow</v>
      </c>
    </row>
    <row r="530" spans="1:3" x14ac:dyDescent="0.3">
      <c r="A530">
        <v>-172</v>
      </c>
      <c r="B530">
        <f t="shared" si="16"/>
        <v>264</v>
      </c>
      <c r="C530" t="str">
        <f t="shared" si="17"/>
        <v>yellow</v>
      </c>
    </row>
    <row r="531" spans="1:3" x14ac:dyDescent="0.3">
      <c r="A531">
        <v>-171</v>
      </c>
      <c r="B531">
        <f t="shared" si="16"/>
        <v>264.5</v>
      </c>
      <c r="C531" t="str">
        <f t="shared" si="17"/>
        <v>yellow</v>
      </c>
    </row>
    <row r="532" spans="1:3" x14ac:dyDescent="0.3">
      <c r="A532">
        <v>-170</v>
      </c>
      <c r="B532">
        <f t="shared" si="16"/>
        <v>265</v>
      </c>
      <c r="C532" t="str">
        <f t="shared" si="17"/>
        <v>yellow</v>
      </c>
    </row>
    <row r="533" spans="1:3" x14ac:dyDescent="0.3">
      <c r="A533">
        <v>-169</v>
      </c>
      <c r="B533">
        <f t="shared" si="16"/>
        <v>265.5</v>
      </c>
      <c r="C533" t="str">
        <f t="shared" si="17"/>
        <v>yellow</v>
      </c>
    </row>
    <row r="534" spans="1:3" x14ac:dyDescent="0.3">
      <c r="A534">
        <v>-168</v>
      </c>
      <c r="B534">
        <f t="shared" si="16"/>
        <v>266</v>
      </c>
      <c r="C534" t="str">
        <f t="shared" si="17"/>
        <v>yellow</v>
      </c>
    </row>
    <row r="535" spans="1:3" x14ac:dyDescent="0.3">
      <c r="A535">
        <v>-167</v>
      </c>
      <c r="B535">
        <f t="shared" si="16"/>
        <v>266.5</v>
      </c>
      <c r="C535" t="str">
        <f t="shared" si="17"/>
        <v>yellow</v>
      </c>
    </row>
    <row r="536" spans="1:3" x14ac:dyDescent="0.3">
      <c r="A536">
        <v>-166</v>
      </c>
      <c r="B536">
        <f t="shared" si="16"/>
        <v>267</v>
      </c>
      <c r="C536" t="str">
        <f t="shared" si="17"/>
        <v>yellow</v>
      </c>
    </row>
    <row r="537" spans="1:3" x14ac:dyDescent="0.3">
      <c r="A537">
        <v>-165</v>
      </c>
      <c r="B537">
        <f t="shared" si="16"/>
        <v>267.5</v>
      </c>
      <c r="C537" t="str">
        <f t="shared" si="17"/>
        <v>yellow</v>
      </c>
    </row>
    <row r="538" spans="1:3" x14ac:dyDescent="0.3">
      <c r="A538">
        <v>-164</v>
      </c>
      <c r="B538">
        <f t="shared" si="16"/>
        <v>268</v>
      </c>
      <c r="C538" t="str">
        <f t="shared" si="17"/>
        <v>yellow</v>
      </c>
    </row>
    <row r="539" spans="1:3" x14ac:dyDescent="0.3">
      <c r="A539">
        <v>-163</v>
      </c>
      <c r="B539">
        <f t="shared" si="16"/>
        <v>268.5</v>
      </c>
      <c r="C539" t="str">
        <f t="shared" si="17"/>
        <v>yellow</v>
      </c>
    </row>
    <row r="540" spans="1:3" x14ac:dyDescent="0.3">
      <c r="A540">
        <v>-162</v>
      </c>
      <c r="B540">
        <f t="shared" si="16"/>
        <v>269</v>
      </c>
      <c r="C540" t="str">
        <f t="shared" si="17"/>
        <v>yellow</v>
      </c>
    </row>
    <row r="541" spans="1:3" x14ac:dyDescent="0.3">
      <c r="A541">
        <v>-161</v>
      </c>
      <c r="B541">
        <f t="shared" si="16"/>
        <v>269.5</v>
      </c>
      <c r="C541" t="str">
        <f t="shared" si="17"/>
        <v>yellow</v>
      </c>
    </row>
    <row r="542" spans="1:3" x14ac:dyDescent="0.3">
      <c r="A542">
        <v>-160</v>
      </c>
      <c r="B542">
        <f t="shared" si="16"/>
        <v>270</v>
      </c>
      <c r="C542" t="str">
        <f t="shared" si="17"/>
        <v>yellow</v>
      </c>
    </row>
    <row r="543" spans="1:3" x14ac:dyDescent="0.3">
      <c r="A543">
        <v>-159</v>
      </c>
      <c r="B543">
        <f t="shared" si="16"/>
        <v>270.5</v>
      </c>
      <c r="C543" t="str">
        <f t="shared" si="17"/>
        <v>yellow</v>
      </c>
    </row>
    <row r="544" spans="1:3" x14ac:dyDescent="0.3">
      <c r="A544">
        <v>-158</v>
      </c>
      <c r="B544">
        <f t="shared" si="16"/>
        <v>271</v>
      </c>
      <c r="C544" t="str">
        <f t="shared" si="17"/>
        <v>yellow</v>
      </c>
    </row>
    <row r="545" spans="1:3" x14ac:dyDescent="0.3">
      <c r="A545">
        <v>-157</v>
      </c>
      <c r="B545">
        <f t="shared" si="16"/>
        <v>271.5</v>
      </c>
      <c r="C545" t="str">
        <f t="shared" si="17"/>
        <v>yellow</v>
      </c>
    </row>
    <row r="546" spans="1:3" x14ac:dyDescent="0.3">
      <c r="A546">
        <v>-156</v>
      </c>
      <c r="B546">
        <f t="shared" si="16"/>
        <v>272</v>
      </c>
      <c r="C546" t="str">
        <f t="shared" si="17"/>
        <v>yellow</v>
      </c>
    </row>
    <row r="547" spans="1:3" x14ac:dyDescent="0.3">
      <c r="A547">
        <v>-155</v>
      </c>
      <c r="B547">
        <f t="shared" si="16"/>
        <v>272.5</v>
      </c>
      <c r="C547" t="str">
        <f t="shared" si="17"/>
        <v>yellow</v>
      </c>
    </row>
    <row r="548" spans="1:3" x14ac:dyDescent="0.3">
      <c r="A548">
        <v>-154</v>
      </c>
      <c r="B548">
        <f t="shared" si="16"/>
        <v>273</v>
      </c>
      <c r="C548" t="str">
        <f t="shared" si="17"/>
        <v>yellow</v>
      </c>
    </row>
    <row r="549" spans="1:3" x14ac:dyDescent="0.3">
      <c r="A549">
        <v>-153</v>
      </c>
      <c r="B549">
        <f t="shared" si="16"/>
        <v>273.5</v>
      </c>
      <c r="C549" t="str">
        <f t="shared" si="17"/>
        <v>yellow</v>
      </c>
    </row>
    <row r="550" spans="1:3" x14ac:dyDescent="0.3">
      <c r="A550">
        <v>-152</v>
      </c>
      <c r="B550">
        <f t="shared" si="16"/>
        <v>274</v>
      </c>
      <c r="C550" t="str">
        <f t="shared" si="17"/>
        <v>yellow</v>
      </c>
    </row>
    <row r="551" spans="1:3" x14ac:dyDescent="0.3">
      <c r="A551">
        <v>-151</v>
      </c>
      <c r="B551">
        <f t="shared" si="16"/>
        <v>274.5</v>
      </c>
      <c r="C551" t="str">
        <f t="shared" si="17"/>
        <v>yellow</v>
      </c>
    </row>
    <row r="552" spans="1:3" x14ac:dyDescent="0.3">
      <c r="A552">
        <v>-150</v>
      </c>
      <c r="B552">
        <f t="shared" si="16"/>
        <v>275</v>
      </c>
      <c r="C552" t="str">
        <f t="shared" si="17"/>
        <v>yellow</v>
      </c>
    </row>
    <row r="553" spans="1:3" x14ac:dyDescent="0.3">
      <c r="A553">
        <v>-149</v>
      </c>
      <c r="B553">
        <f t="shared" si="16"/>
        <v>275.5</v>
      </c>
      <c r="C553" t="str">
        <f t="shared" si="17"/>
        <v>yellow</v>
      </c>
    </row>
    <row r="554" spans="1:3" x14ac:dyDescent="0.3">
      <c r="A554">
        <v>-148</v>
      </c>
      <c r="B554">
        <f t="shared" si="16"/>
        <v>276</v>
      </c>
      <c r="C554" t="str">
        <f t="shared" si="17"/>
        <v>yellow</v>
      </c>
    </row>
    <row r="555" spans="1:3" x14ac:dyDescent="0.3">
      <c r="A555">
        <v>-147</v>
      </c>
      <c r="B555">
        <f t="shared" si="16"/>
        <v>276.5</v>
      </c>
      <c r="C555" t="str">
        <f t="shared" si="17"/>
        <v>yellow</v>
      </c>
    </row>
    <row r="556" spans="1:3" x14ac:dyDescent="0.3">
      <c r="A556">
        <v>-146</v>
      </c>
      <c r="B556">
        <f t="shared" si="16"/>
        <v>277</v>
      </c>
      <c r="C556" t="str">
        <f t="shared" si="17"/>
        <v>yellow</v>
      </c>
    </row>
    <row r="557" spans="1:3" x14ac:dyDescent="0.3">
      <c r="A557">
        <v>-145</v>
      </c>
      <c r="B557">
        <f t="shared" si="16"/>
        <v>277.5</v>
      </c>
      <c r="C557" t="str">
        <f t="shared" si="17"/>
        <v>yellow</v>
      </c>
    </row>
    <row r="558" spans="1:3" x14ac:dyDescent="0.3">
      <c r="A558">
        <v>-144</v>
      </c>
      <c r="B558">
        <f t="shared" si="16"/>
        <v>278</v>
      </c>
      <c r="C558" t="str">
        <f t="shared" si="17"/>
        <v>yellow</v>
      </c>
    </row>
    <row r="559" spans="1:3" x14ac:dyDescent="0.3">
      <c r="A559">
        <v>-143</v>
      </c>
      <c r="B559">
        <f t="shared" si="16"/>
        <v>278.5</v>
      </c>
      <c r="C559" t="str">
        <f t="shared" si="17"/>
        <v>yellow</v>
      </c>
    </row>
    <row r="560" spans="1:3" x14ac:dyDescent="0.3">
      <c r="A560">
        <v>-142</v>
      </c>
      <c r="B560">
        <f t="shared" si="16"/>
        <v>279</v>
      </c>
      <c r="C560" t="str">
        <f t="shared" si="17"/>
        <v>yellow</v>
      </c>
    </row>
    <row r="561" spans="1:3" x14ac:dyDescent="0.3">
      <c r="A561">
        <v>-141</v>
      </c>
      <c r="B561">
        <f t="shared" si="16"/>
        <v>279.5</v>
      </c>
      <c r="C561" t="str">
        <f t="shared" si="17"/>
        <v>yellow</v>
      </c>
    </row>
    <row r="562" spans="1:3" x14ac:dyDescent="0.3">
      <c r="A562">
        <v>-140</v>
      </c>
      <c r="B562">
        <f t="shared" si="16"/>
        <v>280</v>
      </c>
      <c r="C562" t="str">
        <f t="shared" si="17"/>
        <v>yellow</v>
      </c>
    </row>
    <row r="563" spans="1:3" x14ac:dyDescent="0.3">
      <c r="A563">
        <v>-139</v>
      </c>
      <c r="B563">
        <f t="shared" si="16"/>
        <v>280.5</v>
      </c>
      <c r="C563" t="str">
        <f t="shared" si="17"/>
        <v>yellow</v>
      </c>
    </row>
    <row r="564" spans="1:3" x14ac:dyDescent="0.3">
      <c r="A564">
        <v>-138</v>
      </c>
      <c r="B564">
        <f t="shared" si="16"/>
        <v>281</v>
      </c>
      <c r="C564" t="str">
        <f t="shared" si="17"/>
        <v>yellow</v>
      </c>
    </row>
    <row r="565" spans="1:3" x14ac:dyDescent="0.3">
      <c r="A565">
        <v>-137</v>
      </c>
      <c r="B565">
        <f t="shared" si="16"/>
        <v>281.5</v>
      </c>
      <c r="C565" t="str">
        <f t="shared" si="17"/>
        <v>yellow</v>
      </c>
    </row>
    <row r="566" spans="1:3" x14ac:dyDescent="0.3">
      <c r="A566">
        <v>-136</v>
      </c>
      <c r="B566">
        <f t="shared" si="16"/>
        <v>282</v>
      </c>
      <c r="C566" t="str">
        <f t="shared" si="17"/>
        <v>yellow</v>
      </c>
    </row>
    <row r="567" spans="1:3" x14ac:dyDescent="0.3">
      <c r="A567">
        <v>-135</v>
      </c>
      <c r="B567">
        <f t="shared" si="16"/>
        <v>282.5</v>
      </c>
      <c r="C567" t="str">
        <f t="shared" si="17"/>
        <v>yellow</v>
      </c>
    </row>
    <row r="568" spans="1:3" x14ac:dyDescent="0.3">
      <c r="A568">
        <v>-134</v>
      </c>
      <c r="B568">
        <f t="shared" si="16"/>
        <v>283</v>
      </c>
      <c r="C568" t="str">
        <f t="shared" si="17"/>
        <v>yellow</v>
      </c>
    </row>
    <row r="569" spans="1:3" x14ac:dyDescent="0.3">
      <c r="A569">
        <v>-133</v>
      </c>
      <c r="B569">
        <f t="shared" si="16"/>
        <v>283.5</v>
      </c>
      <c r="C569" t="str">
        <f t="shared" si="17"/>
        <v>yellow</v>
      </c>
    </row>
    <row r="570" spans="1:3" x14ac:dyDescent="0.3">
      <c r="A570">
        <v>-132</v>
      </c>
      <c r="B570">
        <f t="shared" si="16"/>
        <v>284</v>
      </c>
      <c r="C570" t="str">
        <f t="shared" si="17"/>
        <v>yellow</v>
      </c>
    </row>
    <row r="571" spans="1:3" x14ac:dyDescent="0.3">
      <c r="A571">
        <v>-131</v>
      </c>
      <c r="B571">
        <f t="shared" si="16"/>
        <v>284.5</v>
      </c>
      <c r="C571" t="str">
        <f t="shared" si="17"/>
        <v>yellow</v>
      </c>
    </row>
    <row r="572" spans="1:3" x14ac:dyDescent="0.3">
      <c r="A572">
        <v>-130</v>
      </c>
      <c r="B572">
        <f t="shared" si="16"/>
        <v>285</v>
      </c>
      <c r="C572" t="str">
        <f t="shared" si="17"/>
        <v>yellow</v>
      </c>
    </row>
    <row r="573" spans="1:3" x14ac:dyDescent="0.3">
      <c r="A573">
        <v>-129</v>
      </c>
      <c r="B573">
        <f t="shared" si="16"/>
        <v>285.5</v>
      </c>
      <c r="C573" t="str">
        <f t="shared" si="17"/>
        <v>yellow</v>
      </c>
    </row>
    <row r="574" spans="1:3" x14ac:dyDescent="0.3">
      <c r="A574">
        <v>-128</v>
      </c>
      <c r="B574">
        <f t="shared" si="16"/>
        <v>286</v>
      </c>
      <c r="C574" t="str">
        <f t="shared" si="17"/>
        <v>yellow</v>
      </c>
    </row>
    <row r="575" spans="1:3" x14ac:dyDescent="0.3">
      <c r="A575">
        <v>-127</v>
      </c>
      <c r="B575">
        <f t="shared" si="16"/>
        <v>286.5</v>
      </c>
      <c r="C575" t="str">
        <f t="shared" si="17"/>
        <v>yellow</v>
      </c>
    </row>
    <row r="576" spans="1:3" x14ac:dyDescent="0.3">
      <c r="A576">
        <v>-126</v>
      </c>
      <c r="B576">
        <f t="shared" si="16"/>
        <v>287</v>
      </c>
      <c r="C576" t="str">
        <f t="shared" si="17"/>
        <v>yellow</v>
      </c>
    </row>
    <row r="577" spans="1:3" x14ac:dyDescent="0.3">
      <c r="A577">
        <v>-125</v>
      </c>
      <c r="B577">
        <f t="shared" si="16"/>
        <v>287.5</v>
      </c>
      <c r="C577" t="str">
        <f t="shared" si="17"/>
        <v>yellow</v>
      </c>
    </row>
    <row r="578" spans="1:3" x14ac:dyDescent="0.3">
      <c r="A578">
        <v>-124</v>
      </c>
      <c r="B578">
        <f t="shared" si="16"/>
        <v>288</v>
      </c>
      <c r="C578" t="str">
        <f t="shared" si="17"/>
        <v>yellow</v>
      </c>
    </row>
    <row r="579" spans="1:3" x14ac:dyDescent="0.3">
      <c r="A579">
        <v>-123</v>
      </c>
      <c r="B579">
        <f t="shared" ref="B579:B642" si="18">(A579/2)+350</f>
        <v>288.5</v>
      </c>
      <c r="C579" t="str">
        <f t="shared" ref="C579:C642" si="19">IF((AND(B579&gt;=0,B579&lt;=87.5)),"grey",IF((AND(B579&gt;=87.5,B579&lt;=175)),"skyblue", IF((AND(B579&gt;=175,B579&lt;=262.5)),"orange",IF((AND(B579&gt;=262.5,B579&lt;=350)),"yellow", IF(B579&gt;350,"green")))))</f>
        <v>yellow</v>
      </c>
    </row>
    <row r="580" spans="1:3" x14ac:dyDescent="0.3">
      <c r="A580">
        <v>-122</v>
      </c>
      <c r="B580">
        <f t="shared" si="18"/>
        <v>289</v>
      </c>
      <c r="C580" t="str">
        <f t="shared" si="19"/>
        <v>yellow</v>
      </c>
    </row>
    <row r="581" spans="1:3" x14ac:dyDescent="0.3">
      <c r="A581">
        <v>-121</v>
      </c>
      <c r="B581">
        <f t="shared" si="18"/>
        <v>289.5</v>
      </c>
      <c r="C581" t="str">
        <f t="shared" si="19"/>
        <v>yellow</v>
      </c>
    </row>
    <row r="582" spans="1:3" x14ac:dyDescent="0.3">
      <c r="A582">
        <v>-120</v>
      </c>
      <c r="B582">
        <f t="shared" si="18"/>
        <v>290</v>
      </c>
      <c r="C582" t="str">
        <f t="shared" si="19"/>
        <v>yellow</v>
      </c>
    </row>
    <row r="583" spans="1:3" x14ac:dyDescent="0.3">
      <c r="A583">
        <v>-119</v>
      </c>
      <c r="B583">
        <f t="shared" si="18"/>
        <v>290.5</v>
      </c>
      <c r="C583" t="str">
        <f t="shared" si="19"/>
        <v>yellow</v>
      </c>
    </row>
    <row r="584" spans="1:3" x14ac:dyDescent="0.3">
      <c r="A584">
        <v>-118</v>
      </c>
      <c r="B584">
        <f t="shared" si="18"/>
        <v>291</v>
      </c>
      <c r="C584" t="str">
        <f t="shared" si="19"/>
        <v>yellow</v>
      </c>
    </row>
    <row r="585" spans="1:3" x14ac:dyDescent="0.3">
      <c r="A585">
        <v>-117</v>
      </c>
      <c r="B585">
        <f t="shared" si="18"/>
        <v>291.5</v>
      </c>
      <c r="C585" t="str">
        <f t="shared" si="19"/>
        <v>yellow</v>
      </c>
    </row>
    <row r="586" spans="1:3" x14ac:dyDescent="0.3">
      <c r="A586">
        <v>-116</v>
      </c>
      <c r="B586">
        <f t="shared" si="18"/>
        <v>292</v>
      </c>
      <c r="C586" t="str">
        <f t="shared" si="19"/>
        <v>yellow</v>
      </c>
    </row>
    <row r="587" spans="1:3" x14ac:dyDescent="0.3">
      <c r="A587">
        <v>-115</v>
      </c>
      <c r="B587">
        <f t="shared" si="18"/>
        <v>292.5</v>
      </c>
      <c r="C587" t="str">
        <f t="shared" si="19"/>
        <v>yellow</v>
      </c>
    </row>
    <row r="588" spans="1:3" x14ac:dyDescent="0.3">
      <c r="A588">
        <v>-114</v>
      </c>
      <c r="B588">
        <f t="shared" si="18"/>
        <v>293</v>
      </c>
      <c r="C588" t="str">
        <f t="shared" si="19"/>
        <v>yellow</v>
      </c>
    </row>
    <row r="589" spans="1:3" x14ac:dyDescent="0.3">
      <c r="A589">
        <v>-113</v>
      </c>
      <c r="B589">
        <f t="shared" si="18"/>
        <v>293.5</v>
      </c>
      <c r="C589" t="str">
        <f t="shared" si="19"/>
        <v>yellow</v>
      </c>
    </row>
    <row r="590" spans="1:3" x14ac:dyDescent="0.3">
      <c r="A590">
        <v>-112</v>
      </c>
      <c r="B590">
        <f t="shared" si="18"/>
        <v>294</v>
      </c>
      <c r="C590" t="str">
        <f t="shared" si="19"/>
        <v>yellow</v>
      </c>
    </row>
    <row r="591" spans="1:3" x14ac:dyDescent="0.3">
      <c r="A591">
        <v>-111</v>
      </c>
      <c r="B591">
        <f t="shared" si="18"/>
        <v>294.5</v>
      </c>
      <c r="C591" t="str">
        <f t="shared" si="19"/>
        <v>yellow</v>
      </c>
    </row>
    <row r="592" spans="1:3" x14ac:dyDescent="0.3">
      <c r="A592">
        <v>-110</v>
      </c>
      <c r="B592">
        <f t="shared" si="18"/>
        <v>295</v>
      </c>
      <c r="C592" t="str">
        <f t="shared" si="19"/>
        <v>yellow</v>
      </c>
    </row>
    <row r="593" spans="1:3" x14ac:dyDescent="0.3">
      <c r="A593">
        <v>-109</v>
      </c>
      <c r="B593">
        <f t="shared" si="18"/>
        <v>295.5</v>
      </c>
      <c r="C593" t="str">
        <f t="shared" si="19"/>
        <v>yellow</v>
      </c>
    </row>
    <row r="594" spans="1:3" x14ac:dyDescent="0.3">
      <c r="A594">
        <v>-108</v>
      </c>
      <c r="B594">
        <f t="shared" si="18"/>
        <v>296</v>
      </c>
      <c r="C594" t="str">
        <f t="shared" si="19"/>
        <v>yellow</v>
      </c>
    </row>
    <row r="595" spans="1:3" x14ac:dyDescent="0.3">
      <c r="A595">
        <v>-107</v>
      </c>
      <c r="B595">
        <f t="shared" si="18"/>
        <v>296.5</v>
      </c>
      <c r="C595" t="str">
        <f t="shared" si="19"/>
        <v>yellow</v>
      </c>
    </row>
    <row r="596" spans="1:3" x14ac:dyDescent="0.3">
      <c r="A596">
        <v>-106</v>
      </c>
      <c r="B596">
        <f t="shared" si="18"/>
        <v>297</v>
      </c>
      <c r="C596" t="str">
        <f t="shared" si="19"/>
        <v>yellow</v>
      </c>
    </row>
    <row r="597" spans="1:3" x14ac:dyDescent="0.3">
      <c r="A597">
        <v>-105</v>
      </c>
      <c r="B597">
        <f t="shared" si="18"/>
        <v>297.5</v>
      </c>
      <c r="C597" t="str">
        <f t="shared" si="19"/>
        <v>yellow</v>
      </c>
    </row>
    <row r="598" spans="1:3" x14ac:dyDescent="0.3">
      <c r="A598">
        <v>-104</v>
      </c>
      <c r="B598">
        <f t="shared" si="18"/>
        <v>298</v>
      </c>
      <c r="C598" t="str">
        <f t="shared" si="19"/>
        <v>yellow</v>
      </c>
    </row>
    <row r="599" spans="1:3" x14ac:dyDescent="0.3">
      <c r="A599">
        <v>-103</v>
      </c>
      <c r="B599">
        <f t="shared" si="18"/>
        <v>298.5</v>
      </c>
      <c r="C599" t="str">
        <f t="shared" si="19"/>
        <v>yellow</v>
      </c>
    </row>
    <row r="600" spans="1:3" x14ac:dyDescent="0.3">
      <c r="A600">
        <v>-102</v>
      </c>
      <c r="B600">
        <f t="shared" si="18"/>
        <v>299</v>
      </c>
      <c r="C600" t="str">
        <f t="shared" si="19"/>
        <v>yellow</v>
      </c>
    </row>
    <row r="601" spans="1:3" x14ac:dyDescent="0.3">
      <c r="A601">
        <v>-101</v>
      </c>
      <c r="B601">
        <f t="shared" si="18"/>
        <v>299.5</v>
      </c>
      <c r="C601" t="str">
        <f t="shared" si="19"/>
        <v>yellow</v>
      </c>
    </row>
    <row r="602" spans="1:3" x14ac:dyDescent="0.3">
      <c r="A602">
        <v>-100</v>
      </c>
      <c r="B602">
        <f t="shared" si="18"/>
        <v>300</v>
      </c>
      <c r="C602" t="str">
        <f t="shared" si="19"/>
        <v>yellow</v>
      </c>
    </row>
    <row r="603" spans="1:3" x14ac:dyDescent="0.3">
      <c r="A603">
        <v>-99</v>
      </c>
      <c r="B603">
        <f t="shared" si="18"/>
        <v>300.5</v>
      </c>
      <c r="C603" t="str">
        <f t="shared" si="19"/>
        <v>yellow</v>
      </c>
    </row>
    <row r="604" spans="1:3" x14ac:dyDescent="0.3">
      <c r="A604">
        <v>-98</v>
      </c>
      <c r="B604">
        <f t="shared" si="18"/>
        <v>301</v>
      </c>
      <c r="C604" t="str">
        <f t="shared" si="19"/>
        <v>yellow</v>
      </c>
    </row>
    <row r="605" spans="1:3" x14ac:dyDescent="0.3">
      <c r="A605">
        <v>-97</v>
      </c>
      <c r="B605">
        <f t="shared" si="18"/>
        <v>301.5</v>
      </c>
      <c r="C605" t="str">
        <f t="shared" si="19"/>
        <v>yellow</v>
      </c>
    </row>
    <row r="606" spans="1:3" x14ac:dyDescent="0.3">
      <c r="A606">
        <v>-96</v>
      </c>
      <c r="B606">
        <f t="shared" si="18"/>
        <v>302</v>
      </c>
      <c r="C606" t="str">
        <f t="shared" si="19"/>
        <v>yellow</v>
      </c>
    </row>
    <row r="607" spans="1:3" x14ac:dyDescent="0.3">
      <c r="A607">
        <v>-95</v>
      </c>
      <c r="B607">
        <f t="shared" si="18"/>
        <v>302.5</v>
      </c>
      <c r="C607" t="str">
        <f t="shared" si="19"/>
        <v>yellow</v>
      </c>
    </row>
    <row r="608" spans="1:3" x14ac:dyDescent="0.3">
      <c r="A608">
        <v>-94</v>
      </c>
      <c r="B608">
        <f t="shared" si="18"/>
        <v>303</v>
      </c>
      <c r="C608" t="str">
        <f t="shared" si="19"/>
        <v>yellow</v>
      </c>
    </row>
    <row r="609" spans="1:3" x14ac:dyDescent="0.3">
      <c r="A609">
        <v>-93</v>
      </c>
      <c r="B609">
        <f t="shared" si="18"/>
        <v>303.5</v>
      </c>
      <c r="C609" t="str">
        <f t="shared" si="19"/>
        <v>yellow</v>
      </c>
    </row>
    <row r="610" spans="1:3" x14ac:dyDescent="0.3">
      <c r="A610">
        <v>-92</v>
      </c>
      <c r="B610">
        <f t="shared" si="18"/>
        <v>304</v>
      </c>
      <c r="C610" t="str">
        <f t="shared" si="19"/>
        <v>yellow</v>
      </c>
    </row>
    <row r="611" spans="1:3" x14ac:dyDescent="0.3">
      <c r="A611">
        <v>-91</v>
      </c>
      <c r="B611">
        <f t="shared" si="18"/>
        <v>304.5</v>
      </c>
      <c r="C611" t="str">
        <f t="shared" si="19"/>
        <v>yellow</v>
      </c>
    </row>
    <row r="612" spans="1:3" x14ac:dyDescent="0.3">
      <c r="A612">
        <v>-90</v>
      </c>
      <c r="B612">
        <f t="shared" si="18"/>
        <v>305</v>
      </c>
      <c r="C612" t="str">
        <f t="shared" si="19"/>
        <v>yellow</v>
      </c>
    </row>
    <row r="613" spans="1:3" x14ac:dyDescent="0.3">
      <c r="A613">
        <v>-89</v>
      </c>
      <c r="B613">
        <f t="shared" si="18"/>
        <v>305.5</v>
      </c>
      <c r="C613" t="str">
        <f t="shared" si="19"/>
        <v>yellow</v>
      </c>
    </row>
    <row r="614" spans="1:3" x14ac:dyDescent="0.3">
      <c r="A614">
        <v>-88</v>
      </c>
      <c r="B614">
        <f t="shared" si="18"/>
        <v>306</v>
      </c>
      <c r="C614" t="str">
        <f t="shared" si="19"/>
        <v>yellow</v>
      </c>
    </row>
    <row r="615" spans="1:3" x14ac:dyDescent="0.3">
      <c r="A615">
        <v>-87</v>
      </c>
      <c r="B615">
        <f t="shared" si="18"/>
        <v>306.5</v>
      </c>
      <c r="C615" t="str">
        <f t="shared" si="19"/>
        <v>yellow</v>
      </c>
    </row>
    <row r="616" spans="1:3" x14ac:dyDescent="0.3">
      <c r="A616">
        <v>-86</v>
      </c>
      <c r="B616">
        <f t="shared" si="18"/>
        <v>307</v>
      </c>
      <c r="C616" t="str">
        <f t="shared" si="19"/>
        <v>yellow</v>
      </c>
    </row>
    <row r="617" spans="1:3" x14ac:dyDescent="0.3">
      <c r="A617">
        <v>-85</v>
      </c>
      <c r="B617">
        <f t="shared" si="18"/>
        <v>307.5</v>
      </c>
      <c r="C617" t="str">
        <f t="shared" si="19"/>
        <v>yellow</v>
      </c>
    </row>
    <row r="618" spans="1:3" x14ac:dyDescent="0.3">
      <c r="A618">
        <v>-84</v>
      </c>
      <c r="B618">
        <f t="shared" si="18"/>
        <v>308</v>
      </c>
      <c r="C618" t="str">
        <f t="shared" si="19"/>
        <v>yellow</v>
      </c>
    </row>
    <row r="619" spans="1:3" x14ac:dyDescent="0.3">
      <c r="A619">
        <v>-83</v>
      </c>
      <c r="B619">
        <f t="shared" si="18"/>
        <v>308.5</v>
      </c>
      <c r="C619" t="str">
        <f t="shared" si="19"/>
        <v>yellow</v>
      </c>
    </row>
    <row r="620" spans="1:3" x14ac:dyDescent="0.3">
      <c r="A620">
        <v>-82</v>
      </c>
      <c r="B620">
        <f t="shared" si="18"/>
        <v>309</v>
      </c>
      <c r="C620" t="str">
        <f t="shared" si="19"/>
        <v>yellow</v>
      </c>
    </row>
    <row r="621" spans="1:3" x14ac:dyDescent="0.3">
      <c r="A621">
        <v>-81</v>
      </c>
      <c r="B621">
        <f t="shared" si="18"/>
        <v>309.5</v>
      </c>
      <c r="C621" t="str">
        <f t="shared" si="19"/>
        <v>yellow</v>
      </c>
    </row>
    <row r="622" spans="1:3" x14ac:dyDescent="0.3">
      <c r="A622">
        <v>-80</v>
      </c>
      <c r="B622">
        <f t="shared" si="18"/>
        <v>310</v>
      </c>
      <c r="C622" t="str">
        <f t="shared" si="19"/>
        <v>yellow</v>
      </c>
    </row>
    <row r="623" spans="1:3" x14ac:dyDescent="0.3">
      <c r="A623">
        <v>-79</v>
      </c>
      <c r="B623">
        <f t="shared" si="18"/>
        <v>310.5</v>
      </c>
      <c r="C623" t="str">
        <f t="shared" si="19"/>
        <v>yellow</v>
      </c>
    </row>
    <row r="624" spans="1:3" x14ac:dyDescent="0.3">
      <c r="A624">
        <v>-78</v>
      </c>
      <c r="B624">
        <f t="shared" si="18"/>
        <v>311</v>
      </c>
      <c r="C624" t="str">
        <f t="shared" si="19"/>
        <v>yellow</v>
      </c>
    </row>
    <row r="625" spans="1:3" x14ac:dyDescent="0.3">
      <c r="A625">
        <v>-77</v>
      </c>
      <c r="B625">
        <f t="shared" si="18"/>
        <v>311.5</v>
      </c>
      <c r="C625" t="str">
        <f t="shared" si="19"/>
        <v>yellow</v>
      </c>
    </row>
    <row r="626" spans="1:3" x14ac:dyDescent="0.3">
      <c r="A626">
        <v>-76</v>
      </c>
      <c r="B626">
        <f t="shared" si="18"/>
        <v>312</v>
      </c>
      <c r="C626" t="str">
        <f t="shared" si="19"/>
        <v>yellow</v>
      </c>
    </row>
    <row r="627" spans="1:3" x14ac:dyDescent="0.3">
      <c r="A627">
        <v>-75</v>
      </c>
      <c r="B627">
        <f t="shared" si="18"/>
        <v>312.5</v>
      </c>
      <c r="C627" t="str">
        <f t="shared" si="19"/>
        <v>yellow</v>
      </c>
    </row>
    <row r="628" spans="1:3" x14ac:dyDescent="0.3">
      <c r="A628">
        <v>-74</v>
      </c>
      <c r="B628">
        <f t="shared" si="18"/>
        <v>313</v>
      </c>
      <c r="C628" t="str">
        <f t="shared" si="19"/>
        <v>yellow</v>
      </c>
    </row>
    <row r="629" spans="1:3" x14ac:dyDescent="0.3">
      <c r="A629">
        <v>-73</v>
      </c>
      <c r="B629">
        <f t="shared" si="18"/>
        <v>313.5</v>
      </c>
      <c r="C629" t="str">
        <f t="shared" si="19"/>
        <v>yellow</v>
      </c>
    </row>
    <row r="630" spans="1:3" x14ac:dyDescent="0.3">
      <c r="A630">
        <v>-72</v>
      </c>
      <c r="B630">
        <f t="shared" si="18"/>
        <v>314</v>
      </c>
      <c r="C630" t="str">
        <f t="shared" si="19"/>
        <v>yellow</v>
      </c>
    </row>
    <row r="631" spans="1:3" x14ac:dyDescent="0.3">
      <c r="A631">
        <v>-71</v>
      </c>
      <c r="B631">
        <f t="shared" si="18"/>
        <v>314.5</v>
      </c>
      <c r="C631" t="str">
        <f t="shared" si="19"/>
        <v>yellow</v>
      </c>
    </row>
    <row r="632" spans="1:3" x14ac:dyDescent="0.3">
      <c r="A632">
        <v>-70</v>
      </c>
      <c r="B632">
        <f t="shared" si="18"/>
        <v>315</v>
      </c>
      <c r="C632" t="str">
        <f t="shared" si="19"/>
        <v>yellow</v>
      </c>
    </row>
    <row r="633" spans="1:3" x14ac:dyDescent="0.3">
      <c r="A633">
        <v>-69</v>
      </c>
      <c r="B633">
        <f t="shared" si="18"/>
        <v>315.5</v>
      </c>
      <c r="C633" t="str">
        <f t="shared" si="19"/>
        <v>yellow</v>
      </c>
    </row>
    <row r="634" spans="1:3" x14ac:dyDescent="0.3">
      <c r="A634">
        <v>-68</v>
      </c>
      <c r="B634">
        <f t="shared" si="18"/>
        <v>316</v>
      </c>
      <c r="C634" t="str">
        <f t="shared" si="19"/>
        <v>yellow</v>
      </c>
    </row>
    <row r="635" spans="1:3" x14ac:dyDescent="0.3">
      <c r="A635">
        <v>-67</v>
      </c>
      <c r="B635">
        <f t="shared" si="18"/>
        <v>316.5</v>
      </c>
      <c r="C635" t="str">
        <f t="shared" si="19"/>
        <v>yellow</v>
      </c>
    </row>
    <row r="636" spans="1:3" x14ac:dyDescent="0.3">
      <c r="A636">
        <v>-66</v>
      </c>
      <c r="B636">
        <f t="shared" si="18"/>
        <v>317</v>
      </c>
      <c r="C636" t="str">
        <f t="shared" si="19"/>
        <v>yellow</v>
      </c>
    </row>
    <row r="637" spans="1:3" x14ac:dyDescent="0.3">
      <c r="A637">
        <v>-65</v>
      </c>
      <c r="B637">
        <f t="shared" si="18"/>
        <v>317.5</v>
      </c>
      <c r="C637" t="str">
        <f t="shared" si="19"/>
        <v>yellow</v>
      </c>
    </row>
    <row r="638" spans="1:3" x14ac:dyDescent="0.3">
      <c r="A638">
        <v>-64</v>
      </c>
      <c r="B638">
        <f t="shared" si="18"/>
        <v>318</v>
      </c>
      <c r="C638" t="str">
        <f t="shared" si="19"/>
        <v>yellow</v>
      </c>
    </row>
    <row r="639" spans="1:3" x14ac:dyDescent="0.3">
      <c r="A639">
        <v>-63</v>
      </c>
      <c r="B639">
        <f t="shared" si="18"/>
        <v>318.5</v>
      </c>
      <c r="C639" t="str">
        <f t="shared" si="19"/>
        <v>yellow</v>
      </c>
    </row>
    <row r="640" spans="1:3" x14ac:dyDescent="0.3">
      <c r="A640">
        <v>-62</v>
      </c>
      <c r="B640">
        <f t="shared" si="18"/>
        <v>319</v>
      </c>
      <c r="C640" t="str">
        <f t="shared" si="19"/>
        <v>yellow</v>
      </c>
    </row>
    <row r="641" spans="1:3" x14ac:dyDescent="0.3">
      <c r="A641">
        <v>-61</v>
      </c>
      <c r="B641">
        <f t="shared" si="18"/>
        <v>319.5</v>
      </c>
      <c r="C641" t="str">
        <f t="shared" si="19"/>
        <v>yellow</v>
      </c>
    </row>
    <row r="642" spans="1:3" x14ac:dyDescent="0.3">
      <c r="A642">
        <v>-60</v>
      </c>
      <c r="B642">
        <f t="shared" si="18"/>
        <v>320</v>
      </c>
      <c r="C642" t="str">
        <f t="shared" si="19"/>
        <v>yellow</v>
      </c>
    </row>
    <row r="643" spans="1:3" x14ac:dyDescent="0.3">
      <c r="A643">
        <v>-59</v>
      </c>
      <c r="B643">
        <f t="shared" ref="B643:B706" si="20">(A643/2)+350</f>
        <v>320.5</v>
      </c>
      <c r="C643" t="str">
        <f t="shared" ref="C643:C706" si="21">IF((AND(B643&gt;=0,B643&lt;=87.5)),"grey",IF((AND(B643&gt;=87.5,B643&lt;=175)),"skyblue", IF((AND(B643&gt;=175,B643&lt;=262.5)),"orange",IF((AND(B643&gt;=262.5,B643&lt;=350)),"yellow", IF(B643&gt;350,"green")))))</f>
        <v>yellow</v>
      </c>
    </row>
    <row r="644" spans="1:3" x14ac:dyDescent="0.3">
      <c r="A644">
        <v>-58</v>
      </c>
      <c r="B644">
        <f t="shared" si="20"/>
        <v>321</v>
      </c>
      <c r="C644" t="str">
        <f t="shared" si="21"/>
        <v>yellow</v>
      </c>
    </row>
    <row r="645" spans="1:3" x14ac:dyDescent="0.3">
      <c r="A645">
        <v>-57</v>
      </c>
      <c r="B645">
        <f t="shared" si="20"/>
        <v>321.5</v>
      </c>
      <c r="C645" t="str">
        <f t="shared" si="21"/>
        <v>yellow</v>
      </c>
    </row>
    <row r="646" spans="1:3" x14ac:dyDescent="0.3">
      <c r="A646">
        <v>-56</v>
      </c>
      <c r="B646">
        <f t="shared" si="20"/>
        <v>322</v>
      </c>
      <c r="C646" t="str">
        <f t="shared" si="21"/>
        <v>yellow</v>
      </c>
    </row>
    <row r="647" spans="1:3" x14ac:dyDescent="0.3">
      <c r="A647">
        <v>-55</v>
      </c>
      <c r="B647">
        <f t="shared" si="20"/>
        <v>322.5</v>
      </c>
      <c r="C647" t="str">
        <f t="shared" si="21"/>
        <v>yellow</v>
      </c>
    </row>
    <row r="648" spans="1:3" x14ac:dyDescent="0.3">
      <c r="A648">
        <v>-54</v>
      </c>
      <c r="B648">
        <f t="shared" si="20"/>
        <v>323</v>
      </c>
      <c r="C648" t="str">
        <f t="shared" si="21"/>
        <v>yellow</v>
      </c>
    </row>
    <row r="649" spans="1:3" x14ac:dyDescent="0.3">
      <c r="A649">
        <v>-53</v>
      </c>
      <c r="B649">
        <f t="shared" si="20"/>
        <v>323.5</v>
      </c>
      <c r="C649" t="str">
        <f t="shared" si="21"/>
        <v>yellow</v>
      </c>
    </row>
    <row r="650" spans="1:3" x14ac:dyDescent="0.3">
      <c r="A650">
        <v>-52</v>
      </c>
      <c r="B650">
        <f t="shared" si="20"/>
        <v>324</v>
      </c>
      <c r="C650" t="str">
        <f t="shared" si="21"/>
        <v>yellow</v>
      </c>
    </row>
    <row r="651" spans="1:3" x14ac:dyDescent="0.3">
      <c r="A651">
        <v>-51</v>
      </c>
      <c r="B651">
        <f t="shared" si="20"/>
        <v>324.5</v>
      </c>
      <c r="C651" t="str">
        <f t="shared" si="21"/>
        <v>yellow</v>
      </c>
    </row>
    <row r="652" spans="1:3" x14ac:dyDescent="0.3">
      <c r="A652">
        <v>-50</v>
      </c>
      <c r="B652">
        <f t="shared" si="20"/>
        <v>325</v>
      </c>
      <c r="C652" t="str">
        <f t="shared" si="21"/>
        <v>yellow</v>
      </c>
    </row>
    <row r="653" spans="1:3" x14ac:dyDescent="0.3">
      <c r="A653">
        <v>-49</v>
      </c>
      <c r="B653">
        <f t="shared" si="20"/>
        <v>325.5</v>
      </c>
      <c r="C653" t="str">
        <f t="shared" si="21"/>
        <v>yellow</v>
      </c>
    </row>
    <row r="654" spans="1:3" x14ac:dyDescent="0.3">
      <c r="A654">
        <v>-48</v>
      </c>
      <c r="B654">
        <f t="shared" si="20"/>
        <v>326</v>
      </c>
      <c r="C654" t="str">
        <f t="shared" si="21"/>
        <v>yellow</v>
      </c>
    </row>
    <row r="655" spans="1:3" x14ac:dyDescent="0.3">
      <c r="A655">
        <v>-47</v>
      </c>
      <c r="B655">
        <f t="shared" si="20"/>
        <v>326.5</v>
      </c>
      <c r="C655" t="str">
        <f t="shared" si="21"/>
        <v>yellow</v>
      </c>
    </row>
    <row r="656" spans="1:3" x14ac:dyDescent="0.3">
      <c r="A656">
        <v>-46</v>
      </c>
      <c r="B656">
        <f t="shared" si="20"/>
        <v>327</v>
      </c>
      <c r="C656" t="str">
        <f t="shared" si="21"/>
        <v>yellow</v>
      </c>
    </row>
    <row r="657" spans="1:3" x14ac:dyDescent="0.3">
      <c r="A657">
        <v>-45</v>
      </c>
      <c r="B657">
        <f t="shared" si="20"/>
        <v>327.5</v>
      </c>
      <c r="C657" t="str">
        <f t="shared" si="21"/>
        <v>yellow</v>
      </c>
    </row>
    <row r="658" spans="1:3" x14ac:dyDescent="0.3">
      <c r="A658">
        <v>-44</v>
      </c>
      <c r="B658">
        <f t="shared" si="20"/>
        <v>328</v>
      </c>
      <c r="C658" t="str">
        <f t="shared" si="21"/>
        <v>yellow</v>
      </c>
    </row>
    <row r="659" spans="1:3" x14ac:dyDescent="0.3">
      <c r="A659">
        <v>-43</v>
      </c>
      <c r="B659">
        <f t="shared" si="20"/>
        <v>328.5</v>
      </c>
      <c r="C659" t="str">
        <f t="shared" si="21"/>
        <v>yellow</v>
      </c>
    </row>
    <row r="660" spans="1:3" x14ac:dyDescent="0.3">
      <c r="A660">
        <v>-42</v>
      </c>
      <c r="B660">
        <f t="shared" si="20"/>
        <v>329</v>
      </c>
      <c r="C660" t="str">
        <f t="shared" si="21"/>
        <v>yellow</v>
      </c>
    </row>
    <row r="661" spans="1:3" x14ac:dyDescent="0.3">
      <c r="A661">
        <v>-41</v>
      </c>
      <c r="B661">
        <f t="shared" si="20"/>
        <v>329.5</v>
      </c>
      <c r="C661" t="str">
        <f t="shared" si="21"/>
        <v>yellow</v>
      </c>
    </row>
    <row r="662" spans="1:3" x14ac:dyDescent="0.3">
      <c r="A662">
        <v>-40</v>
      </c>
      <c r="B662">
        <f t="shared" si="20"/>
        <v>330</v>
      </c>
      <c r="C662" t="str">
        <f t="shared" si="21"/>
        <v>yellow</v>
      </c>
    </row>
    <row r="663" spans="1:3" x14ac:dyDescent="0.3">
      <c r="A663">
        <v>-39</v>
      </c>
      <c r="B663">
        <f t="shared" si="20"/>
        <v>330.5</v>
      </c>
      <c r="C663" t="str">
        <f t="shared" si="21"/>
        <v>yellow</v>
      </c>
    </row>
    <row r="664" spans="1:3" x14ac:dyDescent="0.3">
      <c r="A664">
        <v>-38</v>
      </c>
      <c r="B664">
        <f t="shared" si="20"/>
        <v>331</v>
      </c>
      <c r="C664" t="str">
        <f t="shared" si="21"/>
        <v>yellow</v>
      </c>
    </row>
    <row r="665" spans="1:3" x14ac:dyDescent="0.3">
      <c r="A665">
        <v>-37</v>
      </c>
      <c r="B665">
        <f t="shared" si="20"/>
        <v>331.5</v>
      </c>
      <c r="C665" t="str">
        <f t="shared" si="21"/>
        <v>yellow</v>
      </c>
    </row>
    <row r="666" spans="1:3" x14ac:dyDescent="0.3">
      <c r="A666">
        <v>-36</v>
      </c>
      <c r="B666">
        <f t="shared" si="20"/>
        <v>332</v>
      </c>
      <c r="C666" t="str">
        <f t="shared" si="21"/>
        <v>yellow</v>
      </c>
    </row>
    <row r="667" spans="1:3" x14ac:dyDescent="0.3">
      <c r="A667">
        <v>-35</v>
      </c>
      <c r="B667">
        <f t="shared" si="20"/>
        <v>332.5</v>
      </c>
      <c r="C667" t="str">
        <f t="shared" si="21"/>
        <v>yellow</v>
      </c>
    </row>
    <row r="668" spans="1:3" x14ac:dyDescent="0.3">
      <c r="A668">
        <v>-34</v>
      </c>
      <c r="B668">
        <f t="shared" si="20"/>
        <v>333</v>
      </c>
      <c r="C668" t="str">
        <f t="shared" si="21"/>
        <v>yellow</v>
      </c>
    </row>
    <row r="669" spans="1:3" x14ac:dyDescent="0.3">
      <c r="A669">
        <v>-33</v>
      </c>
      <c r="B669">
        <f t="shared" si="20"/>
        <v>333.5</v>
      </c>
      <c r="C669" t="str">
        <f t="shared" si="21"/>
        <v>yellow</v>
      </c>
    </row>
    <row r="670" spans="1:3" x14ac:dyDescent="0.3">
      <c r="A670">
        <v>-32</v>
      </c>
      <c r="B670">
        <f t="shared" si="20"/>
        <v>334</v>
      </c>
      <c r="C670" t="str">
        <f t="shared" si="21"/>
        <v>yellow</v>
      </c>
    </row>
    <row r="671" spans="1:3" x14ac:dyDescent="0.3">
      <c r="A671">
        <v>-31</v>
      </c>
      <c r="B671">
        <f t="shared" si="20"/>
        <v>334.5</v>
      </c>
      <c r="C671" t="str">
        <f t="shared" si="21"/>
        <v>yellow</v>
      </c>
    </row>
    <row r="672" spans="1:3" x14ac:dyDescent="0.3">
      <c r="A672">
        <v>-30</v>
      </c>
      <c r="B672">
        <f t="shared" si="20"/>
        <v>335</v>
      </c>
      <c r="C672" t="str">
        <f t="shared" si="21"/>
        <v>yellow</v>
      </c>
    </row>
    <row r="673" spans="1:3" x14ac:dyDescent="0.3">
      <c r="A673">
        <v>-29</v>
      </c>
      <c r="B673">
        <f t="shared" si="20"/>
        <v>335.5</v>
      </c>
      <c r="C673" t="str">
        <f t="shared" si="21"/>
        <v>yellow</v>
      </c>
    </row>
    <row r="674" spans="1:3" x14ac:dyDescent="0.3">
      <c r="A674">
        <v>-28</v>
      </c>
      <c r="B674">
        <f t="shared" si="20"/>
        <v>336</v>
      </c>
      <c r="C674" t="str">
        <f t="shared" si="21"/>
        <v>yellow</v>
      </c>
    </row>
    <row r="675" spans="1:3" x14ac:dyDescent="0.3">
      <c r="A675">
        <v>-27</v>
      </c>
      <c r="B675">
        <f t="shared" si="20"/>
        <v>336.5</v>
      </c>
      <c r="C675" t="str">
        <f t="shared" si="21"/>
        <v>yellow</v>
      </c>
    </row>
    <row r="676" spans="1:3" x14ac:dyDescent="0.3">
      <c r="A676">
        <v>-26</v>
      </c>
      <c r="B676">
        <f t="shared" si="20"/>
        <v>337</v>
      </c>
      <c r="C676" t="str">
        <f t="shared" si="21"/>
        <v>yellow</v>
      </c>
    </row>
    <row r="677" spans="1:3" x14ac:dyDescent="0.3">
      <c r="A677">
        <v>-25</v>
      </c>
      <c r="B677">
        <f t="shared" si="20"/>
        <v>337.5</v>
      </c>
      <c r="C677" t="str">
        <f t="shared" si="21"/>
        <v>yellow</v>
      </c>
    </row>
    <row r="678" spans="1:3" x14ac:dyDescent="0.3">
      <c r="A678">
        <v>-24</v>
      </c>
      <c r="B678">
        <f t="shared" si="20"/>
        <v>338</v>
      </c>
      <c r="C678" t="str">
        <f t="shared" si="21"/>
        <v>yellow</v>
      </c>
    </row>
    <row r="679" spans="1:3" x14ac:dyDescent="0.3">
      <c r="A679">
        <v>-23</v>
      </c>
      <c r="B679">
        <f t="shared" si="20"/>
        <v>338.5</v>
      </c>
      <c r="C679" t="str">
        <f t="shared" si="21"/>
        <v>yellow</v>
      </c>
    </row>
    <row r="680" spans="1:3" x14ac:dyDescent="0.3">
      <c r="A680">
        <v>-22</v>
      </c>
      <c r="B680">
        <f t="shared" si="20"/>
        <v>339</v>
      </c>
      <c r="C680" t="str">
        <f t="shared" si="21"/>
        <v>yellow</v>
      </c>
    </row>
    <row r="681" spans="1:3" x14ac:dyDescent="0.3">
      <c r="A681">
        <v>-21</v>
      </c>
      <c r="B681">
        <f t="shared" si="20"/>
        <v>339.5</v>
      </c>
      <c r="C681" t="str">
        <f t="shared" si="21"/>
        <v>yellow</v>
      </c>
    </row>
    <row r="682" spans="1:3" x14ac:dyDescent="0.3">
      <c r="A682">
        <v>-20</v>
      </c>
      <c r="B682">
        <f t="shared" si="20"/>
        <v>340</v>
      </c>
      <c r="C682" t="str">
        <f t="shared" si="21"/>
        <v>yellow</v>
      </c>
    </row>
    <row r="683" spans="1:3" x14ac:dyDescent="0.3">
      <c r="A683">
        <v>-19</v>
      </c>
      <c r="B683">
        <f t="shared" si="20"/>
        <v>340.5</v>
      </c>
      <c r="C683" t="str">
        <f t="shared" si="21"/>
        <v>yellow</v>
      </c>
    </row>
    <row r="684" spans="1:3" x14ac:dyDescent="0.3">
      <c r="A684">
        <v>-18</v>
      </c>
      <c r="B684">
        <f t="shared" si="20"/>
        <v>341</v>
      </c>
      <c r="C684" t="str">
        <f t="shared" si="21"/>
        <v>yellow</v>
      </c>
    </row>
    <row r="685" spans="1:3" x14ac:dyDescent="0.3">
      <c r="A685">
        <v>-17</v>
      </c>
      <c r="B685">
        <f t="shared" si="20"/>
        <v>341.5</v>
      </c>
      <c r="C685" t="str">
        <f t="shared" si="21"/>
        <v>yellow</v>
      </c>
    </row>
    <row r="686" spans="1:3" x14ac:dyDescent="0.3">
      <c r="A686">
        <v>-16</v>
      </c>
      <c r="B686">
        <f t="shared" si="20"/>
        <v>342</v>
      </c>
      <c r="C686" t="str">
        <f t="shared" si="21"/>
        <v>yellow</v>
      </c>
    </row>
    <row r="687" spans="1:3" x14ac:dyDescent="0.3">
      <c r="A687">
        <v>-15</v>
      </c>
      <c r="B687">
        <f t="shared" si="20"/>
        <v>342.5</v>
      </c>
      <c r="C687" t="str">
        <f t="shared" si="21"/>
        <v>yellow</v>
      </c>
    </row>
    <row r="688" spans="1:3" x14ac:dyDescent="0.3">
      <c r="A688">
        <v>-14</v>
      </c>
      <c r="B688">
        <f t="shared" si="20"/>
        <v>343</v>
      </c>
      <c r="C688" t="str">
        <f t="shared" si="21"/>
        <v>yellow</v>
      </c>
    </row>
    <row r="689" spans="1:3" x14ac:dyDescent="0.3">
      <c r="A689">
        <v>-13</v>
      </c>
      <c r="B689">
        <f t="shared" si="20"/>
        <v>343.5</v>
      </c>
      <c r="C689" t="str">
        <f t="shared" si="21"/>
        <v>yellow</v>
      </c>
    </row>
    <row r="690" spans="1:3" x14ac:dyDescent="0.3">
      <c r="A690">
        <v>-12</v>
      </c>
      <c r="B690">
        <f t="shared" si="20"/>
        <v>344</v>
      </c>
      <c r="C690" t="str">
        <f t="shared" si="21"/>
        <v>yellow</v>
      </c>
    </row>
    <row r="691" spans="1:3" x14ac:dyDescent="0.3">
      <c r="A691">
        <v>-11</v>
      </c>
      <c r="B691">
        <f t="shared" si="20"/>
        <v>344.5</v>
      </c>
      <c r="C691" t="str">
        <f t="shared" si="21"/>
        <v>yellow</v>
      </c>
    </row>
    <row r="692" spans="1:3" x14ac:dyDescent="0.3">
      <c r="A692">
        <v>-10</v>
      </c>
      <c r="B692">
        <f t="shared" si="20"/>
        <v>345</v>
      </c>
      <c r="C692" t="str">
        <f t="shared" si="21"/>
        <v>yellow</v>
      </c>
    </row>
    <row r="693" spans="1:3" x14ac:dyDescent="0.3">
      <c r="A693">
        <v>-9</v>
      </c>
      <c r="B693">
        <f t="shared" si="20"/>
        <v>345.5</v>
      </c>
      <c r="C693" t="str">
        <f t="shared" si="21"/>
        <v>yellow</v>
      </c>
    </row>
    <row r="694" spans="1:3" x14ac:dyDescent="0.3">
      <c r="A694">
        <v>-8</v>
      </c>
      <c r="B694">
        <f t="shared" si="20"/>
        <v>346</v>
      </c>
      <c r="C694" t="str">
        <f t="shared" si="21"/>
        <v>yellow</v>
      </c>
    </row>
    <row r="695" spans="1:3" x14ac:dyDescent="0.3">
      <c r="A695">
        <v>-7</v>
      </c>
      <c r="B695">
        <f t="shared" si="20"/>
        <v>346.5</v>
      </c>
      <c r="C695" t="str">
        <f t="shared" si="21"/>
        <v>yellow</v>
      </c>
    </row>
    <row r="696" spans="1:3" x14ac:dyDescent="0.3">
      <c r="A696">
        <v>-6</v>
      </c>
      <c r="B696">
        <f t="shared" si="20"/>
        <v>347</v>
      </c>
      <c r="C696" t="str">
        <f t="shared" si="21"/>
        <v>yellow</v>
      </c>
    </row>
    <row r="697" spans="1:3" x14ac:dyDescent="0.3">
      <c r="A697">
        <v>-5</v>
      </c>
      <c r="B697">
        <f t="shared" si="20"/>
        <v>347.5</v>
      </c>
      <c r="C697" t="str">
        <f t="shared" si="21"/>
        <v>yellow</v>
      </c>
    </row>
    <row r="698" spans="1:3" x14ac:dyDescent="0.3">
      <c r="A698">
        <v>-4</v>
      </c>
      <c r="B698">
        <f t="shared" si="20"/>
        <v>348</v>
      </c>
      <c r="C698" t="str">
        <f t="shared" si="21"/>
        <v>yellow</v>
      </c>
    </row>
    <row r="699" spans="1:3" x14ac:dyDescent="0.3">
      <c r="A699">
        <v>-3</v>
      </c>
      <c r="B699">
        <f t="shared" si="20"/>
        <v>348.5</v>
      </c>
      <c r="C699" t="str">
        <f t="shared" si="21"/>
        <v>yellow</v>
      </c>
    </row>
    <row r="700" spans="1:3" x14ac:dyDescent="0.3">
      <c r="A700">
        <v>-2</v>
      </c>
      <c r="B700">
        <f t="shared" si="20"/>
        <v>349</v>
      </c>
      <c r="C700" t="str">
        <f t="shared" si="21"/>
        <v>yellow</v>
      </c>
    </row>
    <row r="701" spans="1:3" x14ac:dyDescent="0.3">
      <c r="A701">
        <v>-1</v>
      </c>
      <c r="B701">
        <f t="shared" si="20"/>
        <v>349.5</v>
      </c>
      <c r="C701" t="str">
        <f t="shared" si="21"/>
        <v>yellow</v>
      </c>
    </row>
    <row r="702" spans="1:3" x14ac:dyDescent="0.3">
      <c r="A702">
        <v>0</v>
      </c>
      <c r="B702">
        <f t="shared" si="20"/>
        <v>350</v>
      </c>
      <c r="C702" t="str">
        <f t="shared" si="21"/>
        <v>yellow</v>
      </c>
    </row>
    <row r="703" spans="1:3" x14ac:dyDescent="0.3">
      <c r="A703">
        <v>1</v>
      </c>
      <c r="B703">
        <f t="shared" si="20"/>
        <v>350.5</v>
      </c>
      <c r="C703" t="str">
        <f t="shared" si="21"/>
        <v>green</v>
      </c>
    </row>
    <row r="704" spans="1:3" x14ac:dyDescent="0.3">
      <c r="A704">
        <v>2</v>
      </c>
      <c r="B704">
        <f t="shared" si="20"/>
        <v>351</v>
      </c>
      <c r="C704" t="str">
        <f t="shared" si="21"/>
        <v>green</v>
      </c>
    </row>
    <row r="705" spans="1:3" x14ac:dyDescent="0.3">
      <c r="A705">
        <v>3</v>
      </c>
      <c r="B705">
        <f t="shared" si="20"/>
        <v>351.5</v>
      </c>
      <c r="C705" t="str">
        <f t="shared" si="21"/>
        <v>green</v>
      </c>
    </row>
    <row r="706" spans="1:3" x14ac:dyDescent="0.3">
      <c r="A706">
        <v>4</v>
      </c>
      <c r="B706">
        <f t="shared" si="20"/>
        <v>352</v>
      </c>
      <c r="C706" t="str">
        <f t="shared" si="21"/>
        <v>green</v>
      </c>
    </row>
    <row r="707" spans="1:3" x14ac:dyDescent="0.3">
      <c r="A707">
        <v>5</v>
      </c>
      <c r="B707">
        <f t="shared" ref="B707:B770" si="22">(A707/2)+350</f>
        <v>352.5</v>
      </c>
      <c r="C707" t="str">
        <f t="shared" ref="C707:C770" si="23">IF((AND(B707&gt;=0,B707&lt;=87.5)),"grey",IF((AND(B707&gt;=87.5,B707&lt;=175)),"skyblue", IF((AND(B707&gt;=175,B707&lt;=262.5)),"orange",IF((AND(B707&gt;=262.5,B707&lt;=350)),"yellow", IF(B707&gt;350,"green")))))</f>
        <v>green</v>
      </c>
    </row>
    <row r="708" spans="1:3" x14ac:dyDescent="0.3">
      <c r="A708">
        <v>6</v>
      </c>
      <c r="B708">
        <f t="shared" si="22"/>
        <v>353</v>
      </c>
      <c r="C708" t="str">
        <f t="shared" si="23"/>
        <v>green</v>
      </c>
    </row>
    <row r="709" spans="1:3" x14ac:dyDescent="0.3">
      <c r="A709">
        <v>7</v>
      </c>
      <c r="B709">
        <f t="shared" si="22"/>
        <v>353.5</v>
      </c>
      <c r="C709" t="str">
        <f t="shared" si="23"/>
        <v>green</v>
      </c>
    </row>
    <row r="710" spans="1:3" x14ac:dyDescent="0.3">
      <c r="A710">
        <v>8</v>
      </c>
      <c r="B710">
        <f t="shared" si="22"/>
        <v>354</v>
      </c>
      <c r="C710" t="str">
        <f t="shared" si="23"/>
        <v>green</v>
      </c>
    </row>
    <row r="711" spans="1:3" x14ac:dyDescent="0.3">
      <c r="A711">
        <v>9</v>
      </c>
      <c r="B711">
        <f t="shared" si="22"/>
        <v>354.5</v>
      </c>
      <c r="C711" t="str">
        <f t="shared" si="23"/>
        <v>green</v>
      </c>
    </row>
    <row r="712" spans="1:3" x14ac:dyDescent="0.3">
      <c r="A712">
        <v>10</v>
      </c>
      <c r="B712">
        <f t="shared" si="22"/>
        <v>355</v>
      </c>
      <c r="C712" t="str">
        <f t="shared" si="23"/>
        <v>green</v>
      </c>
    </row>
    <row r="713" spans="1:3" x14ac:dyDescent="0.3">
      <c r="A713">
        <v>11</v>
      </c>
      <c r="B713">
        <f t="shared" si="22"/>
        <v>355.5</v>
      </c>
      <c r="C713" t="str">
        <f t="shared" si="23"/>
        <v>green</v>
      </c>
    </row>
    <row r="714" spans="1:3" x14ac:dyDescent="0.3">
      <c r="A714">
        <v>12</v>
      </c>
      <c r="B714">
        <f t="shared" si="22"/>
        <v>356</v>
      </c>
      <c r="C714" t="str">
        <f t="shared" si="23"/>
        <v>green</v>
      </c>
    </row>
    <row r="715" spans="1:3" x14ac:dyDescent="0.3">
      <c r="A715">
        <v>13</v>
      </c>
      <c r="B715">
        <f t="shared" si="22"/>
        <v>356.5</v>
      </c>
      <c r="C715" t="str">
        <f t="shared" si="23"/>
        <v>green</v>
      </c>
    </row>
    <row r="716" spans="1:3" x14ac:dyDescent="0.3">
      <c r="A716">
        <v>14</v>
      </c>
      <c r="B716">
        <f t="shared" si="22"/>
        <v>357</v>
      </c>
      <c r="C716" t="str">
        <f t="shared" si="23"/>
        <v>green</v>
      </c>
    </row>
    <row r="717" spans="1:3" x14ac:dyDescent="0.3">
      <c r="A717">
        <v>15</v>
      </c>
      <c r="B717">
        <f t="shared" si="22"/>
        <v>357.5</v>
      </c>
      <c r="C717" t="str">
        <f t="shared" si="23"/>
        <v>green</v>
      </c>
    </row>
    <row r="718" spans="1:3" x14ac:dyDescent="0.3">
      <c r="A718">
        <v>16</v>
      </c>
      <c r="B718">
        <f t="shared" si="22"/>
        <v>358</v>
      </c>
      <c r="C718" t="str">
        <f t="shared" si="23"/>
        <v>green</v>
      </c>
    </row>
    <row r="719" spans="1:3" x14ac:dyDescent="0.3">
      <c r="A719">
        <v>17</v>
      </c>
      <c r="B719">
        <f t="shared" si="22"/>
        <v>358.5</v>
      </c>
      <c r="C719" t="str">
        <f t="shared" si="23"/>
        <v>green</v>
      </c>
    </row>
    <row r="720" spans="1:3" x14ac:dyDescent="0.3">
      <c r="A720">
        <v>18</v>
      </c>
      <c r="B720">
        <f t="shared" si="22"/>
        <v>359</v>
      </c>
      <c r="C720" t="str">
        <f t="shared" si="23"/>
        <v>green</v>
      </c>
    </row>
    <row r="721" spans="1:3" x14ac:dyDescent="0.3">
      <c r="A721">
        <v>19</v>
      </c>
      <c r="B721">
        <f t="shared" si="22"/>
        <v>359.5</v>
      </c>
      <c r="C721" t="str">
        <f t="shared" si="23"/>
        <v>green</v>
      </c>
    </row>
    <row r="722" spans="1:3" x14ac:dyDescent="0.3">
      <c r="A722">
        <v>20</v>
      </c>
      <c r="B722">
        <f t="shared" si="22"/>
        <v>360</v>
      </c>
      <c r="C722" t="str">
        <f t="shared" si="23"/>
        <v>green</v>
      </c>
    </row>
    <row r="723" spans="1:3" x14ac:dyDescent="0.3">
      <c r="A723">
        <v>21</v>
      </c>
      <c r="B723">
        <f t="shared" si="22"/>
        <v>360.5</v>
      </c>
      <c r="C723" t="str">
        <f t="shared" si="23"/>
        <v>green</v>
      </c>
    </row>
    <row r="724" spans="1:3" x14ac:dyDescent="0.3">
      <c r="A724">
        <v>22</v>
      </c>
      <c r="B724">
        <f t="shared" si="22"/>
        <v>361</v>
      </c>
      <c r="C724" t="str">
        <f t="shared" si="23"/>
        <v>green</v>
      </c>
    </row>
    <row r="725" spans="1:3" x14ac:dyDescent="0.3">
      <c r="A725">
        <v>23</v>
      </c>
      <c r="B725">
        <f t="shared" si="22"/>
        <v>361.5</v>
      </c>
      <c r="C725" t="str">
        <f t="shared" si="23"/>
        <v>green</v>
      </c>
    </row>
    <row r="726" spans="1:3" x14ac:dyDescent="0.3">
      <c r="A726">
        <v>24</v>
      </c>
      <c r="B726">
        <f t="shared" si="22"/>
        <v>362</v>
      </c>
      <c r="C726" t="str">
        <f t="shared" si="23"/>
        <v>green</v>
      </c>
    </row>
    <row r="727" spans="1:3" x14ac:dyDescent="0.3">
      <c r="A727">
        <v>25</v>
      </c>
      <c r="B727">
        <f t="shared" si="22"/>
        <v>362.5</v>
      </c>
      <c r="C727" t="str">
        <f t="shared" si="23"/>
        <v>green</v>
      </c>
    </row>
    <row r="728" spans="1:3" x14ac:dyDescent="0.3">
      <c r="A728">
        <v>26</v>
      </c>
      <c r="B728">
        <f t="shared" si="22"/>
        <v>363</v>
      </c>
      <c r="C728" t="str">
        <f t="shared" si="23"/>
        <v>green</v>
      </c>
    </row>
    <row r="729" spans="1:3" x14ac:dyDescent="0.3">
      <c r="A729">
        <v>27</v>
      </c>
      <c r="B729">
        <f t="shared" si="22"/>
        <v>363.5</v>
      </c>
      <c r="C729" t="str">
        <f t="shared" si="23"/>
        <v>green</v>
      </c>
    </row>
    <row r="730" spans="1:3" x14ac:dyDescent="0.3">
      <c r="A730">
        <v>28</v>
      </c>
      <c r="B730">
        <f t="shared" si="22"/>
        <v>364</v>
      </c>
      <c r="C730" t="str">
        <f t="shared" si="23"/>
        <v>green</v>
      </c>
    </row>
    <row r="731" spans="1:3" x14ac:dyDescent="0.3">
      <c r="A731">
        <v>29</v>
      </c>
      <c r="B731">
        <f t="shared" si="22"/>
        <v>364.5</v>
      </c>
      <c r="C731" t="str">
        <f t="shared" si="23"/>
        <v>green</v>
      </c>
    </row>
    <row r="732" spans="1:3" x14ac:dyDescent="0.3">
      <c r="A732">
        <v>30</v>
      </c>
      <c r="B732">
        <f t="shared" si="22"/>
        <v>365</v>
      </c>
      <c r="C732" t="str">
        <f t="shared" si="23"/>
        <v>green</v>
      </c>
    </row>
    <row r="733" spans="1:3" x14ac:dyDescent="0.3">
      <c r="A733">
        <v>31</v>
      </c>
      <c r="B733">
        <f t="shared" si="22"/>
        <v>365.5</v>
      </c>
      <c r="C733" t="str">
        <f t="shared" si="23"/>
        <v>green</v>
      </c>
    </row>
    <row r="734" spans="1:3" x14ac:dyDescent="0.3">
      <c r="A734">
        <v>32</v>
      </c>
      <c r="B734">
        <f t="shared" si="22"/>
        <v>366</v>
      </c>
      <c r="C734" t="str">
        <f t="shared" si="23"/>
        <v>green</v>
      </c>
    </row>
    <row r="735" spans="1:3" x14ac:dyDescent="0.3">
      <c r="A735">
        <v>33</v>
      </c>
      <c r="B735">
        <f t="shared" si="22"/>
        <v>366.5</v>
      </c>
      <c r="C735" t="str">
        <f t="shared" si="23"/>
        <v>green</v>
      </c>
    </row>
    <row r="736" spans="1:3" x14ac:dyDescent="0.3">
      <c r="A736">
        <v>34</v>
      </c>
      <c r="B736">
        <f t="shared" si="22"/>
        <v>367</v>
      </c>
      <c r="C736" t="str">
        <f t="shared" si="23"/>
        <v>green</v>
      </c>
    </row>
    <row r="737" spans="1:3" x14ac:dyDescent="0.3">
      <c r="A737">
        <v>35</v>
      </c>
      <c r="B737">
        <f t="shared" si="22"/>
        <v>367.5</v>
      </c>
      <c r="C737" t="str">
        <f t="shared" si="23"/>
        <v>green</v>
      </c>
    </row>
    <row r="738" spans="1:3" x14ac:dyDescent="0.3">
      <c r="A738">
        <v>36</v>
      </c>
      <c r="B738">
        <f t="shared" si="22"/>
        <v>368</v>
      </c>
      <c r="C738" t="str">
        <f t="shared" si="23"/>
        <v>green</v>
      </c>
    </row>
    <row r="739" spans="1:3" x14ac:dyDescent="0.3">
      <c r="A739">
        <v>37</v>
      </c>
      <c r="B739">
        <f t="shared" si="22"/>
        <v>368.5</v>
      </c>
      <c r="C739" t="str">
        <f t="shared" si="23"/>
        <v>green</v>
      </c>
    </row>
    <row r="740" spans="1:3" x14ac:dyDescent="0.3">
      <c r="A740">
        <v>38</v>
      </c>
      <c r="B740">
        <f t="shared" si="22"/>
        <v>369</v>
      </c>
      <c r="C740" t="str">
        <f t="shared" si="23"/>
        <v>green</v>
      </c>
    </row>
    <row r="741" spans="1:3" x14ac:dyDescent="0.3">
      <c r="A741">
        <v>39</v>
      </c>
      <c r="B741">
        <f t="shared" si="22"/>
        <v>369.5</v>
      </c>
      <c r="C741" t="str">
        <f t="shared" si="23"/>
        <v>green</v>
      </c>
    </row>
    <row r="742" spans="1:3" x14ac:dyDescent="0.3">
      <c r="A742">
        <v>40</v>
      </c>
      <c r="B742">
        <f t="shared" si="22"/>
        <v>370</v>
      </c>
      <c r="C742" t="str">
        <f t="shared" si="23"/>
        <v>green</v>
      </c>
    </row>
    <row r="743" spans="1:3" x14ac:dyDescent="0.3">
      <c r="A743">
        <v>41</v>
      </c>
      <c r="B743">
        <f t="shared" si="22"/>
        <v>370.5</v>
      </c>
      <c r="C743" t="str">
        <f t="shared" si="23"/>
        <v>green</v>
      </c>
    </row>
    <row r="744" spans="1:3" x14ac:dyDescent="0.3">
      <c r="A744">
        <v>42</v>
      </c>
      <c r="B744">
        <f t="shared" si="22"/>
        <v>371</v>
      </c>
      <c r="C744" t="str">
        <f t="shared" si="23"/>
        <v>green</v>
      </c>
    </row>
    <row r="745" spans="1:3" x14ac:dyDescent="0.3">
      <c r="A745">
        <v>43</v>
      </c>
      <c r="B745">
        <f t="shared" si="22"/>
        <v>371.5</v>
      </c>
      <c r="C745" t="str">
        <f t="shared" si="23"/>
        <v>green</v>
      </c>
    </row>
    <row r="746" spans="1:3" x14ac:dyDescent="0.3">
      <c r="A746">
        <v>44</v>
      </c>
      <c r="B746">
        <f t="shared" si="22"/>
        <v>372</v>
      </c>
      <c r="C746" t="str">
        <f t="shared" si="23"/>
        <v>green</v>
      </c>
    </row>
    <row r="747" spans="1:3" x14ac:dyDescent="0.3">
      <c r="A747">
        <v>45</v>
      </c>
      <c r="B747">
        <f t="shared" si="22"/>
        <v>372.5</v>
      </c>
      <c r="C747" t="str">
        <f t="shared" si="23"/>
        <v>green</v>
      </c>
    </row>
    <row r="748" spans="1:3" x14ac:dyDescent="0.3">
      <c r="A748">
        <v>46</v>
      </c>
      <c r="B748">
        <f t="shared" si="22"/>
        <v>373</v>
      </c>
      <c r="C748" t="str">
        <f t="shared" si="23"/>
        <v>green</v>
      </c>
    </row>
    <row r="749" spans="1:3" x14ac:dyDescent="0.3">
      <c r="A749">
        <v>47</v>
      </c>
      <c r="B749">
        <f t="shared" si="22"/>
        <v>373.5</v>
      </c>
      <c r="C749" t="str">
        <f t="shared" si="23"/>
        <v>green</v>
      </c>
    </row>
    <row r="750" spans="1:3" x14ac:dyDescent="0.3">
      <c r="A750">
        <v>48</v>
      </c>
      <c r="B750">
        <f t="shared" si="22"/>
        <v>374</v>
      </c>
      <c r="C750" t="str">
        <f t="shared" si="23"/>
        <v>green</v>
      </c>
    </row>
    <row r="751" spans="1:3" x14ac:dyDescent="0.3">
      <c r="A751">
        <v>49</v>
      </c>
      <c r="B751">
        <f t="shared" si="22"/>
        <v>374.5</v>
      </c>
      <c r="C751" t="str">
        <f t="shared" si="23"/>
        <v>green</v>
      </c>
    </row>
    <row r="752" spans="1:3" x14ac:dyDescent="0.3">
      <c r="A752">
        <v>50</v>
      </c>
      <c r="B752">
        <f t="shared" si="22"/>
        <v>375</v>
      </c>
      <c r="C752" t="str">
        <f t="shared" si="23"/>
        <v>green</v>
      </c>
    </row>
    <row r="753" spans="1:3" x14ac:dyDescent="0.3">
      <c r="A753">
        <v>51</v>
      </c>
      <c r="B753">
        <f t="shared" si="22"/>
        <v>375.5</v>
      </c>
      <c r="C753" t="str">
        <f t="shared" si="23"/>
        <v>green</v>
      </c>
    </row>
    <row r="754" spans="1:3" x14ac:dyDescent="0.3">
      <c r="A754">
        <v>52</v>
      </c>
      <c r="B754">
        <f t="shared" si="22"/>
        <v>376</v>
      </c>
      <c r="C754" t="str">
        <f t="shared" si="23"/>
        <v>green</v>
      </c>
    </row>
    <row r="755" spans="1:3" x14ac:dyDescent="0.3">
      <c r="A755">
        <v>53</v>
      </c>
      <c r="B755">
        <f t="shared" si="22"/>
        <v>376.5</v>
      </c>
      <c r="C755" t="str">
        <f t="shared" si="23"/>
        <v>green</v>
      </c>
    </row>
    <row r="756" spans="1:3" x14ac:dyDescent="0.3">
      <c r="A756">
        <v>54</v>
      </c>
      <c r="B756">
        <f t="shared" si="22"/>
        <v>377</v>
      </c>
      <c r="C756" t="str">
        <f t="shared" si="23"/>
        <v>green</v>
      </c>
    </row>
    <row r="757" spans="1:3" x14ac:dyDescent="0.3">
      <c r="A757">
        <v>55</v>
      </c>
      <c r="B757">
        <f t="shared" si="22"/>
        <v>377.5</v>
      </c>
      <c r="C757" t="str">
        <f t="shared" si="23"/>
        <v>green</v>
      </c>
    </row>
    <row r="758" spans="1:3" x14ac:dyDescent="0.3">
      <c r="A758">
        <v>56</v>
      </c>
      <c r="B758">
        <f t="shared" si="22"/>
        <v>378</v>
      </c>
      <c r="C758" t="str">
        <f t="shared" si="23"/>
        <v>green</v>
      </c>
    </row>
    <row r="759" spans="1:3" x14ac:dyDescent="0.3">
      <c r="A759">
        <v>57</v>
      </c>
      <c r="B759">
        <f t="shared" si="22"/>
        <v>378.5</v>
      </c>
      <c r="C759" t="str">
        <f t="shared" si="23"/>
        <v>green</v>
      </c>
    </row>
    <row r="760" spans="1:3" x14ac:dyDescent="0.3">
      <c r="A760">
        <v>58</v>
      </c>
      <c r="B760">
        <f t="shared" si="22"/>
        <v>379</v>
      </c>
      <c r="C760" t="str">
        <f t="shared" si="23"/>
        <v>green</v>
      </c>
    </row>
    <row r="761" spans="1:3" x14ac:dyDescent="0.3">
      <c r="A761">
        <v>59</v>
      </c>
      <c r="B761">
        <f t="shared" si="22"/>
        <v>379.5</v>
      </c>
      <c r="C761" t="str">
        <f t="shared" si="23"/>
        <v>green</v>
      </c>
    </row>
    <row r="762" spans="1:3" x14ac:dyDescent="0.3">
      <c r="A762">
        <v>60</v>
      </c>
      <c r="B762">
        <f t="shared" si="22"/>
        <v>380</v>
      </c>
      <c r="C762" t="str">
        <f t="shared" si="23"/>
        <v>green</v>
      </c>
    </row>
    <row r="763" spans="1:3" x14ac:dyDescent="0.3">
      <c r="A763">
        <v>61</v>
      </c>
      <c r="B763">
        <f t="shared" si="22"/>
        <v>380.5</v>
      </c>
      <c r="C763" t="str">
        <f t="shared" si="23"/>
        <v>green</v>
      </c>
    </row>
    <row r="764" spans="1:3" x14ac:dyDescent="0.3">
      <c r="A764">
        <v>62</v>
      </c>
      <c r="B764">
        <f t="shared" si="22"/>
        <v>381</v>
      </c>
      <c r="C764" t="str">
        <f t="shared" si="23"/>
        <v>green</v>
      </c>
    </row>
    <row r="765" spans="1:3" x14ac:dyDescent="0.3">
      <c r="A765">
        <v>63</v>
      </c>
      <c r="B765">
        <f t="shared" si="22"/>
        <v>381.5</v>
      </c>
      <c r="C765" t="str">
        <f t="shared" si="23"/>
        <v>green</v>
      </c>
    </row>
    <row r="766" spans="1:3" x14ac:dyDescent="0.3">
      <c r="A766">
        <v>64</v>
      </c>
      <c r="B766">
        <f t="shared" si="22"/>
        <v>382</v>
      </c>
      <c r="C766" t="str">
        <f t="shared" si="23"/>
        <v>green</v>
      </c>
    </row>
    <row r="767" spans="1:3" x14ac:dyDescent="0.3">
      <c r="A767">
        <v>65</v>
      </c>
      <c r="B767">
        <f t="shared" si="22"/>
        <v>382.5</v>
      </c>
      <c r="C767" t="str">
        <f t="shared" si="23"/>
        <v>green</v>
      </c>
    </row>
    <row r="768" spans="1:3" x14ac:dyDescent="0.3">
      <c r="A768">
        <v>66</v>
      </c>
      <c r="B768">
        <f t="shared" si="22"/>
        <v>383</v>
      </c>
      <c r="C768" t="str">
        <f t="shared" si="23"/>
        <v>green</v>
      </c>
    </row>
    <row r="769" spans="1:3" x14ac:dyDescent="0.3">
      <c r="A769">
        <v>67</v>
      </c>
      <c r="B769">
        <f t="shared" si="22"/>
        <v>383.5</v>
      </c>
      <c r="C769" t="str">
        <f t="shared" si="23"/>
        <v>green</v>
      </c>
    </row>
    <row r="770" spans="1:3" x14ac:dyDescent="0.3">
      <c r="A770">
        <v>68</v>
      </c>
      <c r="B770">
        <f t="shared" si="22"/>
        <v>384</v>
      </c>
      <c r="C770" t="str">
        <f t="shared" si="23"/>
        <v>green</v>
      </c>
    </row>
    <row r="771" spans="1:3" x14ac:dyDescent="0.3">
      <c r="A771">
        <v>69</v>
      </c>
      <c r="B771">
        <f t="shared" ref="B771:B834" si="24">(A771/2)+350</f>
        <v>384.5</v>
      </c>
      <c r="C771" t="str">
        <f t="shared" ref="C771:C834" si="25">IF((AND(B771&gt;=0,B771&lt;=87.5)),"grey",IF((AND(B771&gt;=87.5,B771&lt;=175)),"skyblue", IF((AND(B771&gt;=175,B771&lt;=262.5)),"orange",IF((AND(B771&gt;=262.5,B771&lt;=350)),"yellow", IF(B771&gt;350,"green")))))</f>
        <v>green</v>
      </c>
    </row>
    <row r="772" spans="1:3" x14ac:dyDescent="0.3">
      <c r="A772">
        <v>70</v>
      </c>
      <c r="B772">
        <f t="shared" si="24"/>
        <v>385</v>
      </c>
      <c r="C772" t="str">
        <f t="shared" si="25"/>
        <v>green</v>
      </c>
    </row>
    <row r="773" spans="1:3" x14ac:dyDescent="0.3">
      <c r="A773">
        <v>71</v>
      </c>
      <c r="B773">
        <f t="shared" si="24"/>
        <v>385.5</v>
      </c>
      <c r="C773" t="str">
        <f t="shared" si="25"/>
        <v>green</v>
      </c>
    </row>
    <row r="774" spans="1:3" x14ac:dyDescent="0.3">
      <c r="A774">
        <v>72</v>
      </c>
      <c r="B774">
        <f t="shared" si="24"/>
        <v>386</v>
      </c>
      <c r="C774" t="str">
        <f t="shared" si="25"/>
        <v>green</v>
      </c>
    </row>
    <row r="775" spans="1:3" x14ac:dyDescent="0.3">
      <c r="A775">
        <v>73</v>
      </c>
      <c r="B775">
        <f t="shared" si="24"/>
        <v>386.5</v>
      </c>
      <c r="C775" t="str">
        <f t="shared" si="25"/>
        <v>green</v>
      </c>
    </row>
    <row r="776" spans="1:3" x14ac:dyDescent="0.3">
      <c r="A776">
        <v>74</v>
      </c>
      <c r="B776">
        <f t="shared" si="24"/>
        <v>387</v>
      </c>
      <c r="C776" t="str">
        <f t="shared" si="25"/>
        <v>green</v>
      </c>
    </row>
    <row r="777" spans="1:3" x14ac:dyDescent="0.3">
      <c r="A777">
        <v>75</v>
      </c>
      <c r="B777">
        <f t="shared" si="24"/>
        <v>387.5</v>
      </c>
      <c r="C777" t="str">
        <f t="shared" si="25"/>
        <v>green</v>
      </c>
    </row>
    <row r="778" spans="1:3" x14ac:dyDescent="0.3">
      <c r="A778">
        <v>76</v>
      </c>
      <c r="B778">
        <f t="shared" si="24"/>
        <v>388</v>
      </c>
      <c r="C778" t="str">
        <f t="shared" si="25"/>
        <v>green</v>
      </c>
    </row>
    <row r="779" spans="1:3" x14ac:dyDescent="0.3">
      <c r="A779">
        <v>77</v>
      </c>
      <c r="B779">
        <f t="shared" si="24"/>
        <v>388.5</v>
      </c>
      <c r="C779" t="str">
        <f t="shared" si="25"/>
        <v>green</v>
      </c>
    </row>
    <row r="780" spans="1:3" x14ac:dyDescent="0.3">
      <c r="A780">
        <v>78</v>
      </c>
      <c r="B780">
        <f t="shared" si="24"/>
        <v>389</v>
      </c>
      <c r="C780" t="str">
        <f t="shared" si="25"/>
        <v>green</v>
      </c>
    </row>
    <row r="781" spans="1:3" x14ac:dyDescent="0.3">
      <c r="A781">
        <v>79</v>
      </c>
      <c r="B781">
        <f t="shared" si="24"/>
        <v>389.5</v>
      </c>
      <c r="C781" t="str">
        <f t="shared" si="25"/>
        <v>green</v>
      </c>
    </row>
    <row r="782" spans="1:3" x14ac:dyDescent="0.3">
      <c r="A782">
        <v>80</v>
      </c>
      <c r="B782">
        <f t="shared" si="24"/>
        <v>390</v>
      </c>
      <c r="C782" t="str">
        <f t="shared" si="25"/>
        <v>green</v>
      </c>
    </row>
    <row r="783" spans="1:3" x14ac:dyDescent="0.3">
      <c r="A783">
        <v>81</v>
      </c>
      <c r="B783">
        <f t="shared" si="24"/>
        <v>390.5</v>
      </c>
      <c r="C783" t="str">
        <f t="shared" si="25"/>
        <v>green</v>
      </c>
    </row>
    <row r="784" spans="1:3" x14ac:dyDescent="0.3">
      <c r="A784">
        <v>82</v>
      </c>
      <c r="B784">
        <f t="shared" si="24"/>
        <v>391</v>
      </c>
      <c r="C784" t="str">
        <f t="shared" si="25"/>
        <v>green</v>
      </c>
    </row>
    <row r="785" spans="1:3" x14ac:dyDescent="0.3">
      <c r="A785">
        <v>83</v>
      </c>
      <c r="B785">
        <f t="shared" si="24"/>
        <v>391.5</v>
      </c>
      <c r="C785" t="str">
        <f t="shared" si="25"/>
        <v>green</v>
      </c>
    </row>
    <row r="786" spans="1:3" x14ac:dyDescent="0.3">
      <c r="A786">
        <v>84</v>
      </c>
      <c r="B786">
        <f t="shared" si="24"/>
        <v>392</v>
      </c>
      <c r="C786" t="str">
        <f t="shared" si="25"/>
        <v>green</v>
      </c>
    </row>
    <row r="787" spans="1:3" x14ac:dyDescent="0.3">
      <c r="A787">
        <v>85</v>
      </c>
      <c r="B787">
        <f t="shared" si="24"/>
        <v>392.5</v>
      </c>
      <c r="C787" t="str">
        <f t="shared" si="25"/>
        <v>green</v>
      </c>
    </row>
    <row r="788" spans="1:3" x14ac:dyDescent="0.3">
      <c r="A788">
        <v>86</v>
      </c>
      <c r="B788">
        <f t="shared" si="24"/>
        <v>393</v>
      </c>
      <c r="C788" t="str">
        <f t="shared" si="25"/>
        <v>green</v>
      </c>
    </row>
    <row r="789" spans="1:3" x14ac:dyDescent="0.3">
      <c r="A789">
        <v>87</v>
      </c>
      <c r="B789">
        <f t="shared" si="24"/>
        <v>393.5</v>
      </c>
      <c r="C789" t="str">
        <f t="shared" si="25"/>
        <v>green</v>
      </c>
    </row>
    <row r="790" spans="1:3" x14ac:dyDescent="0.3">
      <c r="A790">
        <v>88</v>
      </c>
      <c r="B790">
        <f t="shared" si="24"/>
        <v>394</v>
      </c>
      <c r="C790" t="str">
        <f t="shared" si="25"/>
        <v>green</v>
      </c>
    </row>
    <row r="791" spans="1:3" x14ac:dyDescent="0.3">
      <c r="A791">
        <v>89</v>
      </c>
      <c r="B791">
        <f t="shared" si="24"/>
        <v>394.5</v>
      </c>
      <c r="C791" t="str">
        <f t="shared" si="25"/>
        <v>green</v>
      </c>
    </row>
    <row r="792" spans="1:3" x14ac:dyDescent="0.3">
      <c r="A792">
        <v>90</v>
      </c>
      <c r="B792">
        <f t="shared" si="24"/>
        <v>395</v>
      </c>
      <c r="C792" t="str">
        <f t="shared" si="25"/>
        <v>green</v>
      </c>
    </row>
    <row r="793" spans="1:3" x14ac:dyDescent="0.3">
      <c r="A793">
        <v>91</v>
      </c>
      <c r="B793">
        <f t="shared" si="24"/>
        <v>395.5</v>
      </c>
      <c r="C793" t="str">
        <f t="shared" si="25"/>
        <v>green</v>
      </c>
    </row>
    <row r="794" spans="1:3" x14ac:dyDescent="0.3">
      <c r="A794">
        <v>92</v>
      </c>
      <c r="B794">
        <f t="shared" si="24"/>
        <v>396</v>
      </c>
      <c r="C794" t="str">
        <f t="shared" si="25"/>
        <v>green</v>
      </c>
    </row>
    <row r="795" spans="1:3" x14ac:dyDescent="0.3">
      <c r="A795">
        <v>93</v>
      </c>
      <c r="B795">
        <f t="shared" si="24"/>
        <v>396.5</v>
      </c>
      <c r="C795" t="str">
        <f t="shared" si="25"/>
        <v>green</v>
      </c>
    </row>
    <row r="796" spans="1:3" x14ac:dyDescent="0.3">
      <c r="A796">
        <v>94</v>
      </c>
      <c r="B796">
        <f t="shared" si="24"/>
        <v>397</v>
      </c>
      <c r="C796" t="str">
        <f t="shared" si="25"/>
        <v>green</v>
      </c>
    </row>
    <row r="797" spans="1:3" x14ac:dyDescent="0.3">
      <c r="A797">
        <v>95</v>
      </c>
      <c r="B797">
        <f t="shared" si="24"/>
        <v>397.5</v>
      </c>
      <c r="C797" t="str">
        <f t="shared" si="25"/>
        <v>green</v>
      </c>
    </row>
    <row r="798" spans="1:3" x14ac:dyDescent="0.3">
      <c r="A798">
        <v>96</v>
      </c>
      <c r="B798">
        <f t="shared" si="24"/>
        <v>398</v>
      </c>
      <c r="C798" t="str">
        <f t="shared" si="25"/>
        <v>green</v>
      </c>
    </row>
    <row r="799" spans="1:3" x14ac:dyDescent="0.3">
      <c r="A799">
        <v>97</v>
      </c>
      <c r="B799">
        <f t="shared" si="24"/>
        <v>398.5</v>
      </c>
      <c r="C799" t="str">
        <f t="shared" si="25"/>
        <v>green</v>
      </c>
    </row>
    <row r="800" spans="1:3" x14ac:dyDescent="0.3">
      <c r="A800">
        <v>98</v>
      </c>
      <c r="B800">
        <f t="shared" si="24"/>
        <v>399</v>
      </c>
      <c r="C800" t="str">
        <f t="shared" si="25"/>
        <v>green</v>
      </c>
    </row>
    <row r="801" spans="1:3" x14ac:dyDescent="0.3">
      <c r="A801">
        <v>99</v>
      </c>
      <c r="B801">
        <f t="shared" si="24"/>
        <v>399.5</v>
      </c>
      <c r="C801" t="str">
        <f t="shared" si="25"/>
        <v>green</v>
      </c>
    </row>
    <row r="802" spans="1:3" x14ac:dyDescent="0.3">
      <c r="A802">
        <v>100</v>
      </c>
      <c r="B802">
        <f t="shared" si="24"/>
        <v>400</v>
      </c>
      <c r="C802" t="str">
        <f t="shared" si="25"/>
        <v>green</v>
      </c>
    </row>
    <row r="803" spans="1:3" x14ac:dyDescent="0.3">
      <c r="A803">
        <v>101</v>
      </c>
      <c r="B803">
        <f t="shared" si="24"/>
        <v>400.5</v>
      </c>
      <c r="C803" t="str">
        <f t="shared" si="25"/>
        <v>green</v>
      </c>
    </row>
    <row r="804" spans="1:3" x14ac:dyDescent="0.3">
      <c r="A804">
        <v>102</v>
      </c>
      <c r="B804">
        <f t="shared" si="24"/>
        <v>401</v>
      </c>
      <c r="C804" t="str">
        <f t="shared" si="25"/>
        <v>green</v>
      </c>
    </row>
    <row r="805" spans="1:3" x14ac:dyDescent="0.3">
      <c r="A805">
        <v>103</v>
      </c>
      <c r="B805">
        <f t="shared" si="24"/>
        <v>401.5</v>
      </c>
      <c r="C805" t="str">
        <f t="shared" si="25"/>
        <v>green</v>
      </c>
    </row>
    <row r="806" spans="1:3" x14ac:dyDescent="0.3">
      <c r="A806">
        <v>104</v>
      </c>
      <c r="B806">
        <f t="shared" si="24"/>
        <v>402</v>
      </c>
      <c r="C806" t="str">
        <f t="shared" si="25"/>
        <v>green</v>
      </c>
    </row>
    <row r="807" spans="1:3" x14ac:dyDescent="0.3">
      <c r="A807">
        <v>105</v>
      </c>
      <c r="B807">
        <f t="shared" si="24"/>
        <v>402.5</v>
      </c>
      <c r="C807" t="str">
        <f t="shared" si="25"/>
        <v>green</v>
      </c>
    </row>
    <row r="808" spans="1:3" x14ac:dyDescent="0.3">
      <c r="A808">
        <v>106</v>
      </c>
      <c r="B808">
        <f t="shared" si="24"/>
        <v>403</v>
      </c>
      <c r="C808" t="str">
        <f t="shared" si="25"/>
        <v>green</v>
      </c>
    </row>
    <row r="809" spans="1:3" x14ac:dyDescent="0.3">
      <c r="A809">
        <v>107</v>
      </c>
      <c r="B809">
        <f t="shared" si="24"/>
        <v>403.5</v>
      </c>
      <c r="C809" t="str">
        <f t="shared" si="25"/>
        <v>green</v>
      </c>
    </row>
    <row r="810" spans="1:3" x14ac:dyDescent="0.3">
      <c r="A810">
        <v>108</v>
      </c>
      <c r="B810">
        <f t="shared" si="24"/>
        <v>404</v>
      </c>
      <c r="C810" t="str">
        <f t="shared" si="25"/>
        <v>green</v>
      </c>
    </row>
    <row r="811" spans="1:3" x14ac:dyDescent="0.3">
      <c r="A811">
        <v>109</v>
      </c>
      <c r="B811">
        <f t="shared" si="24"/>
        <v>404.5</v>
      </c>
      <c r="C811" t="str">
        <f t="shared" si="25"/>
        <v>green</v>
      </c>
    </row>
    <row r="812" spans="1:3" x14ac:dyDescent="0.3">
      <c r="A812">
        <v>110</v>
      </c>
      <c r="B812">
        <f t="shared" si="24"/>
        <v>405</v>
      </c>
      <c r="C812" t="str">
        <f t="shared" si="25"/>
        <v>green</v>
      </c>
    </row>
    <row r="813" spans="1:3" x14ac:dyDescent="0.3">
      <c r="A813">
        <v>111</v>
      </c>
      <c r="B813">
        <f t="shared" si="24"/>
        <v>405.5</v>
      </c>
      <c r="C813" t="str">
        <f t="shared" si="25"/>
        <v>green</v>
      </c>
    </row>
    <row r="814" spans="1:3" x14ac:dyDescent="0.3">
      <c r="A814">
        <v>112</v>
      </c>
      <c r="B814">
        <f t="shared" si="24"/>
        <v>406</v>
      </c>
      <c r="C814" t="str">
        <f t="shared" si="25"/>
        <v>green</v>
      </c>
    </row>
    <row r="815" spans="1:3" x14ac:dyDescent="0.3">
      <c r="A815">
        <v>113</v>
      </c>
      <c r="B815">
        <f t="shared" si="24"/>
        <v>406.5</v>
      </c>
      <c r="C815" t="str">
        <f t="shared" si="25"/>
        <v>green</v>
      </c>
    </row>
    <row r="816" spans="1:3" x14ac:dyDescent="0.3">
      <c r="A816">
        <v>114</v>
      </c>
      <c r="B816">
        <f t="shared" si="24"/>
        <v>407</v>
      </c>
      <c r="C816" t="str">
        <f t="shared" si="25"/>
        <v>green</v>
      </c>
    </row>
    <row r="817" spans="1:3" x14ac:dyDescent="0.3">
      <c r="A817">
        <v>115</v>
      </c>
      <c r="B817">
        <f t="shared" si="24"/>
        <v>407.5</v>
      </c>
      <c r="C817" t="str">
        <f t="shared" si="25"/>
        <v>green</v>
      </c>
    </row>
    <row r="818" spans="1:3" x14ac:dyDescent="0.3">
      <c r="A818">
        <v>116</v>
      </c>
      <c r="B818">
        <f t="shared" si="24"/>
        <v>408</v>
      </c>
      <c r="C818" t="str">
        <f t="shared" si="25"/>
        <v>green</v>
      </c>
    </row>
    <row r="819" spans="1:3" x14ac:dyDescent="0.3">
      <c r="A819">
        <v>117</v>
      </c>
      <c r="B819">
        <f t="shared" si="24"/>
        <v>408.5</v>
      </c>
      <c r="C819" t="str">
        <f t="shared" si="25"/>
        <v>green</v>
      </c>
    </row>
    <row r="820" spans="1:3" x14ac:dyDescent="0.3">
      <c r="A820">
        <v>118</v>
      </c>
      <c r="B820">
        <f t="shared" si="24"/>
        <v>409</v>
      </c>
      <c r="C820" t="str">
        <f t="shared" si="25"/>
        <v>green</v>
      </c>
    </row>
    <row r="821" spans="1:3" x14ac:dyDescent="0.3">
      <c r="A821">
        <v>119</v>
      </c>
      <c r="B821">
        <f t="shared" si="24"/>
        <v>409.5</v>
      </c>
      <c r="C821" t="str">
        <f t="shared" si="25"/>
        <v>green</v>
      </c>
    </row>
    <row r="822" spans="1:3" x14ac:dyDescent="0.3">
      <c r="A822">
        <v>120</v>
      </c>
      <c r="B822">
        <f t="shared" si="24"/>
        <v>410</v>
      </c>
      <c r="C822" t="str">
        <f t="shared" si="25"/>
        <v>green</v>
      </c>
    </row>
    <row r="823" spans="1:3" x14ac:dyDescent="0.3">
      <c r="A823">
        <v>121</v>
      </c>
      <c r="B823">
        <f t="shared" si="24"/>
        <v>410.5</v>
      </c>
      <c r="C823" t="str">
        <f t="shared" si="25"/>
        <v>green</v>
      </c>
    </row>
    <row r="824" spans="1:3" x14ac:dyDescent="0.3">
      <c r="A824">
        <v>122</v>
      </c>
      <c r="B824">
        <f t="shared" si="24"/>
        <v>411</v>
      </c>
      <c r="C824" t="str">
        <f t="shared" si="25"/>
        <v>green</v>
      </c>
    </row>
    <row r="825" spans="1:3" x14ac:dyDescent="0.3">
      <c r="A825">
        <v>123</v>
      </c>
      <c r="B825">
        <f t="shared" si="24"/>
        <v>411.5</v>
      </c>
      <c r="C825" t="str">
        <f t="shared" si="25"/>
        <v>green</v>
      </c>
    </row>
    <row r="826" spans="1:3" x14ac:dyDescent="0.3">
      <c r="A826">
        <v>124</v>
      </c>
      <c r="B826">
        <f t="shared" si="24"/>
        <v>412</v>
      </c>
      <c r="C826" t="str">
        <f t="shared" si="25"/>
        <v>green</v>
      </c>
    </row>
    <row r="827" spans="1:3" x14ac:dyDescent="0.3">
      <c r="A827">
        <v>125</v>
      </c>
      <c r="B827">
        <f t="shared" si="24"/>
        <v>412.5</v>
      </c>
      <c r="C827" t="str">
        <f t="shared" si="25"/>
        <v>green</v>
      </c>
    </row>
    <row r="828" spans="1:3" x14ac:dyDescent="0.3">
      <c r="A828">
        <v>126</v>
      </c>
      <c r="B828">
        <f t="shared" si="24"/>
        <v>413</v>
      </c>
      <c r="C828" t="str">
        <f t="shared" si="25"/>
        <v>green</v>
      </c>
    </row>
    <row r="829" spans="1:3" x14ac:dyDescent="0.3">
      <c r="A829">
        <v>127</v>
      </c>
      <c r="B829">
        <f t="shared" si="24"/>
        <v>413.5</v>
      </c>
      <c r="C829" t="str">
        <f t="shared" si="25"/>
        <v>green</v>
      </c>
    </row>
    <row r="830" spans="1:3" x14ac:dyDescent="0.3">
      <c r="A830">
        <v>128</v>
      </c>
      <c r="B830">
        <f t="shared" si="24"/>
        <v>414</v>
      </c>
      <c r="C830" t="str">
        <f t="shared" si="25"/>
        <v>green</v>
      </c>
    </row>
    <row r="831" spans="1:3" x14ac:dyDescent="0.3">
      <c r="A831">
        <v>129</v>
      </c>
      <c r="B831">
        <f t="shared" si="24"/>
        <v>414.5</v>
      </c>
      <c r="C831" t="str">
        <f t="shared" si="25"/>
        <v>green</v>
      </c>
    </row>
    <row r="832" spans="1:3" x14ac:dyDescent="0.3">
      <c r="A832">
        <v>130</v>
      </c>
      <c r="B832">
        <f t="shared" si="24"/>
        <v>415</v>
      </c>
      <c r="C832" t="str">
        <f t="shared" si="25"/>
        <v>green</v>
      </c>
    </row>
    <row r="833" spans="1:3" x14ac:dyDescent="0.3">
      <c r="A833">
        <v>131</v>
      </c>
      <c r="B833">
        <f t="shared" si="24"/>
        <v>415.5</v>
      </c>
      <c r="C833" t="str">
        <f t="shared" si="25"/>
        <v>green</v>
      </c>
    </row>
    <row r="834" spans="1:3" x14ac:dyDescent="0.3">
      <c r="A834">
        <v>132</v>
      </c>
      <c r="B834">
        <f t="shared" si="24"/>
        <v>416</v>
      </c>
      <c r="C834" t="str">
        <f t="shared" si="25"/>
        <v>green</v>
      </c>
    </row>
    <row r="835" spans="1:3" x14ac:dyDescent="0.3">
      <c r="A835">
        <v>133</v>
      </c>
      <c r="B835">
        <f t="shared" ref="B835:B870" si="26">(A835/2)+350</f>
        <v>416.5</v>
      </c>
      <c r="C835" t="str">
        <f t="shared" ref="C835:C870" si="27">IF((AND(B835&gt;=0,B835&lt;=87.5)),"grey",IF((AND(B835&gt;=87.5,B835&lt;=175)),"skyblue", IF((AND(B835&gt;=175,B835&lt;=262.5)),"orange",IF((AND(B835&gt;=262.5,B835&lt;=350)),"yellow", IF(B835&gt;350,"green")))))</f>
        <v>green</v>
      </c>
    </row>
    <row r="836" spans="1:3" x14ac:dyDescent="0.3">
      <c r="A836">
        <v>134</v>
      </c>
      <c r="B836">
        <f t="shared" si="26"/>
        <v>417</v>
      </c>
      <c r="C836" t="str">
        <f t="shared" si="27"/>
        <v>green</v>
      </c>
    </row>
    <row r="837" spans="1:3" x14ac:dyDescent="0.3">
      <c r="A837">
        <v>135</v>
      </c>
      <c r="B837">
        <f t="shared" si="26"/>
        <v>417.5</v>
      </c>
      <c r="C837" t="str">
        <f t="shared" si="27"/>
        <v>green</v>
      </c>
    </row>
    <row r="838" spans="1:3" x14ac:dyDescent="0.3">
      <c r="A838">
        <v>136</v>
      </c>
      <c r="B838">
        <f t="shared" si="26"/>
        <v>418</v>
      </c>
      <c r="C838" t="str">
        <f t="shared" si="27"/>
        <v>green</v>
      </c>
    </row>
    <row r="839" spans="1:3" x14ac:dyDescent="0.3">
      <c r="A839">
        <v>137</v>
      </c>
      <c r="B839">
        <f t="shared" si="26"/>
        <v>418.5</v>
      </c>
      <c r="C839" t="str">
        <f t="shared" si="27"/>
        <v>green</v>
      </c>
    </row>
    <row r="840" spans="1:3" x14ac:dyDescent="0.3">
      <c r="A840">
        <v>138</v>
      </c>
      <c r="B840">
        <f t="shared" si="26"/>
        <v>419</v>
      </c>
      <c r="C840" t="str">
        <f t="shared" si="27"/>
        <v>green</v>
      </c>
    </row>
    <row r="841" spans="1:3" x14ac:dyDescent="0.3">
      <c r="A841">
        <v>139</v>
      </c>
      <c r="B841">
        <f t="shared" si="26"/>
        <v>419.5</v>
      </c>
      <c r="C841" t="str">
        <f t="shared" si="27"/>
        <v>green</v>
      </c>
    </row>
    <row r="842" spans="1:3" x14ac:dyDescent="0.3">
      <c r="A842">
        <v>140</v>
      </c>
      <c r="B842">
        <f t="shared" si="26"/>
        <v>420</v>
      </c>
      <c r="C842" t="str">
        <f t="shared" si="27"/>
        <v>green</v>
      </c>
    </row>
    <row r="843" spans="1:3" x14ac:dyDescent="0.3">
      <c r="A843">
        <v>141</v>
      </c>
      <c r="B843">
        <f t="shared" si="26"/>
        <v>420.5</v>
      </c>
      <c r="C843" t="str">
        <f t="shared" si="27"/>
        <v>green</v>
      </c>
    </row>
    <row r="844" spans="1:3" x14ac:dyDescent="0.3">
      <c r="A844">
        <v>142</v>
      </c>
      <c r="B844">
        <f t="shared" si="26"/>
        <v>421</v>
      </c>
      <c r="C844" t="str">
        <f t="shared" si="27"/>
        <v>green</v>
      </c>
    </row>
    <row r="845" spans="1:3" x14ac:dyDescent="0.3">
      <c r="A845">
        <v>143</v>
      </c>
      <c r="B845">
        <f t="shared" si="26"/>
        <v>421.5</v>
      </c>
      <c r="C845" t="str">
        <f t="shared" si="27"/>
        <v>green</v>
      </c>
    </row>
    <row r="846" spans="1:3" x14ac:dyDescent="0.3">
      <c r="A846">
        <v>144</v>
      </c>
      <c r="B846">
        <f t="shared" si="26"/>
        <v>422</v>
      </c>
      <c r="C846" t="str">
        <f t="shared" si="27"/>
        <v>green</v>
      </c>
    </row>
    <row r="847" spans="1:3" x14ac:dyDescent="0.3">
      <c r="A847">
        <v>145</v>
      </c>
      <c r="B847">
        <f t="shared" si="26"/>
        <v>422.5</v>
      </c>
      <c r="C847" t="str">
        <f t="shared" si="27"/>
        <v>green</v>
      </c>
    </row>
    <row r="848" spans="1:3" x14ac:dyDescent="0.3">
      <c r="A848">
        <v>146</v>
      </c>
      <c r="B848">
        <f t="shared" si="26"/>
        <v>423</v>
      </c>
      <c r="C848" t="str">
        <f t="shared" si="27"/>
        <v>green</v>
      </c>
    </row>
    <row r="849" spans="1:3" x14ac:dyDescent="0.3">
      <c r="A849">
        <v>147</v>
      </c>
      <c r="B849">
        <f t="shared" si="26"/>
        <v>423.5</v>
      </c>
      <c r="C849" t="str">
        <f t="shared" si="27"/>
        <v>green</v>
      </c>
    </row>
    <row r="850" spans="1:3" x14ac:dyDescent="0.3">
      <c r="A850">
        <v>148</v>
      </c>
      <c r="B850">
        <f t="shared" si="26"/>
        <v>424</v>
      </c>
      <c r="C850" t="str">
        <f t="shared" si="27"/>
        <v>green</v>
      </c>
    </row>
    <row r="851" spans="1:3" x14ac:dyDescent="0.3">
      <c r="A851">
        <v>149</v>
      </c>
      <c r="B851">
        <f t="shared" si="26"/>
        <v>424.5</v>
      </c>
      <c r="C851" t="str">
        <f t="shared" si="27"/>
        <v>green</v>
      </c>
    </row>
    <row r="852" spans="1:3" x14ac:dyDescent="0.3">
      <c r="A852">
        <v>150</v>
      </c>
      <c r="B852">
        <f t="shared" si="26"/>
        <v>425</v>
      </c>
      <c r="C852" t="str">
        <f t="shared" si="27"/>
        <v>green</v>
      </c>
    </row>
    <row r="853" spans="1:3" x14ac:dyDescent="0.3">
      <c r="A853">
        <v>151</v>
      </c>
      <c r="B853">
        <f t="shared" si="26"/>
        <v>425.5</v>
      </c>
      <c r="C853" t="str">
        <f t="shared" si="27"/>
        <v>green</v>
      </c>
    </row>
    <row r="854" spans="1:3" x14ac:dyDescent="0.3">
      <c r="A854">
        <v>152</v>
      </c>
      <c r="B854">
        <f t="shared" si="26"/>
        <v>426</v>
      </c>
      <c r="C854" t="str">
        <f t="shared" si="27"/>
        <v>green</v>
      </c>
    </row>
    <row r="855" spans="1:3" x14ac:dyDescent="0.3">
      <c r="A855">
        <v>153</v>
      </c>
      <c r="B855">
        <f t="shared" si="26"/>
        <v>426.5</v>
      </c>
      <c r="C855" t="str">
        <f t="shared" si="27"/>
        <v>green</v>
      </c>
    </row>
    <row r="856" spans="1:3" x14ac:dyDescent="0.3">
      <c r="A856">
        <v>154</v>
      </c>
      <c r="B856">
        <f t="shared" si="26"/>
        <v>427</v>
      </c>
      <c r="C856" t="str">
        <f t="shared" si="27"/>
        <v>green</v>
      </c>
    </row>
    <row r="857" spans="1:3" x14ac:dyDescent="0.3">
      <c r="A857">
        <v>155</v>
      </c>
      <c r="B857">
        <f t="shared" si="26"/>
        <v>427.5</v>
      </c>
      <c r="C857" t="str">
        <f t="shared" si="27"/>
        <v>green</v>
      </c>
    </row>
    <row r="858" spans="1:3" x14ac:dyDescent="0.3">
      <c r="A858">
        <v>156</v>
      </c>
      <c r="B858">
        <f t="shared" si="26"/>
        <v>428</v>
      </c>
      <c r="C858" t="str">
        <f t="shared" si="27"/>
        <v>green</v>
      </c>
    </row>
    <row r="859" spans="1:3" x14ac:dyDescent="0.3">
      <c r="A859">
        <v>157</v>
      </c>
      <c r="B859">
        <f t="shared" si="26"/>
        <v>428.5</v>
      </c>
      <c r="C859" t="str">
        <f t="shared" si="27"/>
        <v>green</v>
      </c>
    </row>
    <row r="860" spans="1:3" x14ac:dyDescent="0.3">
      <c r="A860">
        <v>158</v>
      </c>
      <c r="B860">
        <f t="shared" si="26"/>
        <v>429</v>
      </c>
      <c r="C860" t="str">
        <f t="shared" si="27"/>
        <v>green</v>
      </c>
    </row>
    <row r="861" spans="1:3" x14ac:dyDescent="0.3">
      <c r="A861">
        <v>159</v>
      </c>
      <c r="B861">
        <f t="shared" si="26"/>
        <v>429.5</v>
      </c>
      <c r="C861" t="str">
        <f t="shared" si="27"/>
        <v>green</v>
      </c>
    </row>
    <row r="862" spans="1:3" x14ac:dyDescent="0.3">
      <c r="A862">
        <v>160</v>
      </c>
      <c r="B862">
        <f t="shared" si="26"/>
        <v>430</v>
      </c>
      <c r="C862" t="str">
        <f t="shared" si="27"/>
        <v>green</v>
      </c>
    </row>
    <row r="863" spans="1:3" x14ac:dyDescent="0.3">
      <c r="A863">
        <v>161</v>
      </c>
      <c r="B863">
        <f t="shared" si="26"/>
        <v>430.5</v>
      </c>
      <c r="C863" t="str">
        <f t="shared" si="27"/>
        <v>green</v>
      </c>
    </row>
    <row r="864" spans="1:3" x14ac:dyDescent="0.3">
      <c r="A864">
        <v>162</v>
      </c>
      <c r="B864">
        <f t="shared" si="26"/>
        <v>431</v>
      </c>
      <c r="C864" t="str">
        <f t="shared" si="27"/>
        <v>green</v>
      </c>
    </row>
    <row r="865" spans="1:3" x14ac:dyDescent="0.3">
      <c r="A865">
        <v>163</v>
      </c>
      <c r="B865">
        <f t="shared" si="26"/>
        <v>431.5</v>
      </c>
      <c r="C865" t="str">
        <f t="shared" si="27"/>
        <v>green</v>
      </c>
    </row>
    <row r="866" spans="1:3" x14ac:dyDescent="0.3">
      <c r="A866">
        <v>164</v>
      </c>
      <c r="B866">
        <f t="shared" si="26"/>
        <v>432</v>
      </c>
      <c r="C866" t="str">
        <f t="shared" si="27"/>
        <v>green</v>
      </c>
    </row>
    <row r="867" spans="1:3" x14ac:dyDescent="0.3">
      <c r="A867">
        <v>165</v>
      </c>
      <c r="B867">
        <f t="shared" si="26"/>
        <v>432.5</v>
      </c>
      <c r="C867" t="str">
        <f t="shared" si="27"/>
        <v>green</v>
      </c>
    </row>
    <row r="868" spans="1:3" x14ac:dyDescent="0.3">
      <c r="A868">
        <v>166</v>
      </c>
      <c r="B868">
        <f t="shared" si="26"/>
        <v>433</v>
      </c>
      <c r="C868" t="str">
        <f t="shared" si="27"/>
        <v>green</v>
      </c>
    </row>
    <row r="869" spans="1:3" x14ac:dyDescent="0.3">
      <c r="A869">
        <v>167</v>
      </c>
      <c r="B869">
        <f t="shared" si="26"/>
        <v>433.5</v>
      </c>
      <c r="C869" t="str">
        <f t="shared" si="27"/>
        <v>green</v>
      </c>
    </row>
    <row r="870" spans="1:3" x14ac:dyDescent="0.3">
      <c r="A870">
        <v>168</v>
      </c>
      <c r="B870">
        <f t="shared" si="26"/>
        <v>434</v>
      </c>
      <c r="C870" t="str">
        <f t="shared" si="27"/>
        <v>green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5" sqref="B5"/>
    </sheetView>
  </sheetViews>
  <sheetFormatPr defaultRowHeight="14.4" x14ac:dyDescent="0.3"/>
  <cols>
    <col min="1" max="1" width="12.5546875" customWidth="1"/>
    <col min="2" max="2" width="16.21875" bestFit="1" customWidth="1"/>
  </cols>
  <sheetData>
    <row r="1" spans="1:2" x14ac:dyDescent="0.3">
      <c r="A1" s="20" t="s">
        <v>305</v>
      </c>
      <c r="B1" t="s">
        <v>307</v>
      </c>
    </row>
    <row r="2" spans="1:2" x14ac:dyDescent="0.3">
      <c r="A2" s="21">
        <v>269</v>
      </c>
      <c r="B2" s="19">
        <v>14</v>
      </c>
    </row>
    <row r="3" spans="1:2" x14ac:dyDescent="0.3">
      <c r="A3" s="21">
        <v>332</v>
      </c>
      <c r="B3" s="19">
        <v>1</v>
      </c>
    </row>
    <row r="4" spans="1:2" x14ac:dyDescent="0.3">
      <c r="A4" s="21">
        <v>577</v>
      </c>
      <c r="B4" s="19">
        <v>3</v>
      </c>
    </row>
    <row r="5" spans="1:2" x14ac:dyDescent="0.3">
      <c r="A5" s="21">
        <v>812</v>
      </c>
      <c r="B5" s="19">
        <v>3</v>
      </c>
    </row>
    <row r="6" spans="1:2" x14ac:dyDescent="0.3">
      <c r="A6" s="21">
        <v>1344</v>
      </c>
      <c r="B6" s="19">
        <v>2</v>
      </c>
    </row>
    <row r="7" spans="1:2" x14ac:dyDescent="0.3">
      <c r="A7" s="21">
        <v>1589</v>
      </c>
      <c r="B7" s="19">
        <v>1</v>
      </c>
    </row>
    <row r="8" spans="1:2" x14ac:dyDescent="0.3">
      <c r="A8" s="21">
        <v>1760</v>
      </c>
      <c r="B8" s="19">
        <v>1</v>
      </c>
    </row>
    <row r="9" spans="1:2" x14ac:dyDescent="0.3">
      <c r="A9" s="21">
        <v>2287</v>
      </c>
      <c r="B9" s="19">
        <v>10</v>
      </c>
    </row>
    <row r="10" spans="1:2" x14ac:dyDescent="0.3">
      <c r="A10" s="21">
        <v>2355</v>
      </c>
      <c r="B10" s="19">
        <v>5</v>
      </c>
    </row>
    <row r="11" spans="1:2" x14ac:dyDescent="0.3">
      <c r="A11" s="21" t="s">
        <v>306</v>
      </c>
      <c r="B11" s="19">
        <v>40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B1" sqref="B1:B1048576"/>
    </sheetView>
  </sheetViews>
  <sheetFormatPr defaultRowHeight="14.4" x14ac:dyDescent="0.3"/>
  <sheetData>
    <row r="1" spans="1:1" x14ac:dyDescent="0.3">
      <c r="A1" t="s">
        <v>303</v>
      </c>
    </row>
    <row r="2" spans="1:1" x14ac:dyDescent="0.3">
      <c r="A2" s="1">
        <v>1589</v>
      </c>
    </row>
    <row r="3" spans="1:1" x14ac:dyDescent="0.3">
      <c r="A3" s="1">
        <v>1344</v>
      </c>
    </row>
    <row r="4" spans="1:1" x14ac:dyDescent="0.3">
      <c r="A4" s="1">
        <v>2287</v>
      </c>
    </row>
    <row r="5" spans="1:1" x14ac:dyDescent="0.3">
      <c r="A5" s="1">
        <v>2355</v>
      </c>
    </row>
    <row r="6" spans="1:1" x14ac:dyDescent="0.3">
      <c r="A6" s="1">
        <v>332</v>
      </c>
    </row>
    <row r="7" spans="1:1" x14ac:dyDescent="0.3">
      <c r="A7" s="1">
        <v>812</v>
      </c>
    </row>
    <row r="8" spans="1:1" x14ac:dyDescent="0.3">
      <c r="A8" s="1">
        <v>1760</v>
      </c>
    </row>
    <row r="9" spans="1:1" x14ac:dyDescent="0.3">
      <c r="A9" s="1">
        <v>577</v>
      </c>
    </row>
    <row r="10" spans="1:1" x14ac:dyDescent="0.3">
      <c r="A10" s="1">
        <v>269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2" sqref="F2:F21"/>
    </sheetView>
  </sheetViews>
  <sheetFormatPr defaultColWidth="11.5546875" defaultRowHeight="14.4" x14ac:dyDescent="0.3"/>
  <cols>
    <col min="1" max="1" width="8.33203125" customWidth="1"/>
    <col min="2" max="2" width="26.6640625" customWidth="1"/>
    <col min="3" max="3" width="12.44140625" style="18" customWidth="1"/>
    <col min="4" max="4" width="9.6640625" style="18" customWidth="1"/>
    <col min="6" max="6" width="84.88671875" customWidth="1"/>
  </cols>
  <sheetData>
    <row r="1" spans="1:8" x14ac:dyDescent="0.3">
      <c r="A1" t="s">
        <v>237</v>
      </c>
      <c r="B1" t="s">
        <v>238</v>
      </c>
      <c r="C1" s="18" t="s">
        <v>239</v>
      </c>
      <c r="D1" s="18" t="s">
        <v>240</v>
      </c>
      <c r="E1" t="s">
        <v>304</v>
      </c>
      <c r="F1" t="s">
        <v>312</v>
      </c>
      <c r="G1" t="s">
        <v>313</v>
      </c>
      <c r="H1" t="s">
        <v>314</v>
      </c>
    </row>
    <row r="2" spans="1:8" x14ac:dyDescent="0.3">
      <c r="A2">
        <v>1344</v>
      </c>
      <c r="B2" s="19" t="s">
        <v>241</v>
      </c>
      <c r="C2" s="18" t="s">
        <v>242</v>
      </c>
      <c r="D2" s="18" t="s">
        <v>243</v>
      </c>
      <c r="E2" s="19">
        <f>VLOOKUP(A:A,Sheet3!A:A,1,0)</f>
        <v>1344</v>
      </c>
      <c r="F2" s="19" t="str">
        <f>CONCATENATE("{ lat: ",Tabelle43[[#This Row],[latitude]],", lng: ",Tabelle43[[#This Row],[longitude]],", radius: ",Tabelle43[[#This Row],[radius]],", title: '",Tabelle43[[#This Row],[label]],"' },")</f>
        <v>{ lat: 29.849, lng: 31.255, radius: 2000, title: 'Memphis' },</v>
      </c>
      <c r="G2" s="19">
        <f>VLOOKUP(A:A,'Chart with count'!A:B,2,0)</f>
        <v>2</v>
      </c>
      <c r="H2" s="19">
        <f>Tabelle43[[#This Row],[row count]]*1000</f>
        <v>2000</v>
      </c>
    </row>
    <row r="3" spans="1:8" hidden="1" x14ac:dyDescent="0.3">
      <c r="A3" s="19">
        <v>2157</v>
      </c>
      <c r="B3" s="19" t="s">
        <v>244</v>
      </c>
      <c r="C3" s="18" t="s">
        <v>245</v>
      </c>
      <c r="D3" s="18" t="s">
        <v>246</v>
      </c>
      <c r="E3" s="19" t="e">
        <f>VLOOKUP(A:A,Sheet3!A:A,1,0)</f>
        <v>#N/A</v>
      </c>
      <c r="F3" s="19" t="e">
        <f>CONCATENATE("{ lat: ",Tabelle43[[#This Row],[latitude]],", lng: ",Tabelle43[[#This Row],[longitude]],", radius: ",Tabelle43[[#This Row],[radius]],", title: '",Tabelle43[[#This Row],[label]],"' },")</f>
        <v>#N/A</v>
      </c>
      <c r="G3" s="19" t="e">
        <f>VLOOKUP(A:A,'Chart with count'!A:B,2,0)</f>
        <v>#N/A</v>
      </c>
      <c r="H3" s="19" t="e">
        <f>Tabelle43[[#This Row],[row count]]*1000</f>
        <v>#N/A</v>
      </c>
    </row>
    <row r="4" spans="1:8" hidden="1" x14ac:dyDescent="0.3">
      <c r="A4" s="19">
        <v>1433</v>
      </c>
      <c r="B4" s="18" t="s">
        <v>247</v>
      </c>
      <c r="C4" s="18" t="s">
        <v>248</v>
      </c>
      <c r="D4" s="18" t="s">
        <v>249</v>
      </c>
      <c r="E4" s="19" t="e">
        <f>VLOOKUP(A:A,Sheet3!A:A,1,0)</f>
        <v>#N/A</v>
      </c>
      <c r="F4" s="19" t="e">
        <f>CONCATENATE("{ lat: ",Tabelle43[[#This Row],[latitude]],", lng: ",Tabelle43[[#This Row],[longitude]],", radius: ",Tabelle43[[#This Row],[radius]],", title: '",Tabelle43[[#This Row],[label]],"' },")</f>
        <v>#N/A</v>
      </c>
      <c r="G4" s="19" t="e">
        <f>VLOOKUP(A:A,'Chart with count'!A:B,2,0)</f>
        <v>#N/A</v>
      </c>
      <c r="H4" s="19" t="e">
        <f>Tabelle43[[#This Row],[row count]]*1000</f>
        <v>#N/A</v>
      </c>
    </row>
    <row r="5" spans="1:8" x14ac:dyDescent="0.3">
      <c r="A5" s="19">
        <v>1760</v>
      </c>
      <c r="B5" s="19" t="s">
        <v>250</v>
      </c>
      <c r="C5" s="18" t="s">
        <v>251</v>
      </c>
      <c r="D5" s="18" t="s">
        <v>252</v>
      </c>
      <c r="E5" s="19">
        <f>VLOOKUP(A:A,Sheet3!A:A,1,0)</f>
        <v>1760</v>
      </c>
      <c r="F5" s="19" t="str">
        <f>CONCATENATE("{ lat: ",Tabelle43[[#This Row],[latitude]],", lng: ",Tabelle43[[#This Row],[longitude]],", radius: ",Tabelle43[[#This Row],[radius]],", title: '",Tabelle43[[#This Row],[label]],"' },")</f>
        <v>{ lat: 29.454, lng: 31.080, radius: 1000, title: 'Philadelpheia' },</v>
      </c>
      <c r="G5" s="19">
        <f>VLOOKUP(A:A,'Chart with count'!A:B,2,0)</f>
        <v>1</v>
      </c>
      <c r="H5" s="19">
        <f>Tabelle43[[#This Row],[row count]]*1000</f>
        <v>1000</v>
      </c>
    </row>
    <row r="6" spans="1:8" x14ac:dyDescent="0.3">
      <c r="A6" s="19">
        <v>332</v>
      </c>
      <c r="B6" s="19" t="s">
        <v>253</v>
      </c>
      <c r="C6" s="18" t="s">
        <v>254</v>
      </c>
      <c r="D6" s="18" t="s">
        <v>255</v>
      </c>
      <c r="E6" s="19">
        <f>VLOOKUP(A:A,Sheet3!A:A,1,0)</f>
        <v>332</v>
      </c>
      <c r="F6" s="19" t="str">
        <f>CONCATENATE("{ lat: ",Tabelle43[[#This Row],[latitude]],", lng: ",Tabelle43[[#This Row],[longitude]],", radius: ",Tabelle43[[#This Row],[radius]],", title: '",Tabelle43[[#This Row],[label]],"' },")</f>
        <v>{ lat: 29.309, lng: 30.844, radius: 1000, title: 'Fayyum' },</v>
      </c>
      <c r="G6" s="19">
        <f>VLOOKUP(A:A,'Chart with count'!A:B,2,0)</f>
        <v>1</v>
      </c>
      <c r="H6" s="19">
        <f>Tabelle43[[#This Row],[row count]]*1000</f>
        <v>1000</v>
      </c>
    </row>
    <row r="7" spans="1:8" hidden="1" x14ac:dyDescent="0.3">
      <c r="A7" s="19">
        <v>747</v>
      </c>
      <c r="B7" s="19" t="s">
        <v>256</v>
      </c>
      <c r="C7" s="18" t="s">
        <v>257</v>
      </c>
      <c r="D7" s="18" t="s">
        <v>258</v>
      </c>
      <c r="E7" s="19" t="e">
        <f>VLOOKUP(A:A,Sheet3!A:A,1,0)</f>
        <v>#N/A</v>
      </c>
      <c r="F7" s="19" t="e">
        <f>CONCATENATE("{ lat: ",Tabelle43[[#This Row],[latitude]],", lng: ",Tabelle43[[#This Row],[longitude]],", radius: ",Tabelle43[[#This Row],[radius]],", title: '",Tabelle43[[#This Row],[label]],"' },")</f>
        <v>#N/A</v>
      </c>
      <c r="G7" s="19" t="e">
        <f>VLOOKUP(A:A,'Chart with count'!A:B,2,0)</f>
        <v>#N/A</v>
      </c>
      <c r="H7" s="19" t="e">
        <f>Tabelle43[[#This Row],[row count]]*1000</f>
        <v>#N/A</v>
      </c>
    </row>
    <row r="8" spans="1:8" x14ac:dyDescent="0.3">
      <c r="A8">
        <v>2287</v>
      </c>
      <c r="B8" s="19" t="s">
        <v>259</v>
      </c>
      <c r="C8" s="18" t="s">
        <v>311</v>
      </c>
      <c r="D8" s="18" t="s">
        <v>260</v>
      </c>
      <c r="E8" s="19">
        <f>VLOOKUP(A:A,Sheet3!A:A,1,0)</f>
        <v>2287</v>
      </c>
      <c r="F8" s="19" t="str">
        <f>CONCATENATE("{ lat: ",Tabelle43[[#This Row],[latitude]],", lng: ",Tabelle43[[#This Row],[longitude]],", radius: ",Tabelle43[[#This Row],[radius]],", title: '",Tabelle43[[#This Row],[label]],"' },")</f>
        <v>{ lat: 29.107, lng: 30.763, radius: 10000, title: 'Tebtunis' },</v>
      </c>
      <c r="G8" s="19">
        <f>VLOOKUP(A:A,'Chart with count'!A:B,2,0)</f>
        <v>10</v>
      </c>
      <c r="H8" s="19">
        <f>Tabelle43[[#This Row],[row count]]*1000</f>
        <v>10000</v>
      </c>
    </row>
    <row r="9" spans="1:8" hidden="1" x14ac:dyDescent="0.3">
      <c r="A9" s="19">
        <v>182</v>
      </c>
      <c r="B9" s="19" t="s">
        <v>261</v>
      </c>
      <c r="C9" s="18" t="s">
        <v>262</v>
      </c>
      <c r="D9" s="18" t="s">
        <v>263</v>
      </c>
      <c r="E9" s="19" t="e">
        <f>VLOOKUP(A:A,Sheet3!A:A,1,0)</f>
        <v>#N/A</v>
      </c>
      <c r="F9" s="19" t="e">
        <f>CONCATENATE("{ lat: ",Tabelle43[[#This Row],[latitude]],", lng: ",Tabelle43[[#This Row],[longitude]],", radius: ",Tabelle43[[#This Row],[radius]],", title: '",Tabelle43[[#This Row],[label]],"' },")</f>
        <v>#N/A</v>
      </c>
      <c r="G9" s="19" t="e">
        <f>VLOOKUP(A:A,'Chart with count'!A:B,2,0)</f>
        <v>#N/A</v>
      </c>
      <c r="H9" s="19" t="e">
        <f>Tabelle43[[#This Row],[row count]]*1000</f>
        <v>#N/A</v>
      </c>
    </row>
    <row r="10" spans="1:8" hidden="1" x14ac:dyDescent="0.3">
      <c r="A10" s="19">
        <v>2634</v>
      </c>
      <c r="B10" s="19" t="s">
        <v>264</v>
      </c>
      <c r="C10" s="18" t="s">
        <v>265</v>
      </c>
      <c r="D10" s="18" t="s">
        <v>266</v>
      </c>
      <c r="E10" s="19" t="e">
        <f>VLOOKUP(A:A,Sheet3!A:A,1,0)</f>
        <v>#N/A</v>
      </c>
      <c r="F10" s="19" t="e">
        <f>CONCATENATE("{ lat: ",Tabelle43[[#This Row],[latitude]],", lng: ",Tabelle43[[#This Row],[longitude]],", radius: ",Tabelle43[[#This Row],[radius]],", title: '",Tabelle43[[#This Row],[label]],"' },")</f>
        <v>#N/A</v>
      </c>
      <c r="G10" s="19" t="e">
        <f>VLOOKUP(A:A,'Chart with count'!A:B,2,0)</f>
        <v>#N/A</v>
      </c>
      <c r="H10" s="19" t="e">
        <f>Tabelle43[[#This Row],[row count]]*1000</f>
        <v>#N/A</v>
      </c>
    </row>
    <row r="11" spans="1:8" hidden="1" x14ac:dyDescent="0.3">
      <c r="A11" s="19">
        <v>816</v>
      </c>
      <c r="B11" s="18" t="s">
        <v>267</v>
      </c>
      <c r="C11" s="18" t="s">
        <v>268</v>
      </c>
      <c r="D11" s="18" t="s">
        <v>269</v>
      </c>
      <c r="E11" s="19" t="e">
        <f>VLOOKUP(A:A,Sheet3!A:A,1,0)</f>
        <v>#N/A</v>
      </c>
      <c r="F11" s="19" t="e">
        <f>CONCATENATE("{ lat: ",Tabelle43[[#This Row],[latitude]],", lng: ",Tabelle43[[#This Row],[longitude]],", radius: ",Tabelle43[[#This Row],[radius]],", title: '",Tabelle43[[#This Row],[label]],"' },")</f>
        <v>#N/A</v>
      </c>
      <c r="G11" s="19" t="e">
        <f>VLOOKUP(A:A,'Chart with count'!A:B,2,0)</f>
        <v>#N/A</v>
      </c>
      <c r="H11" s="19" t="e">
        <f>Tabelle43[[#This Row],[row count]]*1000</f>
        <v>#N/A</v>
      </c>
    </row>
    <row r="12" spans="1:8" hidden="1" x14ac:dyDescent="0.3">
      <c r="A12" s="19">
        <v>1271</v>
      </c>
      <c r="B12" s="19" t="s">
        <v>270</v>
      </c>
      <c r="C12" s="18" t="s">
        <v>271</v>
      </c>
      <c r="D12" s="18" t="s">
        <v>272</v>
      </c>
      <c r="E12" s="19" t="e">
        <f>VLOOKUP(A:A,Sheet3!A:A,1,0)</f>
        <v>#N/A</v>
      </c>
      <c r="F12" s="19" t="e">
        <f>CONCATENATE("{ lat: ",Tabelle43[[#This Row],[latitude]],", lng: ",Tabelle43[[#This Row],[longitude]],", radius: ",Tabelle43[[#This Row],[radius]],", title: '",Tabelle43[[#This Row],[label]],"' },")</f>
        <v>#N/A</v>
      </c>
      <c r="G12" s="19" t="e">
        <f>VLOOKUP(A:A,'Chart with count'!A:B,2,0)</f>
        <v>#N/A</v>
      </c>
      <c r="H12" s="19" t="e">
        <f>Tabelle43[[#This Row],[row count]]*1000</f>
        <v>#N/A</v>
      </c>
    </row>
    <row r="13" spans="1:8" hidden="1" x14ac:dyDescent="0.3">
      <c r="A13" s="19">
        <v>934</v>
      </c>
      <c r="B13" s="18" t="s">
        <v>273</v>
      </c>
      <c r="C13" s="18" t="s">
        <v>274</v>
      </c>
      <c r="D13" s="18" t="s">
        <v>275</v>
      </c>
      <c r="E13" s="19" t="e">
        <f>VLOOKUP(A:A,Sheet3!A:A,1,0)</f>
        <v>#N/A</v>
      </c>
      <c r="F13" s="19" t="e">
        <f>CONCATENATE("{ lat: ",Tabelle43[[#This Row],[latitude]],", lng: ",Tabelle43[[#This Row],[longitude]],", radius: ",Tabelle43[[#This Row],[radius]],", title: '",Tabelle43[[#This Row],[label]],"' },")</f>
        <v>#N/A</v>
      </c>
      <c r="G13" s="19" t="e">
        <f>VLOOKUP(A:A,'Chart with count'!A:B,2,0)</f>
        <v>#N/A</v>
      </c>
      <c r="H13" s="19" t="e">
        <f>Tabelle43[[#This Row],[row count]]*1000</f>
        <v>#N/A</v>
      </c>
    </row>
    <row r="14" spans="1:8" x14ac:dyDescent="0.3">
      <c r="A14">
        <v>1589</v>
      </c>
      <c r="B14" s="19" t="s">
        <v>276</v>
      </c>
      <c r="C14" s="18" t="s">
        <v>277</v>
      </c>
      <c r="D14" s="18" t="s">
        <v>278</v>
      </c>
      <c r="E14" s="19">
        <f>VLOOKUP(A:A,Sheet3!A:A,1,0)</f>
        <v>1589</v>
      </c>
      <c r="F14" s="19" t="str">
        <f>CONCATENATE("{ lat: ",Tabelle43[[#This Row],[latitude]],", lng: ",Tabelle43[[#This Row],[longitude]],", radius: ",Tabelle43[[#This Row],[radius]],", title: '",Tabelle43[[#This Row],[label]],"' },")</f>
        <v>{ lat: 26.564, lng: 31.744, radius: 1000, title: 'Akhmim' },</v>
      </c>
      <c r="G14" s="19">
        <f>VLOOKUP(A:A,'Chart with count'!A:B,2,0)</f>
        <v>1</v>
      </c>
      <c r="H14" s="19">
        <f>Tabelle43[[#This Row],[row count]]*1000</f>
        <v>1000</v>
      </c>
    </row>
    <row r="15" spans="1:8" x14ac:dyDescent="0.3">
      <c r="A15" s="19">
        <v>577</v>
      </c>
      <c r="B15" s="19" t="s">
        <v>279</v>
      </c>
      <c r="C15" s="18" t="s">
        <v>280</v>
      </c>
      <c r="D15" s="18" t="s">
        <v>281</v>
      </c>
      <c r="E15" s="19">
        <f>VLOOKUP(A:A,Sheet3!A:A,1,0)</f>
        <v>577</v>
      </c>
      <c r="F15" s="19" t="str">
        <f>CONCATENATE("{ lat: ",Tabelle43[[#This Row],[latitude]],", lng: ",Tabelle43[[#This Row],[longitude]],", radius: ",Tabelle43[[#This Row],[radius]],", title: '",Tabelle43[[#This Row],[label]],"' },")</f>
        <v>{ lat: 26.016, lng: 32.283, radius: 3000, title: 'Diospolis (Hou)' },</v>
      </c>
      <c r="G15" s="19">
        <f>VLOOKUP(A:A,'Chart with count'!A:B,2,0)</f>
        <v>3</v>
      </c>
      <c r="H15" s="19">
        <f>Tabelle43[[#This Row],[row count]]*1000</f>
        <v>3000</v>
      </c>
    </row>
    <row r="16" spans="1:8" hidden="1" x14ac:dyDescent="0.3">
      <c r="A16" s="19">
        <v>2755</v>
      </c>
      <c r="B16" s="18" t="s">
        <v>282</v>
      </c>
      <c r="C16" s="18" t="s">
        <v>283</v>
      </c>
      <c r="D16" s="18" t="s">
        <v>284</v>
      </c>
      <c r="E16" s="19" t="e">
        <f>VLOOKUP(A:A,Sheet3!A:A,1,0)</f>
        <v>#N/A</v>
      </c>
      <c r="F16" s="19" t="e">
        <f>CONCATENATE("{ lat: ",Tabelle43[[#This Row],[latitude]],", lng: ",Tabelle43[[#This Row],[longitude]],", radius: ",Tabelle43[[#This Row],[radius]],", title: '",Tabelle43[[#This Row],[label]],"' },")</f>
        <v>#N/A</v>
      </c>
      <c r="G16" s="19" t="e">
        <f>VLOOKUP(A:A,'Chart with count'!A:B,2,0)</f>
        <v>#N/A</v>
      </c>
      <c r="H16" s="19" t="e">
        <f>Tabelle43[[#This Row],[row count]]*1000</f>
        <v>#N/A</v>
      </c>
    </row>
    <row r="17" spans="1:8" x14ac:dyDescent="0.3">
      <c r="A17" s="19">
        <v>2355</v>
      </c>
      <c r="B17" s="19" t="s">
        <v>285</v>
      </c>
      <c r="C17" s="18" t="s">
        <v>286</v>
      </c>
      <c r="D17" s="18" t="s">
        <v>287</v>
      </c>
      <c r="E17" s="19">
        <f>VLOOKUP(A:A,Sheet3!A:A,1,0)</f>
        <v>2355</v>
      </c>
      <c r="F17" s="19" t="str">
        <f>CONCATENATE("{ lat: ",Tabelle43[[#This Row],[latitude]],", lng: ",Tabelle43[[#This Row],[longitude]],", radius: ",Tabelle43[[#This Row],[radius]],", title: '",Tabelle43[[#This Row],[label]],"' },")</f>
        <v>{ lat: 25.631, lng: 32.560, radius: 5000, title: 'Thebes' },</v>
      </c>
      <c r="G17" s="19">
        <f>VLOOKUP(A:A,'Chart with count'!A:B,2,0)</f>
        <v>5</v>
      </c>
      <c r="H17" s="19">
        <f>Tabelle43[[#This Row],[row count]]*1000</f>
        <v>5000</v>
      </c>
    </row>
    <row r="18" spans="1:8" hidden="1" x14ac:dyDescent="0.3">
      <c r="A18" s="19">
        <v>1183</v>
      </c>
      <c r="B18" s="19" t="s">
        <v>288</v>
      </c>
      <c r="C18" s="18" t="s">
        <v>289</v>
      </c>
      <c r="D18" s="18" t="s">
        <v>290</v>
      </c>
      <c r="E18" s="19" t="e">
        <f>VLOOKUP(A:A,Sheet3!A:A,1,0)</f>
        <v>#N/A</v>
      </c>
      <c r="F18" s="19" t="e">
        <f>CONCATENATE("{ lat: ",Tabelle43[[#This Row],[latitude]],", lng: ",Tabelle43[[#This Row],[longitude]],", radius: ",Tabelle43[[#This Row],[radius]],", title: '",Tabelle43[[#This Row],[label]],"' },")</f>
        <v>#N/A</v>
      </c>
      <c r="G18" s="19" t="e">
        <f>VLOOKUP(A:A,'Chart with count'!A:B,2,0)</f>
        <v>#N/A</v>
      </c>
      <c r="H18" s="19" t="e">
        <f>Tabelle43[[#This Row],[row count]]*1000</f>
        <v>#N/A</v>
      </c>
    </row>
    <row r="19" spans="1:8" x14ac:dyDescent="0.3">
      <c r="A19">
        <v>812</v>
      </c>
      <c r="B19" t="s">
        <v>291</v>
      </c>
      <c r="C19" s="18" t="s">
        <v>292</v>
      </c>
      <c r="D19" s="18" t="s">
        <v>293</v>
      </c>
      <c r="E19" s="19">
        <f>VLOOKUP(A:A,Sheet3!A:A,1,0)</f>
        <v>812</v>
      </c>
      <c r="F19" s="19" t="str">
        <f>CONCATENATE("{ lat: ",Tabelle43[[#This Row],[latitude]],", lng: ",Tabelle43[[#This Row],[longitude]],", radius: ",Tabelle43[[#This Row],[radius]],", title: '",Tabelle43[[#This Row],[label]],"' },")</f>
        <v>{ lat: 25.550, lng: 32.508, radius: 3000, title: 'Armant' },</v>
      </c>
      <c r="G19" s="19">
        <f>VLOOKUP(A:A,'Chart with count'!A:B,2,0)</f>
        <v>3</v>
      </c>
      <c r="H19" s="19">
        <f>Tabelle43[[#This Row],[row count]]*1000</f>
        <v>3000</v>
      </c>
    </row>
    <row r="20" spans="1:8" hidden="1" x14ac:dyDescent="0.3">
      <c r="A20" s="19">
        <v>1628</v>
      </c>
      <c r="B20" s="19" t="s">
        <v>294</v>
      </c>
      <c r="C20" s="18" t="s">
        <v>295</v>
      </c>
      <c r="D20" s="18" t="s">
        <v>296</v>
      </c>
      <c r="E20" s="19" t="e">
        <f>VLOOKUP(A:A,Sheet3!A:A,1,0)</f>
        <v>#N/A</v>
      </c>
      <c r="F20" s="19" t="e">
        <f>CONCATENATE("{ lat: ",Tabelle43[[#This Row],[latitude]],", lng: ",Tabelle43[[#This Row],[longitude]],", radius: ",Tabelle43[[#This Row],[radius]],", title: '",Tabelle43[[#This Row],[label]],"' },")</f>
        <v>#N/A</v>
      </c>
      <c r="G20" s="19" t="e">
        <f>VLOOKUP(A:A,'Chart with count'!A:B,2,0)</f>
        <v>#N/A</v>
      </c>
      <c r="H20" s="19" t="e">
        <f>Tabelle43[[#This Row],[row count]]*1000</f>
        <v>#N/A</v>
      </c>
    </row>
    <row r="21" spans="1:8" x14ac:dyDescent="0.3">
      <c r="A21" s="19">
        <v>269</v>
      </c>
      <c r="B21" s="19" t="s">
        <v>297</v>
      </c>
      <c r="C21" s="18" t="s">
        <v>298</v>
      </c>
      <c r="D21" s="18" t="s">
        <v>299</v>
      </c>
      <c r="E21" s="19">
        <f>VLOOKUP(A:A,Sheet3!A:A,1,0)</f>
        <v>269</v>
      </c>
      <c r="F21" s="19" t="str">
        <f>CONCATENATE("{ lat: ",Tabelle43[[#This Row],[latitude]],", lng: ",Tabelle43[[#This Row],[longitude]],", radius: ",Tabelle43[[#This Row],[radius]],", title: '",Tabelle43[[#This Row],[label]],"' },")</f>
        <v>{ lat: 24.978, lng: 32.872, radius: 14000, title: 'Edfu' },</v>
      </c>
      <c r="G21" s="19">
        <f>VLOOKUP(A:A,'Chart with count'!A:B,2,0)</f>
        <v>14</v>
      </c>
      <c r="H21" s="19">
        <f>Tabelle43[[#This Row],[row count]]*1000</f>
        <v>14000</v>
      </c>
    </row>
    <row r="22" spans="1:8" hidden="1" x14ac:dyDescent="0.3">
      <c r="A22" s="19">
        <v>621</v>
      </c>
      <c r="B22" s="19" t="s">
        <v>300</v>
      </c>
      <c r="C22" s="18" t="s">
        <v>301</v>
      </c>
      <c r="D22" s="18" t="s">
        <v>302</v>
      </c>
      <c r="E22" s="19" t="e">
        <f>VLOOKUP(A:A,Sheet3!A:A,1,0)</f>
        <v>#N/A</v>
      </c>
      <c r="F22" s="19" t="e">
        <f>CONCATENATE("{ lat: ",Tabelle43[[#This Row],[latitude]],", lng: ",Tabelle43[[#This Row],[longitude]],", radius: ",Tabelle43[[#This Row],[radius]],", title: '",Tabelle43[[#This Row],[label]],"' },")</f>
        <v>#N/A</v>
      </c>
      <c r="G22" s="19" t="e">
        <f>VLOOKUP(A:A,'Chart with count'!A:B,2,0)</f>
        <v>#N/A</v>
      </c>
      <c r="H22" s="19" t="e">
        <f>Tabelle43[[#This Row],[row count]]*1000</f>
        <v>#N/A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Sheet7</vt:lpstr>
      <vt:lpstr>Valid data</vt:lpstr>
      <vt:lpstr>color</vt:lpstr>
      <vt:lpstr>year to pix mapping</vt:lpstr>
      <vt:lpstr>Chart with count</vt:lpstr>
      <vt:lpstr>Sheet3</vt:lpstr>
      <vt:lpstr>Valid Prov</vt:lpstr>
    </vt:vector>
  </TitlesOfParts>
  <Company>Automatic Data Processing, LLP.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Upadhayaya, Rajesh (ES)</dc:creator>
  <cp:lastModifiedBy>Upadhayaya, Rajesh (ES)</cp:lastModifiedBy>
  <dcterms:created xsi:type="dcterms:W3CDTF">2018-08-22T19:07:49Z</dcterms:created>
  <dcterms:modified xsi:type="dcterms:W3CDTF">2018-08-23T06:19:51Z</dcterms:modified>
</cp:coreProperties>
</file>