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msridhar\Source\Repos\Cendyn.AutomationFramework\ProductLibrary\eLoyaltyV3\TestData\"/>
    </mc:Choice>
  </mc:AlternateContent>
  <xr:revisionPtr revIDLastSave="0" documentId="13_ncr:1_{7AC9930F-6BEA-4AD3-88F3-707A8F0C302A}" xr6:coauthVersionLast="47" xr6:coauthVersionMax="47" xr10:uidLastSave="{00000000-0000-0000-0000-000000000000}"/>
  <bookViews>
    <workbookView xWindow="1950" yWindow="1950" windowWidth="15375" windowHeight="7785" activeTab="2" xr2:uid="{00000000-000D-0000-FFFF-FFFF00000000}"/>
  </bookViews>
  <sheets>
    <sheet name="Rules_Setup" sheetId="1" r:id="rId1"/>
    <sheet name="Criteria_Scenario" sheetId="3" r:id="rId2"/>
    <sheet name="Nightly_Points_Rule_Scenario" sheetId="5" r:id="rId3"/>
  </sheets>
  <definedNames>
    <definedName name="_xlnm._FilterDatabase" localSheetId="1" hidden="1">Criteria_Scenario!$A$1:$Y$37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5" l="1"/>
  <c r="D187" i="5"/>
  <c r="D180" i="5"/>
  <c r="E110" i="5"/>
  <c r="E109" i="5"/>
  <c r="M103" i="5"/>
  <c r="L103" i="5"/>
  <c r="E108" i="5"/>
  <c r="E107" i="5"/>
  <c r="E105" i="5"/>
  <c r="E104" i="5"/>
  <c r="J26" i="3"/>
  <c r="I26" i="3"/>
  <c r="I25" i="3"/>
  <c r="J25" i="3"/>
  <c r="I24" i="3"/>
  <c r="E205" i="5"/>
  <c r="D205" i="5"/>
  <c r="E204" i="5"/>
  <c r="D204" i="5"/>
  <c r="D203" i="5"/>
  <c r="E202" i="5"/>
  <c r="D202" i="5"/>
  <c r="E201" i="5"/>
  <c r="D201" i="5"/>
  <c r="Z200" i="5"/>
  <c r="S200" i="5"/>
  <c r="M200" i="5"/>
  <c r="L200" i="5"/>
  <c r="D200" i="5"/>
  <c r="E199" i="5"/>
  <c r="D199" i="5"/>
  <c r="E198" i="5"/>
  <c r="D198" i="5"/>
  <c r="D197" i="5"/>
  <c r="E196" i="5"/>
  <c r="D196" i="5"/>
  <c r="E195" i="5"/>
  <c r="D195" i="5"/>
  <c r="Z194" i="5"/>
  <c r="S194" i="5"/>
  <c r="M194" i="5"/>
  <c r="L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Z173" i="5"/>
  <c r="S173" i="5"/>
  <c r="M173" i="5"/>
  <c r="L173" i="5"/>
  <c r="D173" i="5"/>
  <c r="E172" i="5"/>
  <c r="D172" i="5"/>
  <c r="E171" i="5"/>
  <c r="D171" i="5"/>
  <c r="S170" i="5"/>
  <c r="M170" i="5"/>
  <c r="L170" i="5"/>
  <c r="D170" i="5"/>
  <c r="E168" i="5"/>
  <c r="D168" i="5"/>
  <c r="E167" i="5"/>
  <c r="D167" i="5"/>
  <c r="S166" i="5"/>
  <c r="M166" i="5"/>
  <c r="L166" i="5"/>
  <c r="D166" i="5"/>
  <c r="E165" i="5"/>
  <c r="D165" i="5"/>
  <c r="E164" i="5"/>
  <c r="D164" i="5"/>
  <c r="E163" i="5"/>
  <c r="D163" i="5"/>
  <c r="S162" i="5"/>
  <c r="M162" i="5"/>
  <c r="L162" i="5"/>
  <c r="D162" i="5"/>
  <c r="E159" i="5"/>
  <c r="D159" i="5"/>
  <c r="E158" i="5"/>
  <c r="D158" i="5"/>
  <c r="S157" i="5"/>
  <c r="M157" i="5"/>
  <c r="L157" i="5"/>
  <c r="D157" i="5"/>
  <c r="E155" i="5"/>
  <c r="D155" i="5"/>
  <c r="E154" i="5"/>
  <c r="D154" i="5"/>
  <c r="S153" i="5"/>
  <c r="M153" i="5"/>
  <c r="L153" i="5"/>
  <c r="D153" i="5"/>
  <c r="E152" i="5"/>
  <c r="D152" i="5"/>
  <c r="E151" i="5"/>
  <c r="D151" i="5"/>
  <c r="E150" i="5"/>
  <c r="D150" i="5"/>
  <c r="S149" i="5"/>
  <c r="M149" i="5"/>
  <c r="L149" i="5"/>
  <c r="D149" i="5"/>
  <c r="E148" i="5"/>
  <c r="D148" i="5"/>
  <c r="E147" i="5"/>
  <c r="D147" i="5"/>
  <c r="S146" i="5"/>
  <c r="M146" i="5"/>
  <c r="L146" i="5"/>
  <c r="D146" i="5"/>
  <c r="E144" i="5"/>
  <c r="D144" i="5"/>
  <c r="E143" i="5"/>
  <c r="D143" i="5"/>
  <c r="S142" i="5"/>
  <c r="M142" i="5"/>
  <c r="L142" i="5"/>
  <c r="D142" i="5"/>
  <c r="E141" i="5"/>
  <c r="D141" i="5"/>
  <c r="E140" i="5"/>
  <c r="D140" i="5"/>
  <c r="E139" i="5"/>
  <c r="D139" i="5"/>
  <c r="S138" i="5"/>
  <c r="M138" i="5"/>
  <c r="L138" i="5"/>
  <c r="D138" i="5"/>
  <c r="E137" i="5"/>
  <c r="D137" i="5"/>
  <c r="E136" i="5"/>
  <c r="D136" i="5"/>
  <c r="S135" i="5"/>
  <c r="M135" i="5"/>
  <c r="L135" i="5"/>
  <c r="D135" i="5"/>
  <c r="Z134" i="5"/>
  <c r="D134" i="5"/>
  <c r="E133" i="5"/>
  <c r="D133" i="5"/>
  <c r="E132" i="5"/>
  <c r="D132" i="5"/>
  <c r="E131" i="5"/>
  <c r="D131" i="5"/>
  <c r="E130" i="5"/>
  <c r="D130" i="5"/>
  <c r="E129" i="5"/>
  <c r="D129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D117" i="5"/>
  <c r="E116" i="5"/>
  <c r="D116" i="5"/>
  <c r="E115" i="5"/>
  <c r="D115" i="5"/>
  <c r="E114" i="5"/>
  <c r="D114" i="5"/>
  <c r="E113" i="5"/>
  <c r="D113" i="5"/>
  <c r="E112" i="5"/>
  <c r="D112" i="5"/>
  <c r="Z111" i="5"/>
  <c r="S111" i="5"/>
  <c r="M111" i="5"/>
  <c r="L111" i="5"/>
  <c r="D111" i="5"/>
  <c r="D110" i="5"/>
  <c r="D109" i="5"/>
  <c r="D108" i="5"/>
  <c r="D107" i="5"/>
  <c r="D106" i="5"/>
  <c r="D105" i="5"/>
  <c r="D104" i="5"/>
  <c r="Z103" i="5"/>
  <c r="S103" i="5"/>
  <c r="D103" i="5"/>
  <c r="E101" i="5"/>
  <c r="D101" i="5"/>
  <c r="E100" i="5"/>
  <c r="D100" i="5"/>
  <c r="D99" i="5"/>
  <c r="E98" i="5"/>
  <c r="D98" i="5"/>
  <c r="E97" i="5"/>
  <c r="D97" i="5"/>
  <c r="D96" i="5"/>
  <c r="D95" i="5"/>
  <c r="E94" i="5"/>
  <c r="D94" i="5"/>
  <c r="E93" i="5"/>
  <c r="D93" i="5"/>
  <c r="Z92" i="5"/>
  <c r="S92" i="5"/>
  <c r="M92" i="5"/>
  <c r="L92" i="5"/>
  <c r="D92" i="5"/>
  <c r="E91" i="5"/>
  <c r="D91" i="5"/>
  <c r="E90" i="5"/>
  <c r="D90" i="5"/>
  <c r="D89" i="5"/>
  <c r="D88" i="5"/>
  <c r="E87" i="5"/>
  <c r="D87" i="5"/>
  <c r="E86" i="5"/>
  <c r="D86" i="5"/>
  <c r="Z85" i="5"/>
  <c r="S85" i="5"/>
  <c r="M85" i="5"/>
  <c r="L85" i="5"/>
  <c r="D85" i="5"/>
  <c r="E84" i="5"/>
  <c r="D84" i="5"/>
  <c r="E83" i="5"/>
  <c r="D83" i="5"/>
  <c r="D82" i="5"/>
  <c r="E81" i="5"/>
  <c r="D81" i="5"/>
  <c r="E80" i="5"/>
  <c r="D80" i="5"/>
  <c r="D79" i="5"/>
  <c r="D78" i="5"/>
  <c r="E77" i="5"/>
  <c r="D77" i="5"/>
  <c r="E76" i="5"/>
  <c r="D76" i="5"/>
  <c r="Z75" i="5"/>
  <c r="S75" i="5"/>
  <c r="M75" i="5"/>
  <c r="L75" i="5"/>
  <c r="D75" i="5"/>
  <c r="E74" i="5"/>
  <c r="D74" i="5"/>
  <c r="E73" i="5"/>
  <c r="D73" i="5"/>
  <c r="D72" i="5"/>
  <c r="E71" i="5"/>
  <c r="D71" i="5"/>
  <c r="E70" i="5"/>
  <c r="D70" i="5"/>
  <c r="D69" i="5"/>
  <c r="D68" i="5"/>
  <c r="E67" i="5"/>
  <c r="D67" i="5"/>
  <c r="E66" i="5"/>
  <c r="D66" i="5"/>
  <c r="Z65" i="5"/>
  <c r="S65" i="5"/>
  <c r="M65" i="5"/>
  <c r="L65" i="5"/>
  <c r="D65" i="5"/>
  <c r="E64" i="5"/>
  <c r="D64" i="5"/>
  <c r="E63" i="5"/>
  <c r="D63" i="5"/>
  <c r="D62" i="5"/>
  <c r="E61" i="5"/>
  <c r="D61" i="5"/>
  <c r="E60" i="5"/>
  <c r="D60" i="5"/>
  <c r="D59" i="5"/>
  <c r="E58" i="5"/>
  <c r="D58" i="5"/>
  <c r="E57" i="5"/>
  <c r="D57" i="5"/>
  <c r="Z56" i="5"/>
  <c r="S56" i="5"/>
  <c r="M56" i="5"/>
  <c r="L56" i="5"/>
  <c r="D56" i="5"/>
  <c r="E55" i="5"/>
  <c r="D55" i="5"/>
  <c r="E54" i="5"/>
  <c r="D54" i="5"/>
  <c r="D53" i="5"/>
  <c r="E52" i="5"/>
  <c r="D52" i="5"/>
  <c r="E51" i="5"/>
  <c r="D51" i="5"/>
  <c r="D50" i="5"/>
  <c r="E49" i="5"/>
  <c r="D49" i="5"/>
  <c r="E48" i="5"/>
  <c r="D48" i="5"/>
  <c r="Z47" i="5"/>
  <c r="S47" i="5"/>
  <c r="M47" i="5"/>
  <c r="L47" i="5"/>
  <c r="D47" i="5"/>
  <c r="E46" i="5"/>
  <c r="D46" i="5"/>
  <c r="E45" i="5"/>
  <c r="D45" i="5"/>
  <c r="D44" i="5"/>
  <c r="E43" i="5"/>
  <c r="D43" i="5"/>
  <c r="E42" i="5"/>
  <c r="D42" i="5"/>
  <c r="D41" i="5"/>
  <c r="E40" i="5"/>
  <c r="D40" i="5"/>
  <c r="E39" i="5"/>
  <c r="D39" i="5"/>
  <c r="Z38" i="5"/>
  <c r="S38" i="5"/>
  <c r="M38" i="5"/>
  <c r="L38" i="5"/>
  <c r="D38" i="5"/>
  <c r="E37" i="5"/>
  <c r="D37" i="5"/>
  <c r="E36" i="5"/>
  <c r="D36" i="5"/>
  <c r="E35" i="5"/>
  <c r="D35" i="5"/>
  <c r="Z34" i="5"/>
  <c r="S34" i="5"/>
  <c r="M34" i="5"/>
  <c r="L34" i="5"/>
  <c r="D34" i="5"/>
  <c r="E33" i="5"/>
  <c r="D33" i="5"/>
  <c r="E32" i="5"/>
  <c r="D32" i="5"/>
  <c r="E31" i="5"/>
  <c r="D31" i="5"/>
  <c r="Z30" i="5"/>
  <c r="S30" i="5"/>
  <c r="M30" i="5"/>
  <c r="L30" i="5"/>
  <c r="D30" i="5"/>
  <c r="E29" i="5"/>
  <c r="D29" i="5"/>
  <c r="E28" i="5"/>
  <c r="D28" i="5"/>
  <c r="E27" i="5"/>
  <c r="D27" i="5"/>
  <c r="Z26" i="5"/>
  <c r="S26" i="5"/>
  <c r="M26" i="5"/>
  <c r="L26" i="5"/>
  <c r="D26" i="5"/>
  <c r="E25" i="5"/>
  <c r="D25" i="5"/>
  <c r="E24" i="5"/>
  <c r="D24" i="5"/>
  <c r="E23" i="5"/>
  <c r="D23" i="5"/>
  <c r="Z22" i="5"/>
  <c r="S22" i="5"/>
  <c r="M22" i="5"/>
  <c r="L22" i="5"/>
  <c r="D22" i="5"/>
  <c r="E21" i="5"/>
  <c r="D21" i="5"/>
  <c r="E20" i="5"/>
  <c r="D20" i="5"/>
  <c r="E19" i="5"/>
  <c r="D19" i="5"/>
  <c r="Z18" i="5"/>
  <c r="S18" i="5"/>
  <c r="M18" i="5"/>
  <c r="L18" i="5"/>
  <c r="D18" i="5"/>
  <c r="E17" i="5"/>
  <c r="D17" i="5"/>
  <c r="E16" i="5"/>
  <c r="D16" i="5"/>
  <c r="E15" i="5"/>
  <c r="D15" i="5"/>
  <c r="Z14" i="5"/>
  <c r="S14" i="5"/>
  <c r="M14" i="5"/>
  <c r="L14" i="5"/>
  <c r="D14" i="5"/>
  <c r="E13" i="5"/>
  <c r="D13" i="5"/>
  <c r="E12" i="5"/>
  <c r="D12" i="5"/>
  <c r="E11" i="5"/>
  <c r="D11" i="5"/>
  <c r="Z10" i="5"/>
  <c r="S10" i="5"/>
  <c r="M10" i="5"/>
  <c r="L10" i="5"/>
  <c r="D10" i="5"/>
  <c r="E9" i="5"/>
  <c r="D9" i="5"/>
  <c r="E8" i="5"/>
  <c r="D8" i="5"/>
  <c r="E7" i="5"/>
  <c r="D7" i="5"/>
  <c r="Z6" i="5"/>
  <c r="S6" i="5"/>
  <c r="M6" i="5"/>
  <c r="L6" i="5"/>
  <c r="D6" i="5"/>
  <c r="E5" i="5"/>
  <c r="D5" i="5"/>
  <c r="E4" i="5"/>
  <c r="D4" i="5"/>
  <c r="E3" i="5"/>
  <c r="D3" i="5"/>
  <c r="Z2" i="5"/>
  <c r="S2" i="5"/>
  <c r="M2" i="5"/>
  <c r="L2" i="5"/>
  <c r="D2" i="5"/>
  <c r="P37" i="3"/>
  <c r="J37" i="3"/>
  <c r="I37" i="3"/>
  <c r="D37" i="3"/>
  <c r="P36" i="3"/>
  <c r="D36" i="3"/>
  <c r="P35" i="3"/>
  <c r="J35" i="3"/>
  <c r="I35" i="3"/>
  <c r="D35" i="3"/>
  <c r="P34" i="3"/>
  <c r="J34" i="3"/>
  <c r="I34" i="3"/>
  <c r="D34" i="3"/>
  <c r="P33" i="3"/>
  <c r="J33" i="3"/>
  <c r="I33" i="3"/>
  <c r="D33" i="3"/>
  <c r="P32" i="3"/>
  <c r="J32" i="3"/>
  <c r="I32" i="3"/>
  <c r="D32" i="3"/>
  <c r="P31" i="3"/>
  <c r="J31" i="3"/>
  <c r="I31" i="3"/>
  <c r="D31" i="3"/>
  <c r="P30" i="3"/>
  <c r="J30" i="3"/>
  <c r="I30" i="3"/>
  <c r="D30" i="3"/>
  <c r="P29" i="3"/>
  <c r="J29" i="3"/>
  <c r="I29" i="3"/>
  <c r="D29" i="3"/>
  <c r="P28" i="3"/>
  <c r="J28" i="3"/>
  <c r="I28" i="3"/>
  <c r="D28" i="3"/>
  <c r="P27" i="3"/>
  <c r="J27" i="3"/>
  <c r="I27" i="3"/>
  <c r="D27" i="3"/>
  <c r="P26" i="3"/>
  <c r="D26" i="3"/>
  <c r="P25" i="3"/>
  <c r="D25" i="3"/>
  <c r="P24" i="3"/>
  <c r="J24" i="3"/>
  <c r="D24" i="3"/>
  <c r="P23" i="3"/>
  <c r="J23" i="3"/>
  <c r="I23" i="3"/>
  <c r="D23" i="3"/>
  <c r="P22" i="3"/>
  <c r="J22" i="3"/>
  <c r="I22" i="3"/>
  <c r="D22" i="3"/>
  <c r="P21" i="3"/>
  <c r="J21" i="3"/>
  <c r="I21" i="3"/>
  <c r="D21" i="3"/>
  <c r="P20" i="3"/>
  <c r="J20" i="3"/>
  <c r="I20" i="3"/>
  <c r="D20" i="3"/>
  <c r="P19" i="3"/>
  <c r="J19" i="3"/>
  <c r="I19" i="3"/>
  <c r="D19" i="3"/>
  <c r="P18" i="3"/>
  <c r="J18" i="3"/>
  <c r="I18" i="3"/>
  <c r="D18" i="3"/>
  <c r="P17" i="3"/>
  <c r="J17" i="3"/>
  <c r="I17" i="3"/>
  <c r="D17" i="3"/>
  <c r="P16" i="3"/>
  <c r="J16" i="3"/>
  <c r="I16" i="3"/>
  <c r="D16" i="3"/>
  <c r="P15" i="3"/>
  <c r="J15" i="3"/>
  <c r="I15" i="3"/>
  <c r="D15" i="3"/>
  <c r="P14" i="3"/>
  <c r="J14" i="3"/>
  <c r="I14" i="3"/>
  <c r="D14" i="3"/>
  <c r="P13" i="3"/>
  <c r="J13" i="3"/>
  <c r="I13" i="3"/>
  <c r="D13" i="3"/>
  <c r="P12" i="3"/>
  <c r="J12" i="3"/>
  <c r="I12" i="3"/>
  <c r="D12" i="3"/>
  <c r="P11" i="3"/>
  <c r="J11" i="3"/>
  <c r="I11" i="3"/>
  <c r="D11" i="3"/>
  <c r="P10" i="3"/>
  <c r="J10" i="3"/>
  <c r="I10" i="3"/>
  <c r="D10" i="3"/>
  <c r="P9" i="3"/>
  <c r="J9" i="3"/>
  <c r="I9" i="3"/>
  <c r="D9" i="3"/>
  <c r="P8" i="3"/>
  <c r="J8" i="3"/>
  <c r="I8" i="3"/>
  <c r="D8" i="3"/>
  <c r="P7" i="3"/>
  <c r="J7" i="3"/>
  <c r="I7" i="3"/>
  <c r="D7" i="3"/>
  <c r="P6" i="3"/>
  <c r="J6" i="3"/>
  <c r="I6" i="3"/>
  <c r="D6" i="3"/>
  <c r="P5" i="3"/>
  <c r="J5" i="3"/>
  <c r="I5" i="3"/>
  <c r="D5" i="3"/>
  <c r="P4" i="3"/>
  <c r="J4" i="3"/>
  <c r="I4" i="3"/>
  <c r="D4" i="3"/>
  <c r="P3" i="3"/>
  <c r="J3" i="3"/>
  <c r="I3" i="3"/>
  <c r="D3" i="3"/>
  <c r="P2" i="3"/>
  <c r="J2" i="3"/>
  <c r="I2" i="3"/>
  <c r="D2" i="3"/>
  <c r="D22" i="1"/>
  <c r="C22" i="1"/>
  <c r="D21" i="1"/>
  <c r="C21" i="1"/>
  <c r="D20" i="1"/>
  <c r="C20" i="1"/>
  <c r="D19" i="1"/>
  <c r="C19" i="1"/>
  <c r="D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 Rehpade</author>
  </authors>
  <commentList>
    <comment ref="C5" authorId="0" shapeId="0" xr:uid="{00000000-0006-0000-0100-000001000000}">
      <text>
        <r>
          <rPr>
            <b/>
            <sz val="9"/>
            <rFont val="Tahoma"/>
            <charset val="134"/>
          </rPr>
          <t>Ashish Rehpade: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<sst xmlns="http://schemas.openxmlformats.org/spreadsheetml/2006/main" count="1308" uniqueCount="289">
  <si>
    <r>
      <rPr>
        <b/>
        <sz val="11"/>
        <color rgb="FF0070C0"/>
        <rFont val="Calibri"/>
        <charset val="134"/>
      </rPr>
      <t xml:space="preserve">Notes: </t>
    </r>
    <r>
      <rPr>
        <sz val="11"/>
        <color rgb="FF0070C0"/>
        <rFont val="Calibri"/>
        <charset val="134"/>
      </rPr>
      <t xml:space="preserve">
1. Clear all existing rules
2. Update registration date for member in back date</t>
    </r>
  </si>
  <si>
    <t>Qualify Stay Rule</t>
  </si>
  <si>
    <t>Rule Name</t>
  </si>
  <si>
    <t>Parallel Stay</t>
  </si>
  <si>
    <t>Allow Consecutive Stays</t>
  </si>
  <si>
    <t>Min Revenue</t>
  </si>
  <si>
    <t>Market code</t>
  </si>
  <si>
    <t>MarketcodeInclude</t>
  </si>
  <si>
    <t>SOB</t>
  </si>
  <si>
    <t>SOBInclude</t>
  </si>
  <si>
    <t>Channel Codes</t>
  </si>
  <si>
    <t>ChannelCodesInclude</t>
  </si>
  <si>
    <t>AD,BR,ADV,AIR</t>
  </si>
  <si>
    <t>AMEX</t>
  </si>
  <si>
    <t>CM,GDS,ADS</t>
  </si>
  <si>
    <t>Qualified Night Rule</t>
  </si>
  <si>
    <t>MarketCombo</t>
  </si>
  <si>
    <t>Rate Combo</t>
  </si>
  <si>
    <t>Market/Rate ComboInclude</t>
  </si>
  <si>
    <t>Hotels</t>
  </si>
  <si>
    <t>HotelsInclude</t>
  </si>
  <si>
    <t>Market codeInclude</t>
  </si>
  <si>
    <t>ChanelCodeInclude</t>
  </si>
  <si>
    <t>Rate Codes</t>
  </si>
  <si>
    <t>RateCodeInclude</t>
  </si>
  <si>
    <t>AD</t>
  </si>
  <si>
    <t>COMP</t>
  </si>
  <si>
    <t>Hotel Origami 2 - Automation</t>
  </si>
  <si>
    <t>AD,ADV,AIR</t>
  </si>
  <si>
    <t>CM,GDS</t>
  </si>
  <si>
    <t>CMP,COMP,EMP,DEB</t>
  </si>
  <si>
    <t>All</t>
  </si>
  <si>
    <t>Points Earning Rule</t>
  </si>
  <si>
    <t>Date Type</t>
  </si>
  <si>
    <t>Start date</t>
  </si>
  <si>
    <t>End date</t>
  </si>
  <si>
    <t>Points Earned</t>
  </si>
  <si>
    <t>CalculatedUnit(Per)</t>
  </si>
  <si>
    <t>Revenue Type</t>
  </si>
  <si>
    <t>Rate Code</t>
  </si>
  <si>
    <t>Room Type</t>
  </si>
  <si>
    <t>Sourceof business</t>
  </si>
  <si>
    <t>market rate combo include</t>
  </si>
  <si>
    <t>Minimum Stay</t>
  </si>
  <si>
    <t>Maximum Stay</t>
  </si>
  <si>
    <t>Room Revenue</t>
  </si>
  <si>
    <t>F&amp;B</t>
  </si>
  <si>
    <t>Other Revenue</t>
  </si>
  <si>
    <t>RuleType</t>
  </si>
  <si>
    <t>CalculationType/CalculatedOn (Stay/Night = 1, Revenue - 2)</t>
  </si>
  <si>
    <t>CalculateUnitTypeID/For (QualifiedNight =1, Stay = 2)</t>
  </si>
  <si>
    <t>Priority</t>
  </si>
  <si>
    <t>P_Rule_1</t>
  </si>
  <si>
    <t>Departure</t>
  </si>
  <si>
    <t>TR</t>
  </si>
  <si>
    <t>Points</t>
  </si>
  <si>
    <t>P_Rule_2</t>
  </si>
  <si>
    <t>Arrival</t>
  </si>
  <si>
    <t>AD,AIR</t>
  </si>
  <si>
    <t>BM</t>
  </si>
  <si>
    <t>CM</t>
  </si>
  <si>
    <t>AD&amp;COMP</t>
  </si>
  <si>
    <t>P_Rule_3</t>
  </si>
  <si>
    <t>FR</t>
  </si>
  <si>
    <t>P_Rule_4</t>
  </si>
  <si>
    <t>OR</t>
  </si>
  <si>
    <t>P_Rule_5</t>
  </si>
  <si>
    <t>RR</t>
  </si>
  <si>
    <t>Sr. No.</t>
  </si>
  <si>
    <t>Test Scenario</t>
  </si>
  <si>
    <t>Email</t>
  </si>
  <si>
    <t>ReservationNo</t>
  </si>
  <si>
    <t>StayNo</t>
  </si>
  <si>
    <t>Stay Status</t>
  </si>
  <si>
    <t>Arrival Date</t>
  </si>
  <si>
    <t>Departure Date</t>
  </si>
  <si>
    <t>Market Code</t>
  </si>
  <si>
    <t>Room code</t>
  </si>
  <si>
    <t>Channel Code</t>
  </si>
  <si>
    <t>Booking Date</t>
  </si>
  <si>
    <t>Hotel</t>
  </si>
  <si>
    <t>Rule_1</t>
  </si>
  <si>
    <t>Rule_2</t>
  </si>
  <si>
    <t>Rule_3</t>
  </si>
  <si>
    <t>Rule_4</t>
  </si>
  <si>
    <t>Rule_5</t>
  </si>
  <si>
    <t>Expected_Points</t>
  </si>
  <si>
    <t>Actual_Points</t>
  </si>
  <si>
    <t>Result</t>
  </si>
  <si>
    <t>Test Case</t>
  </si>
  <si>
    <t>TC_276900</t>
  </si>
  <si>
    <t>Profile with 1 stay</t>
  </si>
  <si>
    <t>O</t>
  </si>
  <si>
    <t>GDS</t>
  </si>
  <si>
    <t>TC_276901</t>
  </si>
  <si>
    <t>Profile with 2 stay</t>
  </si>
  <si>
    <t>TC_276902</t>
  </si>
  <si>
    <t>Profile with 4 stay</t>
  </si>
  <si>
    <t>TC_276903</t>
  </si>
  <si>
    <t xml:space="preserve">Consecutive Stay </t>
  </si>
  <si>
    <t>I</t>
  </si>
  <si>
    <t>TC_276904</t>
  </si>
  <si>
    <t>TC_276905</t>
  </si>
  <si>
    <t>Qualify Stay/Night _Min Revenue</t>
  </si>
  <si>
    <t>TC_276906</t>
  </si>
  <si>
    <t>Qualify Stay/Night _Market Code</t>
  </si>
  <si>
    <t>BAR</t>
  </si>
  <si>
    <t>TC_276907</t>
  </si>
  <si>
    <t>Qualify Stay/Night _Source Of Business</t>
  </si>
  <si>
    <t>AIR</t>
  </si>
  <si>
    <t>TC_276908</t>
  </si>
  <si>
    <t>Qualify Stay/Night _Channel Code</t>
  </si>
  <si>
    <t>WM</t>
  </si>
  <si>
    <t>TC_276909</t>
  </si>
  <si>
    <t>Qualify Stay/Night_Hotel</t>
  </si>
  <si>
    <t>Hotel Origami - Automation</t>
  </si>
  <si>
    <t>TC_276910</t>
  </si>
  <si>
    <t>Qualify Stay/Night _Rate Code</t>
  </si>
  <si>
    <t>TC_276911</t>
  </si>
  <si>
    <t>Qualify Stay/Night _Market Rate Combo</t>
  </si>
  <si>
    <t>ADV</t>
  </si>
  <si>
    <t>TC_276912</t>
  </si>
  <si>
    <t xml:space="preserve">Revenue </t>
  </si>
  <si>
    <t>TC_276913</t>
  </si>
  <si>
    <t>TC_276914</t>
  </si>
  <si>
    <t>TC_276915</t>
  </si>
  <si>
    <t>&gt; 0.5</t>
  </si>
  <si>
    <t>TC_276916</t>
  </si>
  <si>
    <t>Only Room Revenue</t>
  </si>
  <si>
    <t>TC_276917</t>
  </si>
  <si>
    <t>Only Other</t>
  </si>
  <si>
    <t>TC_276919</t>
  </si>
  <si>
    <t>Criteria (With all 3 Revenues)</t>
  </si>
  <si>
    <t>TC_276920</t>
  </si>
  <si>
    <t>TC_276921</t>
  </si>
  <si>
    <t>EMP</t>
  </si>
  <si>
    <t>TC_276922</t>
  </si>
  <si>
    <t>TC_276923</t>
  </si>
  <si>
    <t>TC_276924</t>
  </si>
  <si>
    <t>CD</t>
  </si>
  <si>
    <t>TC_276925</t>
  </si>
  <si>
    <t>APP</t>
  </si>
  <si>
    <t>TC_276926</t>
  </si>
  <si>
    <t>TC_276927</t>
  </si>
  <si>
    <t>TC_276928</t>
  </si>
  <si>
    <t>Start Date Criteria</t>
  </si>
  <si>
    <t>TC_276929</t>
  </si>
  <si>
    <t>End Date Criteria</t>
  </si>
  <si>
    <t>Stay Date</t>
  </si>
  <si>
    <t>Night Rate</t>
  </si>
  <si>
    <t>Rate_Code</t>
  </si>
  <si>
    <t>Sourceof busineSB</t>
  </si>
  <si>
    <t>Member Level</t>
  </si>
  <si>
    <t>TC_294921</t>
  </si>
  <si>
    <t xml:space="preserve">Checked In &amp; Departure date past </t>
  </si>
  <si>
    <t>TC_294922</t>
  </si>
  <si>
    <t>Checked In &amp; Departure date today</t>
  </si>
  <si>
    <t>TC_294923</t>
  </si>
  <si>
    <t>Checked In &amp; Departure date future</t>
  </si>
  <si>
    <t>TC_294924</t>
  </si>
  <si>
    <t>Checked Out &amp; Departure date past</t>
  </si>
  <si>
    <t>TC_294925</t>
  </si>
  <si>
    <t>Checked Out &amp; Departure date today</t>
  </si>
  <si>
    <t>TC_294926</t>
  </si>
  <si>
    <t>Checked Out &amp; Departure date future (Next day)</t>
  </si>
  <si>
    <t>TC_294927</t>
  </si>
  <si>
    <t>Stay Status Reserved</t>
  </si>
  <si>
    <t>R</t>
  </si>
  <si>
    <t>Points should not be awarded </t>
  </si>
  <si>
    <t>TC_294928</t>
  </si>
  <si>
    <t>Stay Status No Show</t>
  </si>
  <si>
    <t>N</t>
  </si>
  <si>
    <t>TC_294929</t>
  </si>
  <si>
    <t>Stay Status Canceled</t>
  </si>
  <si>
    <t>C</t>
  </si>
  <si>
    <t>TC_294930</t>
  </si>
  <si>
    <t>Fill in Gap Points when Nightly rate got increased</t>
  </si>
  <si>
    <t>Update Night Rate to 120.67</t>
  </si>
  <si>
    <t xml:space="preserve">Update Stay Status to Checkout </t>
  </si>
  <si>
    <t>TC_294931</t>
  </si>
  <si>
    <t xml:space="preserve">Difference is same when compared to points in last night </t>
  </si>
  <si>
    <t>Update One of the Night Rate to 100</t>
  </si>
  <si>
    <t>TC_294932</t>
  </si>
  <si>
    <t xml:space="preserve">Difference is leSB when compared to points in last night </t>
  </si>
  <si>
    <t>Update Night Rate to 80.67</t>
  </si>
  <si>
    <t>TC_294933</t>
  </si>
  <si>
    <t xml:space="preserve">Difference is more when compared to points in last night </t>
  </si>
  <si>
    <t>Rdeem 200 Points</t>
  </si>
  <si>
    <t>TC_294935</t>
  </si>
  <si>
    <t>Member redeems points before checkout and nightly rate got increased</t>
  </si>
  <si>
    <t>TC_294934</t>
  </si>
  <si>
    <t>Member redeems points before checkout</t>
  </si>
  <si>
    <t>TC_294936</t>
  </si>
  <si>
    <t>Member redeems points before checkout and nightly rate got decreased after checkout</t>
  </si>
  <si>
    <t>Note: When 'TransactionCloseDelayHours' is set as 24 in Propertysetting table, gap analysis will only happen 24 hours after the departure date</t>
  </si>
  <si>
    <t>TC_294937</t>
  </si>
  <si>
    <t>Fill in Gap happens after 24 hours</t>
  </si>
  <si>
    <t>Day 1</t>
  </si>
  <si>
    <t>Simulate SP</t>
  </si>
  <si>
    <t>Day 2</t>
  </si>
  <si>
    <t>TC_294938</t>
  </si>
  <si>
    <t>Rate Code got Updated from Ineligible to Eligible
[departure date as tomorrow with 5 nights ]</t>
  </si>
  <si>
    <t>Update Rate Code to eligible</t>
  </si>
  <si>
    <t>TC_294939</t>
  </si>
  <si>
    <t>Market Sub Segment got updated and becomes ineligible</t>
  </si>
  <si>
    <t>Stay 1</t>
  </si>
  <si>
    <t>[ Departure date as Today in Checked in status ]</t>
  </si>
  <si>
    <t>Stay 2</t>
  </si>
  <si>
    <t>[ stay date  in past and future in Checked in status ]</t>
  </si>
  <si>
    <t>Stay 3</t>
  </si>
  <si>
    <t>[ departure date as tomorrow in Checked in status ]</t>
  </si>
  <si>
    <t>Update Market Sub Segment  to ineligible for all 3 stays</t>
  </si>
  <si>
    <t xml:space="preserve">Update Stay Status to Checkout  for the Stay which has departure date as today </t>
  </si>
  <si>
    <t xml:space="preserve">Validate the points Awarded  and Qualified nights for  the Checked in Stays </t>
  </si>
  <si>
    <t>TC_294940</t>
  </si>
  <si>
    <t>Validate Points when one or more rates in AccountTransactionRates are null
[Departure date as Today in Checked in status]</t>
  </si>
  <si>
    <t>Update night rate to null</t>
  </si>
  <si>
    <t>As we cannot insert NULL rate using insert stay SP, note down last night rate id and update its rate to NULL</t>
  </si>
  <si>
    <t>NULL</t>
  </si>
  <si>
    <t>Update Stay Status to Checkout</t>
  </si>
  <si>
    <t>TC_294941</t>
  </si>
  <si>
    <t>Checked In Stay with duplicate Reservation#</t>
  </si>
  <si>
    <t xml:space="preserve">Insert another stay with same reservation# </t>
  </si>
  <si>
    <t>TC_294942</t>
  </si>
  <si>
    <t>Checked Out Stay with duplicate Reservation#</t>
  </si>
  <si>
    <t>Arrival Or Departure</t>
  </si>
  <si>
    <t>Arrival And Departure</t>
  </si>
  <si>
    <t>QQTest_01@cendyn17.com</t>
  </si>
  <si>
    <t>QQTest_02@cendyn17.com</t>
  </si>
  <si>
    <t>QQTest_03@cendyn17.com</t>
  </si>
  <si>
    <t>QQTest_04@cendyn17.com</t>
  </si>
  <si>
    <t>QQTest_05@cendyn17.com</t>
  </si>
  <si>
    <t>QQTest_06@cendyn17.com</t>
  </si>
  <si>
    <t>QQTest_07@cendyn17.com</t>
  </si>
  <si>
    <t>QQTest_08@cendyn17.com</t>
  </si>
  <si>
    <t>QQTest_09@cendyn17.com</t>
  </si>
  <si>
    <t>QQTest_10@cendyn17.com</t>
  </si>
  <si>
    <t>QQTest_11@cendyn17.com</t>
  </si>
  <si>
    <t>QQTest_12@cendyn17.com</t>
  </si>
  <si>
    <t>QQTest_13@cendyn17.com</t>
  </si>
  <si>
    <t>QQTest_14@cendyn17.com</t>
  </si>
  <si>
    <t>QQTest_15@cendyn17.com</t>
  </si>
  <si>
    <t>QQTest_16@cendyn17.com</t>
  </si>
  <si>
    <t>QQTest_19@cendyn17.com</t>
  </si>
  <si>
    <t>QQTest_20@cendyn17.com</t>
  </si>
  <si>
    <t>QQTest_21@cendyn17.com</t>
  </si>
  <si>
    <t>QQTest_22@cendyn17.com</t>
  </si>
  <si>
    <t>QQTest_23@cendyn17.com</t>
  </si>
  <si>
    <t>QQTest_24@cendyn17.com</t>
  </si>
  <si>
    <t>QQTest_25@cendyn17.com</t>
  </si>
  <si>
    <t>QQTest_26@cendyn17.com</t>
  </si>
  <si>
    <t>QQTest_27@cendyn17.com</t>
  </si>
  <si>
    <t>QQTest_28@cendyn17.com</t>
  </si>
  <si>
    <t>QQTest_29@cendyn17.com</t>
  </si>
  <si>
    <t>QQTest_17@cendyn17.com</t>
  </si>
  <si>
    <t>QQTest_18@cendyn17.com</t>
  </si>
  <si>
    <t>LOYALTY</t>
  </si>
  <si>
    <t>Rule_1_Expected</t>
  </si>
  <si>
    <t>Rule_2_Expected</t>
  </si>
  <si>
    <t>Rule_3_Expected</t>
  </si>
  <si>
    <t>Rule_4_Expected</t>
  </si>
  <si>
    <t>Rule_5_Expected</t>
  </si>
  <si>
    <t>QQTest_31@cendyn17.com</t>
  </si>
  <si>
    <t>QQTest_32@cendyn17.com</t>
  </si>
  <si>
    <t>QQTest_33@cendyn17.com</t>
  </si>
  <si>
    <t>QQTest_34@cendyn17.com</t>
  </si>
  <si>
    <t>QQTest_35@cendyn17.com</t>
  </si>
  <si>
    <t>QQTest_36@cendyn17.com</t>
  </si>
  <si>
    <t>QQTest_37@cendyn17.com</t>
  </si>
  <si>
    <t>QQTest_38@cendyn17.com</t>
  </si>
  <si>
    <t>QQTest_39@cendyn17.com</t>
  </si>
  <si>
    <t>QQTest_40@cendyn17.com</t>
  </si>
  <si>
    <t>QQTest_41@cendyn17.com</t>
  </si>
  <si>
    <t>QQTest_42@cendyn17.com</t>
  </si>
  <si>
    <t>QQTest_43@cendyn17.com</t>
  </si>
  <si>
    <t>QQTest_45@cendyn17.com</t>
  </si>
  <si>
    <t>QQTest_44@cendyn17.com</t>
  </si>
  <si>
    <t>QQTest_46@cendyn17.com</t>
  </si>
  <si>
    <t>QQTest_47@cendyn17.com</t>
  </si>
  <si>
    <t>QQTest_48@cendyn17.com</t>
  </si>
  <si>
    <t>QQTest_49@cendyn17.com</t>
  </si>
  <si>
    <t>QQTest_50@cendyn17.com</t>
  </si>
  <si>
    <t>QQTest_51@cendyn17.com</t>
  </si>
  <si>
    <t>QQTest_52@cendyn17.com</t>
  </si>
  <si>
    <t>Day 2(Simulate Date)</t>
  </si>
  <si>
    <t>Date After 24 hours</t>
  </si>
  <si>
    <t xml:space="preserve">Day 2 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</si>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</sst>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</font>
    <font>
      <sz val="11"/>
      <color rgb="FFC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70C0"/>
      <name val="Calibri"/>
      <charset val="134"/>
    </font>
    <font>
      <b/>
      <sz val="11"/>
      <color rgb="FF0070C0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color rgb="FF00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8" fillId="0" borderId="0"/>
  </cellStyleXfs>
  <cellXfs count="73">
    <xf numFmtId="0" fontId="0" fillId="0" borderId="0" xfId="0" applyFont="1" applyAlignment="1"/>
    <xf numFmtId="0" fontId="0" fillId="4" borderId="0" xfId="0" applyFont="1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left"/>
    </xf>
    <xf numFmtId="14" fontId="1" fillId="0" borderId="1" xfId="2" applyNumberFormat="1" applyFont="1" applyBorder="1" applyAlignment="1">
      <alignment horizontal="left"/>
    </xf>
    <xf numFmtId="0" fontId="1" fillId="0" borderId="1" xfId="2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Border="1" applyAlignment="1"/>
    <xf numFmtId="0" fontId="7" fillId="0" borderId="1" xfId="1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8" fillId="0" borderId="1" xfId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/>
    <xf numFmtId="0" fontId="3" fillId="0" borderId="1" xfId="2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/>
    <xf numFmtId="0" fontId="1" fillId="0" borderId="1" xfId="2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/>
    <xf numFmtId="0" fontId="1" fillId="4" borderId="1" xfId="2" applyFont="1" applyFill="1" applyBorder="1" applyAlignment="1">
      <alignment horizontal="left"/>
    </xf>
    <xf numFmtId="0" fontId="1" fillId="0" borderId="1" xfId="2" applyFont="1" applyBorder="1"/>
    <xf numFmtId="14" fontId="2" fillId="0" borderId="1" xfId="2" applyNumberFormat="1" applyFont="1" applyFill="1" applyBorder="1" applyAlignment="1">
      <alignment horizontal="left"/>
    </xf>
    <xf numFmtId="14" fontId="2" fillId="0" borderId="1" xfId="2" applyNumberFormat="1" applyFont="1" applyBorder="1" applyAlignment="1">
      <alignment horizontal="left"/>
    </xf>
    <xf numFmtId="14" fontId="2" fillId="4" borderId="1" xfId="2" applyNumberFormat="1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9" fillId="0" borderId="1" xfId="0" applyFont="1" applyBorder="1" applyAlignment="1"/>
    <xf numFmtId="0" fontId="8" fillId="0" borderId="1" xfId="1" applyFill="1" applyBorder="1" applyAlignment="1">
      <alignment horizontal="left"/>
    </xf>
    <xf numFmtId="0" fontId="1" fillId="3" borderId="1" xfId="2" applyFont="1" applyFill="1" applyBorder="1"/>
    <xf numFmtId="0" fontId="0" fillId="0" borderId="1" xfId="0" applyFont="1" applyBorder="1" applyAlignment="1">
      <alignment wrapText="1"/>
    </xf>
    <xf numFmtId="0" fontId="4" fillId="0" borderId="1" xfId="2" applyFont="1" applyBorder="1" applyAlignment="1">
      <alignment horizontal="left"/>
    </xf>
    <xf numFmtId="0" fontId="0" fillId="0" borderId="1" xfId="0" applyFont="1" applyFill="1" applyBorder="1" applyAlignment="1"/>
    <xf numFmtId="0" fontId="1" fillId="0" borderId="1" xfId="2" applyFont="1" applyBorder="1" applyAlignment="1">
      <alignment horizontal="left" wrapText="1"/>
    </xf>
    <xf numFmtId="0" fontId="1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6" fillId="0" borderId="0" xfId="0" applyFont="1" applyAlignment="1"/>
    <xf numFmtId="0" fontId="6" fillId="2" borderId="0" xfId="0" applyFont="1" applyFill="1" applyAlignment="1"/>
    <xf numFmtId="0" fontId="5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6" fillId="5" borderId="0" xfId="0" applyFont="1" applyFill="1" applyAlignment="1"/>
    <xf numFmtId="0" fontId="6" fillId="0" borderId="1" xfId="0" applyFont="1" applyBorder="1" applyAlignment="1"/>
    <xf numFmtId="0" fontId="5" fillId="0" borderId="0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1" fillId="0" borderId="1" xfId="2" quotePrefix="1" applyFont="1" applyBorder="1" applyAlignment="1">
      <alignment horizontal="left"/>
    </xf>
    <xf numFmtId="0" fontId="1" fillId="4" borderId="1" xfId="2" quotePrefix="1" applyFont="1" applyFill="1" applyBorder="1" applyAlignment="1">
      <alignment horizontal="left"/>
    </xf>
    <xf numFmtId="0" fontId="4" fillId="0" borderId="1" xfId="2" quotePrefix="1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20000000}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QQTest_06@cendyn17.com" TargetMode="External"/><Relationship Id="rId18" Type="http://schemas.openxmlformats.org/officeDocument/2006/relationships/hyperlink" Target="mailto:QQTest_11@cendyn17.com" TargetMode="External"/><Relationship Id="rId26" Type="http://schemas.openxmlformats.org/officeDocument/2006/relationships/hyperlink" Target="mailto:QQTest_16@cendyn17.com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mailto:QATest_10@cendyn17.com" TargetMode="External"/><Relationship Id="rId34" Type="http://schemas.openxmlformats.org/officeDocument/2006/relationships/hyperlink" Target="mailto:QQTest_25@cendyn17.com" TargetMode="External"/><Relationship Id="rId7" Type="http://schemas.openxmlformats.org/officeDocument/2006/relationships/hyperlink" Target="mailto:QQTest_03@cendyn17.com" TargetMode="External"/><Relationship Id="rId12" Type="http://schemas.openxmlformats.org/officeDocument/2006/relationships/hyperlink" Target="mailto:QQTest_05@cendyn17.com" TargetMode="External"/><Relationship Id="rId17" Type="http://schemas.openxmlformats.org/officeDocument/2006/relationships/hyperlink" Target="mailto:QQTest_10@cendyn17.com" TargetMode="External"/><Relationship Id="rId25" Type="http://schemas.openxmlformats.org/officeDocument/2006/relationships/hyperlink" Target="mailto:QQTest_15@cendyn17.com" TargetMode="External"/><Relationship Id="rId33" Type="http://schemas.openxmlformats.org/officeDocument/2006/relationships/hyperlink" Target="mailto:QQTest_24@cendyn17.com" TargetMode="External"/><Relationship Id="rId38" Type="http://schemas.openxmlformats.org/officeDocument/2006/relationships/hyperlink" Target="mailto:QQTest_29@cendyn17.com" TargetMode="External"/><Relationship Id="rId2" Type="http://schemas.openxmlformats.org/officeDocument/2006/relationships/hyperlink" Target="mailto:QQTest_02@cendyn17.com" TargetMode="External"/><Relationship Id="rId16" Type="http://schemas.openxmlformats.org/officeDocument/2006/relationships/hyperlink" Target="mailto:QQTest_09@cendyn17.com" TargetMode="External"/><Relationship Id="rId20" Type="http://schemas.openxmlformats.org/officeDocument/2006/relationships/hyperlink" Target="mailto:QQTest_20@cendyn17.com" TargetMode="External"/><Relationship Id="rId29" Type="http://schemas.openxmlformats.org/officeDocument/2006/relationships/hyperlink" Target="mailto:QQTest_19@cendyn17.com" TargetMode="External"/><Relationship Id="rId1" Type="http://schemas.openxmlformats.org/officeDocument/2006/relationships/hyperlink" Target="mailto:QTTest_01@cendyn17.com" TargetMode="External"/><Relationship Id="rId6" Type="http://schemas.openxmlformats.org/officeDocument/2006/relationships/hyperlink" Target="mailto:QQTest_03@cendyn17.com" TargetMode="External"/><Relationship Id="rId11" Type="http://schemas.openxmlformats.org/officeDocument/2006/relationships/hyperlink" Target="mailto:QQTest_05@cendyn17.com" TargetMode="External"/><Relationship Id="rId24" Type="http://schemas.openxmlformats.org/officeDocument/2006/relationships/hyperlink" Target="mailto:QQTest_14@cendyn17.com" TargetMode="External"/><Relationship Id="rId32" Type="http://schemas.openxmlformats.org/officeDocument/2006/relationships/hyperlink" Target="mailto:QQTest_23@cendyn17.com" TargetMode="External"/><Relationship Id="rId37" Type="http://schemas.openxmlformats.org/officeDocument/2006/relationships/hyperlink" Target="mailto:QQTest_28@cendyn17.com" TargetMode="External"/><Relationship Id="rId40" Type="http://schemas.openxmlformats.org/officeDocument/2006/relationships/comments" Target="../comments1.xml"/><Relationship Id="rId5" Type="http://schemas.openxmlformats.org/officeDocument/2006/relationships/hyperlink" Target="mailto:QQTest_03@cendyn17.com" TargetMode="External"/><Relationship Id="rId15" Type="http://schemas.openxmlformats.org/officeDocument/2006/relationships/hyperlink" Target="mailto:QQTest_08@cendyn17.com" TargetMode="External"/><Relationship Id="rId23" Type="http://schemas.openxmlformats.org/officeDocument/2006/relationships/hyperlink" Target="mailto:QQTest_13@cendyn17.com" TargetMode="External"/><Relationship Id="rId28" Type="http://schemas.openxmlformats.org/officeDocument/2006/relationships/hyperlink" Target="mailto:QQTest_18@cendyn17.com" TargetMode="External"/><Relationship Id="rId36" Type="http://schemas.openxmlformats.org/officeDocument/2006/relationships/hyperlink" Target="mailto:QQTest_27@cendyn17.com" TargetMode="External"/><Relationship Id="rId10" Type="http://schemas.openxmlformats.org/officeDocument/2006/relationships/hyperlink" Target="mailto:QQTest_05@cendyn17.com" TargetMode="External"/><Relationship Id="rId19" Type="http://schemas.openxmlformats.org/officeDocument/2006/relationships/hyperlink" Target="mailto:QATest_10@cendyn17.com" TargetMode="External"/><Relationship Id="rId31" Type="http://schemas.openxmlformats.org/officeDocument/2006/relationships/hyperlink" Target="mailto:QQTest_22@cendyn17.com" TargetMode="External"/><Relationship Id="rId4" Type="http://schemas.openxmlformats.org/officeDocument/2006/relationships/hyperlink" Target="mailto:QQTest_03@cendyn17.com" TargetMode="External"/><Relationship Id="rId9" Type="http://schemas.openxmlformats.org/officeDocument/2006/relationships/hyperlink" Target="mailto:QQTest_04@cendyn17.com" TargetMode="External"/><Relationship Id="rId14" Type="http://schemas.openxmlformats.org/officeDocument/2006/relationships/hyperlink" Target="mailto:QQTest_07@cendyn17.com" TargetMode="External"/><Relationship Id="rId22" Type="http://schemas.openxmlformats.org/officeDocument/2006/relationships/hyperlink" Target="mailto:QQTest_12@cendyn17.com" TargetMode="External"/><Relationship Id="rId27" Type="http://schemas.openxmlformats.org/officeDocument/2006/relationships/hyperlink" Target="mailto:QQTest_17@cendyn17.com" TargetMode="External"/><Relationship Id="rId30" Type="http://schemas.openxmlformats.org/officeDocument/2006/relationships/hyperlink" Target="mailto:QQTest_21@cendyn17.com" TargetMode="External"/><Relationship Id="rId35" Type="http://schemas.openxmlformats.org/officeDocument/2006/relationships/hyperlink" Target="mailto:QQTest_26@cendyn17.com" TargetMode="External"/><Relationship Id="rId8" Type="http://schemas.openxmlformats.org/officeDocument/2006/relationships/hyperlink" Target="mailto:QQTest_04@cendyn17.com" TargetMode="External"/><Relationship Id="rId3" Type="http://schemas.openxmlformats.org/officeDocument/2006/relationships/hyperlink" Target="mailto:QQTest_02@cendyn17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QQTest_48@cendyn17.com" TargetMode="External"/><Relationship Id="rId21" Type="http://schemas.openxmlformats.org/officeDocument/2006/relationships/hyperlink" Target="mailto:QQTest_31@cendyn17.com" TargetMode="External"/><Relationship Id="rId42" Type="http://schemas.openxmlformats.org/officeDocument/2006/relationships/hyperlink" Target="mailto:QQTest_40@cendyn17.com" TargetMode="External"/><Relationship Id="rId63" Type="http://schemas.openxmlformats.org/officeDocument/2006/relationships/hyperlink" Target="mailto:QQTest_41@cendyn17.com" TargetMode="External"/><Relationship Id="rId84" Type="http://schemas.openxmlformats.org/officeDocument/2006/relationships/hyperlink" Target="mailto:QQTest_44@cendyn17.com" TargetMode="External"/><Relationship Id="rId138" Type="http://schemas.openxmlformats.org/officeDocument/2006/relationships/hyperlink" Target="mailto:QQTest_51@cendyn17.com" TargetMode="External"/><Relationship Id="rId159" Type="http://schemas.openxmlformats.org/officeDocument/2006/relationships/hyperlink" Target="mailto:QQTest_50@cendyn17.com" TargetMode="External"/><Relationship Id="rId170" Type="http://schemas.openxmlformats.org/officeDocument/2006/relationships/hyperlink" Target="mailto:QQTest_50@cendyn17.com" TargetMode="External"/><Relationship Id="rId191" Type="http://schemas.openxmlformats.org/officeDocument/2006/relationships/hyperlink" Target="mailto:QQTest_49@cendyn17.com" TargetMode="External"/><Relationship Id="rId107" Type="http://schemas.openxmlformats.org/officeDocument/2006/relationships/hyperlink" Target="mailto:QQTest_47@cendyn17.com" TargetMode="External"/><Relationship Id="rId11" Type="http://schemas.openxmlformats.org/officeDocument/2006/relationships/hyperlink" Target="mailto:QQTest_41@cendyn17.com" TargetMode="External"/><Relationship Id="rId32" Type="http://schemas.openxmlformats.org/officeDocument/2006/relationships/hyperlink" Target="mailto:QQTest_34@cendyn17.com" TargetMode="External"/><Relationship Id="rId53" Type="http://schemas.openxmlformats.org/officeDocument/2006/relationships/hyperlink" Target="mailto:QQTest_39@cendyn17.com" TargetMode="External"/><Relationship Id="rId74" Type="http://schemas.openxmlformats.org/officeDocument/2006/relationships/hyperlink" Target="mailto:QQTest_43@cendyn17.com" TargetMode="External"/><Relationship Id="rId128" Type="http://schemas.openxmlformats.org/officeDocument/2006/relationships/hyperlink" Target="mailto:QQTest_48@cendyn17.com" TargetMode="External"/><Relationship Id="rId149" Type="http://schemas.openxmlformats.org/officeDocument/2006/relationships/hyperlink" Target="mailto:QQTest_49@cendyn17.com" TargetMode="External"/><Relationship Id="rId5" Type="http://schemas.openxmlformats.org/officeDocument/2006/relationships/hyperlink" Target="mailto:QQTest_35@cendyn17.com" TargetMode="External"/><Relationship Id="rId95" Type="http://schemas.openxmlformats.org/officeDocument/2006/relationships/hyperlink" Target="mailto:QQTest_45@cendyn17.com" TargetMode="External"/><Relationship Id="rId160" Type="http://schemas.openxmlformats.org/officeDocument/2006/relationships/hyperlink" Target="mailto:QQTest_50@cendyn17.com" TargetMode="External"/><Relationship Id="rId181" Type="http://schemas.openxmlformats.org/officeDocument/2006/relationships/hyperlink" Target="mailto:QQTest_49@cendyn17.com" TargetMode="External"/><Relationship Id="rId22" Type="http://schemas.openxmlformats.org/officeDocument/2006/relationships/hyperlink" Target="mailto:QQTest_31@cendyn17.com" TargetMode="External"/><Relationship Id="rId43" Type="http://schemas.openxmlformats.org/officeDocument/2006/relationships/hyperlink" Target="mailto:QQTest_40@cendyn17.com" TargetMode="External"/><Relationship Id="rId64" Type="http://schemas.openxmlformats.org/officeDocument/2006/relationships/hyperlink" Target="mailto:QQTest_42@cendyn17.com" TargetMode="External"/><Relationship Id="rId118" Type="http://schemas.openxmlformats.org/officeDocument/2006/relationships/hyperlink" Target="mailto:QQTest_48@cendyn17.com" TargetMode="External"/><Relationship Id="rId139" Type="http://schemas.openxmlformats.org/officeDocument/2006/relationships/hyperlink" Target="mailto:QQTest_51@cendyn17.com" TargetMode="External"/><Relationship Id="rId85" Type="http://schemas.openxmlformats.org/officeDocument/2006/relationships/hyperlink" Target="mailto:QQTest_44@cendyn17.com" TargetMode="External"/><Relationship Id="rId150" Type="http://schemas.openxmlformats.org/officeDocument/2006/relationships/hyperlink" Target="mailto:QQTest_49@cendyn17.com" TargetMode="External"/><Relationship Id="rId171" Type="http://schemas.openxmlformats.org/officeDocument/2006/relationships/hyperlink" Target="mailto:QQTest_50@cendyn17.com" TargetMode="External"/><Relationship Id="rId192" Type="http://schemas.openxmlformats.org/officeDocument/2006/relationships/hyperlink" Target="mailto:QQTest_49@cendyn17.com" TargetMode="External"/><Relationship Id="rId12" Type="http://schemas.openxmlformats.org/officeDocument/2006/relationships/hyperlink" Target="mailto:QQTest_42@cendyn17.com" TargetMode="External"/><Relationship Id="rId33" Type="http://schemas.openxmlformats.org/officeDocument/2006/relationships/hyperlink" Target="mailto:QQTest_35@cendyn17.com" TargetMode="External"/><Relationship Id="rId108" Type="http://schemas.openxmlformats.org/officeDocument/2006/relationships/hyperlink" Target="mailto:QQTest_47@cendyn17.com" TargetMode="External"/><Relationship Id="rId129" Type="http://schemas.openxmlformats.org/officeDocument/2006/relationships/hyperlink" Target="mailto:QQTest_48@cendyn17.com" TargetMode="External"/><Relationship Id="rId54" Type="http://schemas.openxmlformats.org/officeDocument/2006/relationships/hyperlink" Target="mailto:QQTest_41@cendyn17.com" TargetMode="External"/><Relationship Id="rId75" Type="http://schemas.openxmlformats.org/officeDocument/2006/relationships/hyperlink" Target="mailto:SepTest_43@cendyn17.com" TargetMode="External"/><Relationship Id="rId96" Type="http://schemas.openxmlformats.org/officeDocument/2006/relationships/hyperlink" Target="mailto:QQTest_46@cendyn17.com" TargetMode="External"/><Relationship Id="rId140" Type="http://schemas.openxmlformats.org/officeDocument/2006/relationships/hyperlink" Target="mailto:QQTest_51@cendyn17.com" TargetMode="External"/><Relationship Id="rId161" Type="http://schemas.openxmlformats.org/officeDocument/2006/relationships/hyperlink" Target="mailto:QQTest_50@cendyn17.com" TargetMode="External"/><Relationship Id="rId182" Type="http://schemas.openxmlformats.org/officeDocument/2006/relationships/hyperlink" Target="mailto:QQTest_49@cendyn17.com" TargetMode="External"/><Relationship Id="rId6" Type="http://schemas.openxmlformats.org/officeDocument/2006/relationships/hyperlink" Target="mailto:QQTest_36@cendyn17.com" TargetMode="External"/><Relationship Id="rId23" Type="http://schemas.openxmlformats.org/officeDocument/2006/relationships/hyperlink" Target="mailto:QQTest_31@cendyn17.com" TargetMode="External"/><Relationship Id="rId119" Type="http://schemas.openxmlformats.org/officeDocument/2006/relationships/hyperlink" Target="mailto:QQTest_48@cendyn17.com" TargetMode="External"/><Relationship Id="rId44" Type="http://schemas.openxmlformats.org/officeDocument/2006/relationships/hyperlink" Target="mailto:QQTest_40@cendyn17.com" TargetMode="External"/><Relationship Id="rId65" Type="http://schemas.openxmlformats.org/officeDocument/2006/relationships/hyperlink" Target="mailto:QQTest_42@cendyn17.com" TargetMode="External"/><Relationship Id="rId86" Type="http://schemas.openxmlformats.org/officeDocument/2006/relationships/hyperlink" Target="mailto:FebTest_44@cendyn17.com" TargetMode="External"/><Relationship Id="rId130" Type="http://schemas.openxmlformats.org/officeDocument/2006/relationships/hyperlink" Target="mailto:QQTest_48@cendyn17.com" TargetMode="External"/><Relationship Id="rId151" Type="http://schemas.openxmlformats.org/officeDocument/2006/relationships/hyperlink" Target="mailto:QQTest_49@cendyn17.com" TargetMode="External"/><Relationship Id="rId172" Type="http://schemas.openxmlformats.org/officeDocument/2006/relationships/hyperlink" Target="mailto:QQTest_50@cendyn17.com" TargetMode="External"/><Relationship Id="rId193" Type="http://schemas.openxmlformats.org/officeDocument/2006/relationships/hyperlink" Target="mailto:QQTest_49@cendyn17.com" TargetMode="External"/><Relationship Id="rId13" Type="http://schemas.openxmlformats.org/officeDocument/2006/relationships/hyperlink" Target="mailto:QQTest_43@cendyn17.com" TargetMode="External"/><Relationship Id="rId109" Type="http://schemas.openxmlformats.org/officeDocument/2006/relationships/hyperlink" Target="mailto:QQTest_47@cendyn17.com" TargetMode="External"/><Relationship Id="rId34" Type="http://schemas.openxmlformats.org/officeDocument/2006/relationships/hyperlink" Target="mailto:QQTest_35@cendyn17.com" TargetMode="External"/><Relationship Id="rId55" Type="http://schemas.openxmlformats.org/officeDocument/2006/relationships/hyperlink" Target="mailto:QQTest_41@cendyn17.com" TargetMode="External"/><Relationship Id="rId76" Type="http://schemas.openxmlformats.org/officeDocument/2006/relationships/hyperlink" Target="mailto:QQTest_43@cendyn17.com" TargetMode="External"/><Relationship Id="rId97" Type="http://schemas.openxmlformats.org/officeDocument/2006/relationships/hyperlink" Target="mailto:QQTest_46@cendyn17.com" TargetMode="External"/><Relationship Id="rId120" Type="http://schemas.openxmlformats.org/officeDocument/2006/relationships/hyperlink" Target="mailto:QQTest_48@cendyn17.com" TargetMode="External"/><Relationship Id="rId141" Type="http://schemas.openxmlformats.org/officeDocument/2006/relationships/hyperlink" Target="mailto:QQTest_52@cendyn17.com" TargetMode="External"/><Relationship Id="rId7" Type="http://schemas.openxmlformats.org/officeDocument/2006/relationships/hyperlink" Target="mailto:QQTest_37@cendyn17.com" TargetMode="External"/><Relationship Id="rId71" Type="http://schemas.openxmlformats.org/officeDocument/2006/relationships/hyperlink" Target="mailto:QQTest_42@cendyn17.com" TargetMode="External"/><Relationship Id="rId92" Type="http://schemas.openxmlformats.org/officeDocument/2006/relationships/hyperlink" Target="mailto:QQTest_45@cendyn17.com" TargetMode="External"/><Relationship Id="rId162" Type="http://schemas.openxmlformats.org/officeDocument/2006/relationships/hyperlink" Target="mailto:QQTest_50@cendyn17.com" TargetMode="External"/><Relationship Id="rId183" Type="http://schemas.openxmlformats.org/officeDocument/2006/relationships/hyperlink" Target="mailto:QQTest_49@cendyn17.com" TargetMode="External"/><Relationship Id="rId2" Type="http://schemas.openxmlformats.org/officeDocument/2006/relationships/hyperlink" Target="mailto:QQTest_32@cendyn17.com" TargetMode="External"/><Relationship Id="rId29" Type="http://schemas.openxmlformats.org/officeDocument/2006/relationships/hyperlink" Target="mailto:QQTest_33@cendyn17.com" TargetMode="External"/><Relationship Id="rId24" Type="http://schemas.openxmlformats.org/officeDocument/2006/relationships/hyperlink" Target="mailto:QQTest_32@cendyn17.com" TargetMode="External"/><Relationship Id="rId40" Type="http://schemas.openxmlformats.org/officeDocument/2006/relationships/hyperlink" Target="mailto:QQTest_40@cendyn17.com" TargetMode="External"/><Relationship Id="rId45" Type="http://schemas.openxmlformats.org/officeDocument/2006/relationships/hyperlink" Target="mailto:QQTest_37@cendyn17.com" TargetMode="External"/><Relationship Id="rId66" Type="http://schemas.openxmlformats.org/officeDocument/2006/relationships/hyperlink" Target="mailto:QQTest_42@cendyn17.com" TargetMode="External"/><Relationship Id="rId87" Type="http://schemas.openxmlformats.org/officeDocument/2006/relationships/hyperlink" Target="mailto:QQTest_45@cendyn17.com" TargetMode="External"/><Relationship Id="rId110" Type="http://schemas.openxmlformats.org/officeDocument/2006/relationships/hyperlink" Target="mailto:QQTest_47@cendyn17.com" TargetMode="External"/><Relationship Id="rId115" Type="http://schemas.openxmlformats.org/officeDocument/2006/relationships/hyperlink" Target="mailto:QQTest_48@cendyn17.com" TargetMode="External"/><Relationship Id="rId131" Type="http://schemas.openxmlformats.org/officeDocument/2006/relationships/hyperlink" Target="mailto:QQTest_48@cendyn17.com" TargetMode="External"/><Relationship Id="rId136" Type="http://schemas.openxmlformats.org/officeDocument/2006/relationships/hyperlink" Target="mailto:QQTest_51@cendyn17.com" TargetMode="External"/><Relationship Id="rId157" Type="http://schemas.openxmlformats.org/officeDocument/2006/relationships/hyperlink" Target="mailto:QQTest_50@cendyn17.com" TargetMode="External"/><Relationship Id="rId178" Type="http://schemas.openxmlformats.org/officeDocument/2006/relationships/hyperlink" Target="mailto:QQTest_49@cendyn17.com" TargetMode="External"/><Relationship Id="rId61" Type="http://schemas.openxmlformats.org/officeDocument/2006/relationships/hyperlink" Target="mailto:QQTest_41@cendyn17.com" TargetMode="External"/><Relationship Id="rId82" Type="http://schemas.openxmlformats.org/officeDocument/2006/relationships/hyperlink" Target="mailto:QQTest_44@cendyn17.com" TargetMode="External"/><Relationship Id="rId152" Type="http://schemas.openxmlformats.org/officeDocument/2006/relationships/hyperlink" Target="mailto:QQTest_49@cendyn17.com" TargetMode="External"/><Relationship Id="rId173" Type="http://schemas.openxmlformats.org/officeDocument/2006/relationships/hyperlink" Target="mailto:QQTest_50@cendyn17.com" TargetMode="External"/><Relationship Id="rId194" Type="http://schemas.openxmlformats.org/officeDocument/2006/relationships/hyperlink" Target="mailto:QQTest_49@cendyn17.com" TargetMode="External"/><Relationship Id="rId19" Type="http://schemas.openxmlformats.org/officeDocument/2006/relationships/hyperlink" Target="mailto:QQTest_49@cendyn17.com" TargetMode="External"/><Relationship Id="rId14" Type="http://schemas.openxmlformats.org/officeDocument/2006/relationships/hyperlink" Target="mailto:QQTest_44@cendyn17.com" TargetMode="External"/><Relationship Id="rId30" Type="http://schemas.openxmlformats.org/officeDocument/2006/relationships/hyperlink" Target="mailto:QQTest_34@cendyn17.com" TargetMode="External"/><Relationship Id="rId35" Type="http://schemas.openxmlformats.org/officeDocument/2006/relationships/hyperlink" Target="mailto:QQTest_35@cendyn17.com" TargetMode="External"/><Relationship Id="rId56" Type="http://schemas.openxmlformats.org/officeDocument/2006/relationships/hyperlink" Target="mailto:QQTest_40@cendyn17.com" TargetMode="External"/><Relationship Id="rId77" Type="http://schemas.openxmlformats.org/officeDocument/2006/relationships/hyperlink" Target="mailto:QQTest_43@cendyn17.com" TargetMode="External"/><Relationship Id="rId100" Type="http://schemas.openxmlformats.org/officeDocument/2006/relationships/hyperlink" Target="mailto:QQTest_46@cendyn17.com" TargetMode="External"/><Relationship Id="rId105" Type="http://schemas.openxmlformats.org/officeDocument/2006/relationships/hyperlink" Target="mailto:QQTest_47@cendyn17.com" TargetMode="External"/><Relationship Id="rId126" Type="http://schemas.openxmlformats.org/officeDocument/2006/relationships/hyperlink" Target="mailto:QQTest_48@cendyn17.com" TargetMode="External"/><Relationship Id="rId147" Type="http://schemas.openxmlformats.org/officeDocument/2006/relationships/hyperlink" Target="mailto:QQTest_49@cendyn17.com" TargetMode="External"/><Relationship Id="rId168" Type="http://schemas.openxmlformats.org/officeDocument/2006/relationships/hyperlink" Target="mailto:NGPBHTest_50@cendyn17.com" TargetMode="External"/><Relationship Id="rId8" Type="http://schemas.openxmlformats.org/officeDocument/2006/relationships/hyperlink" Target="mailto:QQTest_38@cendyn17.com" TargetMode="External"/><Relationship Id="rId51" Type="http://schemas.openxmlformats.org/officeDocument/2006/relationships/hyperlink" Target="mailto:QQTest_39@cendyn17.com" TargetMode="External"/><Relationship Id="rId72" Type="http://schemas.openxmlformats.org/officeDocument/2006/relationships/hyperlink" Target="mailto:QQTest_43@cendyn17.com" TargetMode="External"/><Relationship Id="rId93" Type="http://schemas.openxmlformats.org/officeDocument/2006/relationships/hyperlink" Target="mailto:QQTest_45@cendyn17.com" TargetMode="External"/><Relationship Id="rId98" Type="http://schemas.openxmlformats.org/officeDocument/2006/relationships/hyperlink" Target="mailto:QQTest_46@cendyn17.com" TargetMode="External"/><Relationship Id="rId121" Type="http://schemas.openxmlformats.org/officeDocument/2006/relationships/hyperlink" Target="mailto:QQTest_48@cendyn17.com" TargetMode="External"/><Relationship Id="rId142" Type="http://schemas.openxmlformats.org/officeDocument/2006/relationships/hyperlink" Target="mailto:QQTest_52@cendyn17.com" TargetMode="External"/><Relationship Id="rId163" Type="http://schemas.openxmlformats.org/officeDocument/2006/relationships/hyperlink" Target="mailto:QQTest_50@cendyn17.com" TargetMode="External"/><Relationship Id="rId184" Type="http://schemas.openxmlformats.org/officeDocument/2006/relationships/hyperlink" Target="mailto:QQTest_49@cendyn17.com" TargetMode="External"/><Relationship Id="rId189" Type="http://schemas.openxmlformats.org/officeDocument/2006/relationships/hyperlink" Target="mailto:QQTest_49@cendyn17.com" TargetMode="External"/><Relationship Id="rId3" Type="http://schemas.openxmlformats.org/officeDocument/2006/relationships/hyperlink" Target="mailto:QQTest_33@cendyn17.com" TargetMode="External"/><Relationship Id="rId25" Type="http://schemas.openxmlformats.org/officeDocument/2006/relationships/hyperlink" Target="mailto:QQTest_32@cendyn17.com" TargetMode="External"/><Relationship Id="rId46" Type="http://schemas.openxmlformats.org/officeDocument/2006/relationships/hyperlink" Target="mailto:QQTest_37@cendyn17.com" TargetMode="External"/><Relationship Id="rId67" Type="http://schemas.openxmlformats.org/officeDocument/2006/relationships/hyperlink" Target="mailto:QQTest_42@cendyn17.com" TargetMode="External"/><Relationship Id="rId116" Type="http://schemas.openxmlformats.org/officeDocument/2006/relationships/hyperlink" Target="mailto:QQTest_48@cendyn17.com" TargetMode="External"/><Relationship Id="rId137" Type="http://schemas.openxmlformats.org/officeDocument/2006/relationships/hyperlink" Target="mailto:QQTest_51@cendyn17.com" TargetMode="External"/><Relationship Id="rId158" Type="http://schemas.openxmlformats.org/officeDocument/2006/relationships/hyperlink" Target="mailto:QQTest_50@cendyn17.com" TargetMode="External"/><Relationship Id="rId20" Type="http://schemas.openxmlformats.org/officeDocument/2006/relationships/hyperlink" Target="mailto:QQTest_50@cendyn17.com" TargetMode="External"/><Relationship Id="rId41" Type="http://schemas.openxmlformats.org/officeDocument/2006/relationships/hyperlink" Target="mailto:QQTest_40@cendyn17.com" TargetMode="External"/><Relationship Id="rId62" Type="http://schemas.openxmlformats.org/officeDocument/2006/relationships/hyperlink" Target="mailto:QQTest_41@cendyn17.com" TargetMode="External"/><Relationship Id="rId83" Type="http://schemas.openxmlformats.org/officeDocument/2006/relationships/hyperlink" Target="mailto:QQTest_44@cendyn17.com" TargetMode="External"/><Relationship Id="rId88" Type="http://schemas.openxmlformats.org/officeDocument/2006/relationships/hyperlink" Target="mailto:SepTest_45@cendyn17.com" TargetMode="External"/><Relationship Id="rId111" Type="http://schemas.openxmlformats.org/officeDocument/2006/relationships/hyperlink" Target="mailto:QQTest_47@cendyn17.com" TargetMode="External"/><Relationship Id="rId132" Type="http://schemas.openxmlformats.org/officeDocument/2006/relationships/hyperlink" Target="mailto:QQTest_48@cendyn17.com" TargetMode="External"/><Relationship Id="rId153" Type="http://schemas.openxmlformats.org/officeDocument/2006/relationships/hyperlink" Target="mailto:QQTest_49@cendyn17.com" TargetMode="External"/><Relationship Id="rId174" Type="http://schemas.openxmlformats.org/officeDocument/2006/relationships/hyperlink" Target="mailto:QQTest_49@cendyn17.com" TargetMode="External"/><Relationship Id="rId179" Type="http://schemas.openxmlformats.org/officeDocument/2006/relationships/hyperlink" Target="mailto:QQTest_49@cendyn17.com" TargetMode="External"/><Relationship Id="rId195" Type="http://schemas.openxmlformats.org/officeDocument/2006/relationships/hyperlink" Target="mailto:QQTest_49@cendyn17.com" TargetMode="External"/><Relationship Id="rId190" Type="http://schemas.openxmlformats.org/officeDocument/2006/relationships/hyperlink" Target="mailto:QQTest_49@cendyn17.com" TargetMode="External"/><Relationship Id="rId15" Type="http://schemas.openxmlformats.org/officeDocument/2006/relationships/hyperlink" Target="mailto:QQTest_45@cendyn17.com" TargetMode="External"/><Relationship Id="rId36" Type="http://schemas.openxmlformats.org/officeDocument/2006/relationships/hyperlink" Target="mailto:QQTest_36@cendyn17.com" TargetMode="External"/><Relationship Id="rId57" Type="http://schemas.openxmlformats.org/officeDocument/2006/relationships/hyperlink" Target="mailto:QQTest_40@cendyn17.com" TargetMode="External"/><Relationship Id="rId106" Type="http://schemas.openxmlformats.org/officeDocument/2006/relationships/hyperlink" Target="mailto:QQTest_47@cendyn17.com" TargetMode="External"/><Relationship Id="rId127" Type="http://schemas.openxmlformats.org/officeDocument/2006/relationships/hyperlink" Target="mailto:QQTest_48@cendyn17.com" TargetMode="External"/><Relationship Id="rId10" Type="http://schemas.openxmlformats.org/officeDocument/2006/relationships/hyperlink" Target="mailto:QQTest_40@cendyn17.com" TargetMode="External"/><Relationship Id="rId31" Type="http://schemas.openxmlformats.org/officeDocument/2006/relationships/hyperlink" Target="mailto:QQTest_34@cendyn17.com" TargetMode="External"/><Relationship Id="rId52" Type="http://schemas.openxmlformats.org/officeDocument/2006/relationships/hyperlink" Target="mailto:QQTest_39@cendyn17.com" TargetMode="External"/><Relationship Id="rId73" Type="http://schemas.openxmlformats.org/officeDocument/2006/relationships/hyperlink" Target="mailto:QQTest_43@cendyn17.com" TargetMode="External"/><Relationship Id="rId78" Type="http://schemas.openxmlformats.org/officeDocument/2006/relationships/hyperlink" Target="mailto:QQTest_43@cendyn17.com" TargetMode="External"/><Relationship Id="rId94" Type="http://schemas.openxmlformats.org/officeDocument/2006/relationships/hyperlink" Target="mailto:QQTest_45@cendyn17.com" TargetMode="External"/><Relationship Id="rId99" Type="http://schemas.openxmlformats.org/officeDocument/2006/relationships/hyperlink" Target="mailto:QQTest_46@cendyn17.com" TargetMode="External"/><Relationship Id="rId101" Type="http://schemas.openxmlformats.org/officeDocument/2006/relationships/hyperlink" Target="mailto:QQTest_46@cendyn17.com" TargetMode="External"/><Relationship Id="rId122" Type="http://schemas.openxmlformats.org/officeDocument/2006/relationships/hyperlink" Target="mailto:QQTest_48@cendyn17.com" TargetMode="External"/><Relationship Id="rId143" Type="http://schemas.openxmlformats.org/officeDocument/2006/relationships/hyperlink" Target="mailto:QQTest_52@cendyn17.com" TargetMode="External"/><Relationship Id="rId148" Type="http://schemas.openxmlformats.org/officeDocument/2006/relationships/hyperlink" Target="mailto:QQTest_49@cendyn17.com" TargetMode="External"/><Relationship Id="rId164" Type="http://schemas.openxmlformats.org/officeDocument/2006/relationships/hyperlink" Target="mailto:QQTest_50@cendyn17.com" TargetMode="External"/><Relationship Id="rId169" Type="http://schemas.openxmlformats.org/officeDocument/2006/relationships/hyperlink" Target="mailto:QQTest_50@cendyn17.com" TargetMode="External"/><Relationship Id="rId185" Type="http://schemas.openxmlformats.org/officeDocument/2006/relationships/hyperlink" Target="mailto:QQTest_49@cendyn17.com" TargetMode="External"/><Relationship Id="rId4" Type="http://schemas.openxmlformats.org/officeDocument/2006/relationships/hyperlink" Target="mailto:QQTest_34@cendyn17.com" TargetMode="External"/><Relationship Id="rId9" Type="http://schemas.openxmlformats.org/officeDocument/2006/relationships/hyperlink" Target="mailto:QQTest_39@cendyn17.com" TargetMode="External"/><Relationship Id="rId180" Type="http://schemas.openxmlformats.org/officeDocument/2006/relationships/hyperlink" Target="mailto:QQTest_49@cendyn17.com" TargetMode="External"/><Relationship Id="rId26" Type="http://schemas.openxmlformats.org/officeDocument/2006/relationships/hyperlink" Target="mailto:QQTest_32@cendyn17.com" TargetMode="External"/><Relationship Id="rId47" Type="http://schemas.openxmlformats.org/officeDocument/2006/relationships/hyperlink" Target="mailto:QQTest_37@cendyn17.com" TargetMode="External"/><Relationship Id="rId68" Type="http://schemas.openxmlformats.org/officeDocument/2006/relationships/hyperlink" Target="mailto:QQTest_42@cendyn17.com" TargetMode="External"/><Relationship Id="rId89" Type="http://schemas.openxmlformats.org/officeDocument/2006/relationships/hyperlink" Target="mailto:QQTest_45@cendyn17.com" TargetMode="External"/><Relationship Id="rId112" Type="http://schemas.openxmlformats.org/officeDocument/2006/relationships/hyperlink" Target="mailto:QQTest_48@cendyn17.com" TargetMode="External"/><Relationship Id="rId133" Type="http://schemas.openxmlformats.org/officeDocument/2006/relationships/hyperlink" Target="mailto:QQTest_48@cendyn17.com" TargetMode="External"/><Relationship Id="rId154" Type="http://schemas.openxmlformats.org/officeDocument/2006/relationships/hyperlink" Target="mailto:QQTest_49@cendyn17.com" TargetMode="External"/><Relationship Id="rId175" Type="http://schemas.openxmlformats.org/officeDocument/2006/relationships/hyperlink" Target="mailto:QQTest_49@cendyn17.com" TargetMode="External"/><Relationship Id="rId196" Type="http://schemas.openxmlformats.org/officeDocument/2006/relationships/hyperlink" Target="mailto:QQTest_49@cendyn17.com" TargetMode="External"/><Relationship Id="rId16" Type="http://schemas.openxmlformats.org/officeDocument/2006/relationships/hyperlink" Target="mailto:QQTest_46@cendyn17.com" TargetMode="External"/><Relationship Id="rId37" Type="http://schemas.openxmlformats.org/officeDocument/2006/relationships/hyperlink" Target="mailto:QQTest_36@cendyn17.com" TargetMode="External"/><Relationship Id="rId58" Type="http://schemas.openxmlformats.org/officeDocument/2006/relationships/hyperlink" Target="mailto:QQTest_41@cendyn17.com" TargetMode="External"/><Relationship Id="rId79" Type="http://schemas.openxmlformats.org/officeDocument/2006/relationships/hyperlink" Target="mailto:QQTest_43@cendyn17.com" TargetMode="External"/><Relationship Id="rId102" Type="http://schemas.openxmlformats.org/officeDocument/2006/relationships/hyperlink" Target="mailto:QQTest_46@cendyn17.com" TargetMode="External"/><Relationship Id="rId123" Type="http://schemas.openxmlformats.org/officeDocument/2006/relationships/hyperlink" Target="mailto:QQTest_48@cendyn17.com" TargetMode="External"/><Relationship Id="rId144" Type="http://schemas.openxmlformats.org/officeDocument/2006/relationships/hyperlink" Target="mailto:QQTest_52@cendyn17.com" TargetMode="External"/><Relationship Id="rId90" Type="http://schemas.openxmlformats.org/officeDocument/2006/relationships/hyperlink" Target="mailto:QQTest_45@cendyn17.com" TargetMode="External"/><Relationship Id="rId165" Type="http://schemas.openxmlformats.org/officeDocument/2006/relationships/hyperlink" Target="mailto:QQTest_50@cendyn17.com" TargetMode="External"/><Relationship Id="rId186" Type="http://schemas.openxmlformats.org/officeDocument/2006/relationships/hyperlink" Target="mailto:QQTest_49@cendyn17.com" TargetMode="External"/><Relationship Id="rId27" Type="http://schemas.openxmlformats.org/officeDocument/2006/relationships/hyperlink" Target="mailto:QQTest_33@cendyn17.com" TargetMode="External"/><Relationship Id="rId48" Type="http://schemas.openxmlformats.org/officeDocument/2006/relationships/hyperlink" Target="mailto:QQTest_38@cendyn17.com" TargetMode="External"/><Relationship Id="rId69" Type="http://schemas.openxmlformats.org/officeDocument/2006/relationships/hyperlink" Target="mailto:QQTest_42@cendyn17.com" TargetMode="External"/><Relationship Id="rId113" Type="http://schemas.openxmlformats.org/officeDocument/2006/relationships/hyperlink" Target="mailto:QQTest_48@cendyn17.com" TargetMode="External"/><Relationship Id="rId134" Type="http://schemas.openxmlformats.org/officeDocument/2006/relationships/hyperlink" Target="mailto:QQTest_51@cendyn17.com" TargetMode="External"/><Relationship Id="rId80" Type="http://schemas.openxmlformats.org/officeDocument/2006/relationships/hyperlink" Target="mailto:QQTest_43@cendyn17.com" TargetMode="External"/><Relationship Id="rId155" Type="http://schemas.openxmlformats.org/officeDocument/2006/relationships/hyperlink" Target="mailto:QQTest_49@cendyn17.com" TargetMode="External"/><Relationship Id="rId176" Type="http://schemas.openxmlformats.org/officeDocument/2006/relationships/hyperlink" Target="mailto:QQTest_49@cendyn17.com" TargetMode="External"/><Relationship Id="rId197" Type="http://schemas.openxmlformats.org/officeDocument/2006/relationships/hyperlink" Target="mailto:QQTest_50@cendyn17.com" TargetMode="External"/><Relationship Id="rId17" Type="http://schemas.openxmlformats.org/officeDocument/2006/relationships/hyperlink" Target="mailto:QQTest_47@cendyn17.com" TargetMode="External"/><Relationship Id="rId38" Type="http://schemas.openxmlformats.org/officeDocument/2006/relationships/hyperlink" Target="mailto:QQTest_36@cendyn17.com" TargetMode="External"/><Relationship Id="rId59" Type="http://schemas.openxmlformats.org/officeDocument/2006/relationships/hyperlink" Target="mailto:QQTest_41@cendyn17.com" TargetMode="External"/><Relationship Id="rId103" Type="http://schemas.openxmlformats.org/officeDocument/2006/relationships/hyperlink" Target="mailto:QQTest_46@cendyn17.com" TargetMode="External"/><Relationship Id="rId124" Type="http://schemas.openxmlformats.org/officeDocument/2006/relationships/hyperlink" Target="mailto:QQTest_48@cendyn17.com" TargetMode="External"/><Relationship Id="rId70" Type="http://schemas.openxmlformats.org/officeDocument/2006/relationships/hyperlink" Target="mailto:QQTest_42@cendyn17.com" TargetMode="External"/><Relationship Id="rId91" Type="http://schemas.openxmlformats.org/officeDocument/2006/relationships/hyperlink" Target="mailto:QQTest_45@cendyn17.com" TargetMode="External"/><Relationship Id="rId145" Type="http://schemas.openxmlformats.org/officeDocument/2006/relationships/hyperlink" Target="mailto:QQTest_52@cendyn17.com" TargetMode="External"/><Relationship Id="rId166" Type="http://schemas.openxmlformats.org/officeDocument/2006/relationships/hyperlink" Target="mailto:QQTest_50@cendyn17.com" TargetMode="External"/><Relationship Id="rId187" Type="http://schemas.openxmlformats.org/officeDocument/2006/relationships/hyperlink" Target="mailto:QQTest_49@cendyn17.com" TargetMode="External"/><Relationship Id="rId1" Type="http://schemas.openxmlformats.org/officeDocument/2006/relationships/hyperlink" Target="mailto:QQTest_31@cendyn17.com" TargetMode="External"/><Relationship Id="rId28" Type="http://schemas.openxmlformats.org/officeDocument/2006/relationships/hyperlink" Target="mailto:QQTest_33@cendyn17.com" TargetMode="External"/><Relationship Id="rId49" Type="http://schemas.openxmlformats.org/officeDocument/2006/relationships/hyperlink" Target="mailto:QQTest_38@cendyn17.com" TargetMode="External"/><Relationship Id="rId114" Type="http://schemas.openxmlformats.org/officeDocument/2006/relationships/hyperlink" Target="mailto:QQTest_48@cendyn17.com" TargetMode="External"/><Relationship Id="rId60" Type="http://schemas.openxmlformats.org/officeDocument/2006/relationships/hyperlink" Target="mailto:QQTest_41@cendyn17.com" TargetMode="External"/><Relationship Id="rId81" Type="http://schemas.openxmlformats.org/officeDocument/2006/relationships/hyperlink" Target="mailto:QQTest_44@cendyn17.com" TargetMode="External"/><Relationship Id="rId135" Type="http://schemas.openxmlformats.org/officeDocument/2006/relationships/hyperlink" Target="mailto:QQTest_52@cendyn17.com" TargetMode="External"/><Relationship Id="rId156" Type="http://schemas.openxmlformats.org/officeDocument/2006/relationships/hyperlink" Target="mailto:QQTest_50@cendyn17.com" TargetMode="External"/><Relationship Id="rId177" Type="http://schemas.openxmlformats.org/officeDocument/2006/relationships/hyperlink" Target="mailto:QQTest_49@cendyn17.com" TargetMode="External"/><Relationship Id="rId198" Type="http://schemas.openxmlformats.org/officeDocument/2006/relationships/hyperlink" Target="mailto:QQTest_50@cendyn17.com" TargetMode="External"/><Relationship Id="rId18" Type="http://schemas.openxmlformats.org/officeDocument/2006/relationships/hyperlink" Target="mailto:QQTest_48@cendyn17.com" TargetMode="External"/><Relationship Id="rId39" Type="http://schemas.openxmlformats.org/officeDocument/2006/relationships/hyperlink" Target="mailto:QQTest_40@cendyn17.com" TargetMode="External"/><Relationship Id="rId50" Type="http://schemas.openxmlformats.org/officeDocument/2006/relationships/hyperlink" Target="mailto:QQTest_38@cendyn17.com" TargetMode="External"/><Relationship Id="rId104" Type="http://schemas.openxmlformats.org/officeDocument/2006/relationships/hyperlink" Target="mailto:QQTest_46@cendyn17.com" TargetMode="External"/><Relationship Id="rId125" Type="http://schemas.openxmlformats.org/officeDocument/2006/relationships/hyperlink" Target="mailto:QQTest_48@cendyn17.com" TargetMode="External"/><Relationship Id="rId146" Type="http://schemas.openxmlformats.org/officeDocument/2006/relationships/hyperlink" Target="mailto:AaruTest_49@cendyn17.com" TargetMode="External"/><Relationship Id="rId167" Type="http://schemas.openxmlformats.org/officeDocument/2006/relationships/hyperlink" Target="mailto:QQTest_50@cendyn17.com" TargetMode="External"/><Relationship Id="rId188" Type="http://schemas.openxmlformats.org/officeDocument/2006/relationships/hyperlink" Target="mailto:QQTest_49@cendyn17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6"/>
  <sheetViews>
    <sheetView topLeftCell="A7" workbookViewId="0">
      <selection activeCell="A22" sqref="A22"/>
    </sheetView>
  </sheetViews>
  <sheetFormatPr defaultColWidth="14.42578125" defaultRowHeight="15.75" customHeight="1"/>
  <cols>
    <col min="1" max="1" width="23.5703125" style="56" customWidth="1"/>
    <col min="2" max="4" width="23.85546875" style="45" customWidth="1"/>
    <col min="5" max="6" width="30.28515625" style="56" customWidth="1"/>
    <col min="7" max="7" width="17.28515625" style="45" customWidth="1"/>
    <col min="8" max="8" width="16.28515625" style="56" customWidth="1"/>
    <col min="9" max="9" width="18.42578125" style="56" customWidth="1"/>
    <col min="10" max="10" width="20.5703125" style="56" customWidth="1"/>
    <col min="11" max="11" width="12.42578125" style="56" customWidth="1"/>
    <col min="12" max="12" width="14.28515625" style="56" customWidth="1"/>
    <col min="13" max="13" width="20.5703125" style="56" customWidth="1"/>
    <col min="14" max="14" width="28.42578125" style="56" customWidth="1"/>
    <col min="15" max="18" width="14.42578125" style="56"/>
    <col min="19" max="19" width="17.28515625" style="56" customWidth="1"/>
    <col min="20" max="21" width="15.85546875" style="56" customWidth="1"/>
    <col min="22" max="22" width="18.28515625" style="56" customWidth="1"/>
    <col min="23" max="27" width="14.42578125" style="56"/>
    <col min="28" max="28" width="15.28515625" style="56" customWidth="1"/>
    <col min="29" max="16384" width="14.42578125" style="56"/>
  </cols>
  <sheetData>
    <row r="1" spans="1:53" ht="15.75" customHeight="1">
      <c r="A1" s="71" t="s">
        <v>0</v>
      </c>
      <c r="B1" s="72"/>
      <c r="C1" s="72"/>
      <c r="D1" s="72"/>
      <c r="E1" s="72"/>
      <c r="F1" s="72"/>
      <c r="G1" s="72"/>
    </row>
    <row r="2" spans="1:53" ht="15.75" customHeight="1">
      <c r="A2" s="72"/>
      <c r="B2" s="72"/>
      <c r="C2" s="72"/>
      <c r="D2" s="72"/>
      <c r="E2" s="72"/>
      <c r="F2" s="72"/>
      <c r="G2" s="72"/>
    </row>
    <row r="3" spans="1:53" ht="15.75" customHeight="1">
      <c r="A3" s="72"/>
      <c r="B3" s="72"/>
      <c r="C3" s="72"/>
      <c r="D3" s="72"/>
      <c r="E3" s="72"/>
      <c r="F3" s="72"/>
      <c r="G3" s="72"/>
    </row>
    <row r="5" spans="1:53" ht="15">
      <c r="A5" s="57" t="s">
        <v>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</row>
    <row r="6" spans="1:53" ht="15">
      <c r="A6" s="58" t="s">
        <v>2</v>
      </c>
      <c r="B6" s="59" t="s">
        <v>3</v>
      </c>
      <c r="C6" s="59" t="s">
        <v>4</v>
      </c>
      <c r="D6" s="59" t="s">
        <v>5</v>
      </c>
      <c r="E6" s="59" t="s">
        <v>6</v>
      </c>
      <c r="F6" s="59" t="s">
        <v>7</v>
      </c>
      <c r="G6" s="59" t="s">
        <v>8</v>
      </c>
      <c r="H6" s="59" t="s">
        <v>9</v>
      </c>
      <c r="I6" s="64" t="s">
        <v>10</v>
      </c>
      <c r="J6" s="64" t="s">
        <v>11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</row>
    <row r="7" spans="1:53" ht="15.75" customHeight="1">
      <c r="A7" s="56" t="s">
        <v>1</v>
      </c>
      <c r="B7" s="45">
        <v>2</v>
      </c>
      <c r="C7" s="56">
        <v>0</v>
      </c>
      <c r="D7" s="43">
        <v>10</v>
      </c>
      <c r="E7" s="45" t="s">
        <v>12</v>
      </c>
      <c r="F7" s="45">
        <v>1</v>
      </c>
      <c r="G7" s="45" t="s">
        <v>13</v>
      </c>
      <c r="H7" s="45">
        <v>1</v>
      </c>
      <c r="I7" s="45" t="s">
        <v>14</v>
      </c>
      <c r="J7" s="45">
        <v>1</v>
      </c>
    </row>
    <row r="8" spans="1:53" ht="15">
      <c r="A8" s="45" t="s">
        <v>1</v>
      </c>
      <c r="B8" s="43">
        <v>0</v>
      </c>
      <c r="C8" s="60">
        <v>1</v>
      </c>
      <c r="D8" s="43">
        <v>0</v>
      </c>
      <c r="E8" s="45" t="s">
        <v>12</v>
      </c>
      <c r="F8" s="45">
        <v>1</v>
      </c>
      <c r="G8" s="45" t="s">
        <v>13</v>
      </c>
      <c r="H8" s="45">
        <v>1</v>
      </c>
      <c r="I8" s="45" t="s">
        <v>14</v>
      </c>
      <c r="J8" s="45">
        <v>1</v>
      </c>
      <c r="N8" s="45"/>
      <c r="O8" s="43"/>
      <c r="P8" s="43"/>
      <c r="Q8" s="43"/>
      <c r="R8" s="43"/>
      <c r="S8" s="43"/>
      <c r="T8" s="43"/>
      <c r="U8" s="43"/>
      <c r="V8" s="45"/>
      <c r="W8" s="43"/>
      <c r="X8" s="43"/>
      <c r="Y8" s="43"/>
      <c r="Z8" s="43"/>
      <c r="AA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</row>
    <row r="10" spans="1:53" ht="15">
      <c r="A10" s="57" t="s">
        <v>15</v>
      </c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</row>
    <row r="11" spans="1:53" ht="15">
      <c r="A11" s="58" t="s">
        <v>2</v>
      </c>
      <c r="B11" s="59" t="s">
        <v>16</v>
      </c>
      <c r="C11" s="59" t="s">
        <v>17</v>
      </c>
      <c r="D11" s="59" t="s">
        <v>18</v>
      </c>
      <c r="E11" s="59" t="s">
        <v>19</v>
      </c>
      <c r="F11" s="59" t="s">
        <v>20</v>
      </c>
      <c r="G11" s="59" t="s">
        <v>5</v>
      </c>
      <c r="H11" s="59" t="s">
        <v>6</v>
      </c>
      <c r="I11" s="59" t="s">
        <v>21</v>
      </c>
      <c r="J11" s="59" t="s">
        <v>8</v>
      </c>
      <c r="K11" s="59" t="s">
        <v>9</v>
      </c>
      <c r="L11" s="64" t="s">
        <v>10</v>
      </c>
      <c r="M11" s="64" t="s">
        <v>22</v>
      </c>
      <c r="N11" s="64" t="s">
        <v>23</v>
      </c>
      <c r="O11" s="64" t="s">
        <v>24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</row>
    <row r="12" spans="1:53" ht="15.75" customHeight="1">
      <c r="A12" s="56" t="s">
        <v>15</v>
      </c>
      <c r="B12" s="45" t="s">
        <v>25</v>
      </c>
      <c r="C12" s="45" t="s">
        <v>26</v>
      </c>
      <c r="D12" s="45">
        <v>1</v>
      </c>
      <c r="E12" s="56" t="s">
        <v>27</v>
      </c>
      <c r="F12" s="56">
        <v>1</v>
      </c>
      <c r="G12" s="45">
        <v>10</v>
      </c>
      <c r="H12" s="56" t="s">
        <v>28</v>
      </c>
      <c r="I12" s="56">
        <v>1</v>
      </c>
      <c r="J12" s="56" t="s">
        <v>13</v>
      </c>
      <c r="K12" s="56">
        <v>1</v>
      </c>
      <c r="L12" s="56" t="s">
        <v>29</v>
      </c>
      <c r="M12" s="56">
        <v>1</v>
      </c>
      <c r="N12" s="56" t="s">
        <v>30</v>
      </c>
      <c r="O12" s="56">
        <v>1</v>
      </c>
    </row>
    <row r="13" spans="1:53" ht="15.75" customHeight="1">
      <c r="A13" s="45" t="s">
        <v>15</v>
      </c>
      <c r="D13" s="45">
        <v>0</v>
      </c>
      <c r="E13" s="56" t="s">
        <v>31</v>
      </c>
      <c r="F13" s="56">
        <v>1</v>
      </c>
      <c r="G13" s="45">
        <v>0</v>
      </c>
      <c r="H13" s="56" t="s">
        <v>28</v>
      </c>
      <c r="I13" s="56">
        <v>1</v>
      </c>
      <c r="J13" s="56" t="s">
        <v>13</v>
      </c>
      <c r="K13" s="56">
        <v>1</v>
      </c>
      <c r="L13" s="56" t="s">
        <v>29</v>
      </c>
      <c r="M13" s="56">
        <v>1</v>
      </c>
      <c r="N13" s="56" t="s">
        <v>30</v>
      </c>
      <c r="O13" s="56">
        <v>1</v>
      </c>
    </row>
    <row r="15" spans="1:53" ht="15">
      <c r="A15" s="45"/>
      <c r="E15" s="45"/>
      <c r="F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U15" s="43"/>
      <c r="V15" s="43"/>
      <c r="W15" s="45"/>
      <c r="X15" s="43"/>
      <c r="Y15" s="43"/>
      <c r="Z15" s="43"/>
      <c r="AA15" s="43"/>
      <c r="AB15" s="43"/>
      <c r="AC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</row>
    <row r="16" spans="1:53" ht="15">
      <c r="A16" s="57" t="s">
        <v>32</v>
      </c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</row>
    <row r="17" spans="1:53" ht="60">
      <c r="A17" s="61" t="s">
        <v>2</v>
      </c>
      <c r="B17" s="61" t="s">
        <v>33</v>
      </c>
      <c r="C17" s="62" t="s">
        <v>34</v>
      </c>
      <c r="D17" s="62" t="s">
        <v>35</v>
      </c>
      <c r="E17" s="62" t="s">
        <v>36</v>
      </c>
      <c r="F17" s="63" t="s">
        <v>37</v>
      </c>
      <c r="G17" s="62" t="s">
        <v>38</v>
      </c>
      <c r="H17" s="62" t="s">
        <v>6</v>
      </c>
      <c r="I17" s="62" t="s">
        <v>39</v>
      </c>
      <c r="J17" s="62" t="s">
        <v>40</v>
      </c>
      <c r="K17" s="62" t="s">
        <v>41</v>
      </c>
      <c r="L17" s="62" t="s">
        <v>10</v>
      </c>
      <c r="M17" s="62" t="s">
        <v>42</v>
      </c>
      <c r="N17" s="62" t="s">
        <v>43</v>
      </c>
      <c r="O17" s="62" t="s">
        <v>44</v>
      </c>
      <c r="P17" s="62" t="s">
        <v>5</v>
      </c>
      <c r="Q17" s="62" t="s">
        <v>45</v>
      </c>
      <c r="R17" s="62" t="s">
        <v>46</v>
      </c>
      <c r="S17" s="62" t="s">
        <v>47</v>
      </c>
      <c r="T17" s="62" t="s">
        <v>48</v>
      </c>
      <c r="U17" s="63" t="s">
        <v>49</v>
      </c>
      <c r="V17" s="63" t="s">
        <v>50</v>
      </c>
      <c r="W17" s="62" t="s">
        <v>51</v>
      </c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</row>
    <row r="18" spans="1:53" ht="15">
      <c r="A18" s="7" t="s">
        <v>52</v>
      </c>
      <c r="B18" s="4" t="s">
        <v>53</v>
      </c>
      <c r="C18" s="46">
        <f ca="1">DATE(YEAR(TODAY())-1,1,1)</f>
        <v>44562</v>
      </c>
      <c r="D18" s="46">
        <f ca="1">DATE(YEAR(TODAY())+1,12,31)</f>
        <v>45657</v>
      </c>
      <c r="E18" s="7">
        <v>1</v>
      </c>
      <c r="F18" s="7">
        <v>1</v>
      </c>
      <c r="G18" s="7" t="s">
        <v>54</v>
      </c>
      <c r="H18" s="4"/>
      <c r="I18" s="4"/>
      <c r="J18" s="4"/>
      <c r="K18" s="4"/>
      <c r="L18" s="4"/>
      <c r="M18" s="4"/>
      <c r="N18" s="7">
        <v>2</v>
      </c>
      <c r="O18" s="7">
        <v>3</v>
      </c>
      <c r="P18" s="4"/>
      <c r="Q18" s="4"/>
      <c r="R18" s="4"/>
      <c r="S18" s="4"/>
      <c r="T18" s="65" t="s">
        <v>55</v>
      </c>
      <c r="U18" s="65">
        <v>2</v>
      </c>
      <c r="V18" s="65">
        <v>2</v>
      </c>
      <c r="W18" s="40">
        <v>1</v>
      </c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</row>
    <row r="19" spans="1:53" ht="15">
      <c r="A19" s="7" t="s">
        <v>56</v>
      </c>
      <c r="B19" s="4" t="s">
        <v>57</v>
      </c>
      <c r="C19" s="46">
        <f ca="1">DATE(YEAR(TODAY())-1,1,1)</f>
        <v>44562</v>
      </c>
      <c r="D19" s="46">
        <f ca="1">DATE(YEAR(TODAY())+1,12,31)</f>
        <v>45657</v>
      </c>
      <c r="E19" s="7">
        <v>5</v>
      </c>
      <c r="F19" s="7">
        <v>1</v>
      </c>
      <c r="G19" s="7" t="s">
        <v>54</v>
      </c>
      <c r="H19" s="7" t="s">
        <v>58</v>
      </c>
      <c r="I19" s="67" t="s">
        <v>26</v>
      </c>
      <c r="J19" s="7" t="s">
        <v>59</v>
      </c>
      <c r="K19" s="7" t="s">
        <v>13</v>
      </c>
      <c r="L19" s="7" t="s">
        <v>60</v>
      </c>
      <c r="M19" s="7" t="s">
        <v>61</v>
      </c>
      <c r="N19" s="7"/>
      <c r="O19" s="7"/>
      <c r="P19" s="7">
        <v>10</v>
      </c>
      <c r="Q19" s="7">
        <v>10</v>
      </c>
      <c r="R19" s="7"/>
      <c r="S19" s="7">
        <v>10</v>
      </c>
      <c r="T19" s="65" t="s">
        <v>55</v>
      </c>
      <c r="U19" s="65">
        <v>2</v>
      </c>
      <c r="V19" s="65">
        <v>1</v>
      </c>
      <c r="W19" s="38">
        <v>2</v>
      </c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</row>
    <row r="20" spans="1:53" ht="15">
      <c r="A20" s="7" t="s">
        <v>62</v>
      </c>
      <c r="B20" s="4" t="s">
        <v>225</v>
      </c>
      <c r="C20" s="46">
        <f ca="1">DATE(YEAR(TODAY())-1,1,1)</f>
        <v>44562</v>
      </c>
      <c r="D20" s="46">
        <f ca="1">DATE(YEAR(TODAY())+1,12,31)</f>
        <v>45657</v>
      </c>
      <c r="E20" s="7">
        <v>1</v>
      </c>
      <c r="F20" s="7">
        <v>1</v>
      </c>
      <c r="G20" s="7" t="s">
        <v>63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7">
        <v>5</v>
      </c>
      <c r="S20" s="4"/>
      <c r="T20" s="65" t="s">
        <v>55</v>
      </c>
      <c r="U20" s="65">
        <v>2</v>
      </c>
      <c r="V20" s="65">
        <v>1</v>
      </c>
      <c r="W20" s="38">
        <v>3</v>
      </c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</row>
    <row r="21" spans="1:53" ht="15">
      <c r="A21" s="7" t="s">
        <v>64</v>
      </c>
      <c r="B21" s="4" t="s">
        <v>226</v>
      </c>
      <c r="C21" s="46">
        <f ca="1">DATE(YEAR(TODAY())-1,1,1)</f>
        <v>44562</v>
      </c>
      <c r="D21" s="46">
        <f ca="1">DATE(YEAR(TODAY())+1,12,31)</f>
        <v>45657</v>
      </c>
      <c r="E21" s="7">
        <v>1</v>
      </c>
      <c r="F21" s="7">
        <v>1</v>
      </c>
      <c r="G21" s="7" t="s">
        <v>65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7">
        <v>10</v>
      </c>
      <c r="T21" s="65" t="s">
        <v>55</v>
      </c>
      <c r="U21" s="65">
        <v>2</v>
      </c>
      <c r="V21" s="65">
        <v>1</v>
      </c>
      <c r="W21" s="40">
        <v>4</v>
      </c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</row>
    <row r="22" spans="1:53" ht="15">
      <c r="A22" s="7" t="s">
        <v>66</v>
      </c>
      <c r="B22" s="4" t="s">
        <v>226</v>
      </c>
      <c r="C22" s="46">
        <f ca="1">DATE(YEAR(TODAY())-1,1,1)</f>
        <v>44562</v>
      </c>
      <c r="D22" s="46">
        <f ca="1">DATE(YEAR(TODAY())+1,12,31)</f>
        <v>45657</v>
      </c>
      <c r="E22" s="7">
        <v>1</v>
      </c>
      <c r="F22" s="7">
        <v>1</v>
      </c>
      <c r="G22" s="7" t="s">
        <v>67</v>
      </c>
      <c r="H22" s="4"/>
      <c r="I22" s="4"/>
      <c r="J22" s="4"/>
      <c r="K22" s="4"/>
      <c r="L22" s="4"/>
      <c r="M22" s="4"/>
      <c r="N22" s="4"/>
      <c r="O22" s="4"/>
      <c r="P22" s="4"/>
      <c r="Q22" s="4">
        <v>10</v>
      </c>
      <c r="R22" s="4"/>
      <c r="S22" s="4"/>
      <c r="T22" s="65" t="s">
        <v>55</v>
      </c>
      <c r="U22" s="65">
        <v>2</v>
      </c>
      <c r="V22" s="65">
        <v>1</v>
      </c>
      <c r="W22" s="40">
        <v>5</v>
      </c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</row>
    <row r="23" spans="1:53" ht="15"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</row>
    <row r="24" spans="1:53" ht="15">
      <c r="E24" s="45"/>
      <c r="F24" s="45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</row>
    <row r="25" spans="1:53" ht="15"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</row>
    <row r="26" spans="1:53" ht="15"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</row>
    <row r="27" spans="1:53" ht="15"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</row>
    <row r="28" spans="1:53" ht="15"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</row>
    <row r="29" spans="1:53" ht="15"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</row>
    <row r="30" spans="1:53" ht="15">
      <c r="Z30" s="66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</row>
    <row r="31" spans="1:53" ht="15">
      <c r="Z31" s="66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</row>
    <row r="32" spans="1:53" ht="15"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</row>
    <row r="33" spans="1:53" ht="15"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</row>
    <row r="34" spans="1:53" ht="15"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</row>
    <row r="35" spans="1:53" ht="15"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</row>
    <row r="36" spans="1:53" ht="15"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</row>
    <row r="37" spans="1:53" ht="15"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</row>
    <row r="38" spans="1:53" ht="15"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</row>
    <row r="39" spans="1:53" ht="15"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</row>
    <row r="40" spans="1:53" ht="15"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</row>
    <row r="41" spans="1:53" ht="15"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</row>
    <row r="42" spans="1:53" ht="15"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</row>
    <row r="43" spans="1:53" ht="15"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</row>
    <row r="44" spans="1:53" ht="15"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</row>
    <row r="45" spans="1:53" ht="15"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</row>
    <row r="46" spans="1:53" ht="15"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</row>
    <row r="47" spans="1:53" ht="15"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</row>
    <row r="48" spans="1:53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</row>
    <row r="49" spans="1:53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</row>
    <row r="50" spans="1:53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</row>
    <row r="51" spans="1:53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</row>
    <row r="52" spans="1:53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</row>
    <row r="53" spans="1:53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</row>
    <row r="54" spans="1:53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</row>
    <row r="55" spans="1:53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</row>
    <row r="56" spans="1:53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</row>
    <row r="57" spans="1:53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</row>
    <row r="58" spans="1:53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</row>
    <row r="59" spans="1:53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</row>
    <row r="60" spans="1:53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</row>
    <row r="61" spans="1:53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3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</row>
    <row r="63" spans="1:53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53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</row>
    <row r="65" spans="1:53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</row>
    <row r="66" spans="1:53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</row>
    <row r="67" spans="1:53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</row>
    <row r="68" spans="1:53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</row>
    <row r="69" spans="1:53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</row>
    <row r="70" spans="1:53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</row>
    <row r="71" spans="1:53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</row>
    <row r="72" spans="1:53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</row>
    <row r="73" spans="1:53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</row>
    <row r="75" spans="1:53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</row>
    <row r="77" spans="1:53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</row>
    <row r="78" spans="1:53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</row>
    <row r="79" spans="1:53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</row>
    <row r="80" spans="1:53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</row>
    <row r="81" spans="1:53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</row>
    <row r="82" spans="1:53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</row>
    <row r="83" spans="1:53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</row>
    <row r="84" spans="1:53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</row>
    <row r="85" spans="1:53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</row>
    <row r="86" spans="1:53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</row>
    <row r="87" spans="1:53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</row>
    <row r="88" spans="1:53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</row>
    <row r="89" spans="1:53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</row>
    <row r="90" spans="1:53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</row>
    <row r="91" spans="1:53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</row>
    <row r="92" spans="1:53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</row>
    <row r="93" spans="1:53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</row>
    <row r="94" spans="1:53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</row>
    <row r="95" spans="1:53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</row>
    <row r="96" spans="1:53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</row>
    <row r="97" spans="1:53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 ht="1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 ht="1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</row>
    <row r="102" spans="1:53" ht="1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</row>
    <row r="103" spans="1:53" ht="1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</row>
    <row r="104" spans="1:53" ht="1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</row>
    <row r="105" spans="1:53" ht="1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</row>
    <row r="106" spans="1:53" ht="1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</row>
    <row r="107" spans="1:53" ht="1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</row>
    <row r="108" spans="1:53" ht="1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</row>
    <row r="109" spans="1:53" ht="1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</row>
    <row r="110" spans="1:53" ht="1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</row>
    <row r="111" spans="1:53" ht="1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</row>
    <row r="112" spans="1:53" ht="1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</row>
    <row r="113" spans="1:53" ht="1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</row>
    <row r="114" spans="1:53" ht="1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</row>
    <row r="115" spans="1:53" ht="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</row>
    <row r="116" spans="1:53" ht="1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</row>
    <row r="117" spans="1:53" ht="1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</row>
    <row r="118" spans="1:53" ht="1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</row>
    <row r="119" spans="1:53" ht="1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</row>
    <row r="120" spans="1:53" ht="1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</row>
    <row r="121" spans="1:53" ht="1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ht="1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</row>
    <row r="123" spans="1:53" ht="1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 ht="1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</row>
    <row r="125" spans="1:53" ht="1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</row>
    <row r="126" spans="1:53" ht="1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</row>
    <row r="127" spans="1:53" ht="1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</row>
    <row r="128" spans="1:53" ht="1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</row>
    <row r="129" spans="1:53" ht="1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</row>
    <row r="130" spans="1:53" ht="1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</row>
    <row r="131" spans="1:53" ht="1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</row>
    <row r="132" spans="1:53" ht="1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</row>
    <row r="133" spans="1:53" ht="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</row>
    <row r="134" spans="1:53" ht="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</row>
    <row r="135" spans="1:53" ht="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</row>
    <row r="136" spans="1:53" ht="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</row>
    <row r="137" spans="1:53" ht="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</row>
    <row r="138" spans="1:53" ht="1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</row>
    <row r="139" spans="1:53" ht="1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</row>
    <row r="140" spans="1:53" ht="1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</row>
    <row r="141" spans="1:53" ht="1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</row>
    <row r="142" spans="1:53" ht="1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</row>
    <row r="143" spans="1:53" ht="1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</row>
    <row r="144" spans="1:53" ht="1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</row>
    <row r="145" spans="1:53" ht="1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</row>
    <row r="146" spans="1:53" ht="1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</row>
    <row r="147" spans="1:53" ht="1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</row>
    <row r="148" spans="1:53" ht="1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</row>
    <row r="149" spans="1:53" ht="1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</row>
    <row r="150" spans="1:53" ht="1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</row>
    <row r="151" spans="1:53" ht="1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</row>
    <row r="152" spans="1:53" ht="1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</row>
    <row r="153" spans="1:53" ht="1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</row>
    <row r="154" spans="1:53" ht="1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</row>
    <row r="155" spans="1:53" ht="1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</row>
    <row r="156" spans="1:53" ht="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</row>
    <row r="157" spans="1:53" ht="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</row>
    <row r="158" spans="1:53" ht="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</row>
    <row r="159" spans="1:53" ht="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</row>
    <row r="160" spans="1:53" ht="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</row>
    <row r="161" spans="1:53" ht="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</row>
    <row r="162" spans="1:53" ht="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</row>
    <row r="163" spans="1:53" ht="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</row>
    <row r="164" spans="1:53" ht="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</row>
    <row r="165" spans="1:53" ht="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</row>
    <row r="166" spans="1:53" ht="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</row>
    <row r="167" spans="1:53" ht="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</row>
    <row r="168" spans="1:53" ht="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</row>
    <row r="169" spans="1:53" ht="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</row>
    <row r="170" spans="1:53" ht="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</row>
    <row r="171" spans="1:53" ht="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</row>
    <row r="172" spans="1:53" ht="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</row>
    <row r="173" spans="1:53" ht="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</row>
    <row r="174" spans="1:53" ht="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</row>
    <row r="175" spans="1:53" ht="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</row>
    <row r="176" spans="1:53" ht="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</row>
    <row r="177" spans="1:53" ht="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</row>
    <row r="178" spans="1:53" ht="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</row>
    <row r="179" spans="1:53" ht="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</row>
    <row r="180" spans="1:53" ht="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</row>
    <row r="181" spans="1:53" ht="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</row>
    <row r="182" spans="1:53" ht="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</row>
    <row r="183" spans="1:53" ht="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</row>
    <row r="184" spans="1:53" ht="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</row>
    <row r="185" spans="1:53" ht="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</row>
    <row r="186" spans="1:53" ht="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</row>
    <row r="187" spans="1:53" ht="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</row>
    <row r="188" spans="1:53" ht="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</row>
    <row r="189" spans="1:53" ht="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</row>
    <row r="190" spans="1:53" ht="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</row>
    <row r="191" spans="1:53" ht="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</row>
    <row r="192" spans="1:53" ht="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</row>
    <row r="193" spans="1:53" ht="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</row>
    <row r="194" spans="1:53" ht="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</row>
    <row r="195" spans="1:53" ht="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</row>
    <row r="196" spans="1:53" ht="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</row>
    <row r="197" spans="1:53" ht="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</row>
    <row r="198" spans="1:53" ht="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</row>
    <row r="199" spans="1:53" ht="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</row>
    <row r="200" spans="1:53" ht="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</row>
    <row r="201" spans="1:53" ht="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</row>
    <row r="202" spans="1:53" ht="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</row>
    <row r="203" spans="1:53" ht="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</row>
    <row r="204" spans="1:53" ht="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</row>
    <row r="205" spans="1:53" ht="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</row>
    <row r="206" spans="1:53" ht="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</row>
    <row r="207" spans="1:53" ht="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</row>
    <row r="208" spans="1:53" ht="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</row>
    <row r="209" spans="1:53" ht="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</row>
    <row r="210" spans="1:53" ht="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</row>
    <row r="211" spans="1:53" ht="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</row>
    <row r="212" spans="1:53" ht="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</row>
    <row r="213" spans="1:53" ht="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</row>
    <row r="214" spans="1:53" ht="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</row>
    <row r="215" spans="1:53" ht="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</row>
    <row r="216" spans="1:53" ht="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</row>
    <row r="217" spans="1:53" ht="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</row>
    <row r="218" spans="1:53" ht="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</row>
    <row r="219" spans="1:53" ht="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</row>
    <row r="220" spans="1:53" ht="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</row>
    <row r="221" spans="1:53" ht="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</row>
    <row r="222" spans="1:53" ht="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</row>
    <row r="223" spans="1:53" ht="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</row>
    <row r="224" spans="1:53" ht="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</row>
    <row r="225" spans="1:53" ht="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</row>
    <row r="226" spans="1:53" ht="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</row>
    <row r="227" spans="1:53" ht="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</row>
    <row r="228" spans="1:53" ht="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</row>
    <row r="229" spans="1:53" ht="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</row>
    <row r="230" spans="1:53" ht="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</row>
    <row r="231" spans="1:53" ht="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</row>
    <row r="232" spans="1:53" ht="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</row>
    <row r="233" spans="1:53" ht="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</row>
    <row r="234" spans="1:53" ht="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</row>
    <row r="235" spans="1:53" ht="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</row>
    <row r="236" spans="1:53" ht="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</row>
    <row r="237" spans="1:53" ht="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</row>
    <row r="238" spans="1:53" ht="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</row>
    <row r="239" spans="1:53" ht="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</row>
    <row r="240" spans="1:53" ht="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</row>
    <row r="241" spans="1:53" ht="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</row>
    <row r="242" spans="1:53" ht="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</row>
    <row r="243" spans="1:53" ht="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</row>
    <row r="244" spans="1:53" ht="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</row>
    <row r="245" spans="1:53" ht="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</row>
    <row r="246" spans="1:53" ht="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</row>
    <row r="247" spans="1:53" ht="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</row>
    <row r="248" spans="1:53" ht="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</row>
    <row r="249" spans="1:53" ht="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</row>
    <row r="250" spans="1:53" ht="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</row>
    <row r="251" spans="1:53" ht="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</row>
    <row r="252" spans="1:53" ht="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</row>
    <row r="253" spans="1:53" ht="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</row>
    <row r="254" spans="1:53" ht="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</row>
    <row r="255" spans="1:53" ht="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</row>
    <row r="256" spans="1:53" ht="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</row>
    <row r="257" spans="1:53" ht="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</row>
    <row r="258" spans="1:53" ht="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</row>
    <row r="259" spans="1:53" ht="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</row>
    <row r="260" spans="1:53" ht="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</row>
    <row r="261" spans="1:53" ht="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</row>
    <row r="262" spans="1:53" ht="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</row>
    <row r="263" spans="1:53" ht="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</row>
    <row r="264" spans="1:53" ht="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</row>
    <row r="265" spans="1:53" ht="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</row>
    <row r="266" spans="1:53" ht="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</row>
    <row r="267" spans="1:53" ht="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</row>
    <row r="268" spans="1:53" ht="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</row>
    <row r="269" spans="1:53" ht="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</row>
    <row r="270" spans="1:53" ht="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</row>
    <row r="271" spans="1:53" ht="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</row>
    <row r="272" spans="1:53" ht="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</row>
    <row r="273" spans="1:53" ht="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</row>
    <row r="274" spans="1:53" ht="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</row>
    <row r="275" spans="1:53" ht="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</row>
    <row r="276" spans="1:53" ht="1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</row>
    <row r="277" spans="1:53" ht="1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</row>
    <row r="278" spans="1:53" ht="1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</row>
    <row r="279" spans="1:53" ht="1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</row>
    <row r="280" spans="1:53" ht="1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</row>
    <row r="281" spans="1:53" ht="1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</row>
    <row r="282" spans="1:53" ht="1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</row>
    <row r="283" spans="1:53" ht="1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</row>
    <row r="284" spans="1:53" ht="1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</row>
    <row r="285" spans="1:53" ht="1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</row>
    <row r="286" spans="1:53" ht="1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</row>
    <row r="287" spans="1:53" ht="1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</row>
    <row r="288" spans="1:53" ht="1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</row>
    <row r="289" spans="1:53" ht="1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</row>
    <row r="290" spans="1:53" ht="1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</row>
    <row r="291" spans="1:53" ht="1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</row>
    <row r="292" spans="1:53" ht="1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</row>
    <row r="293" spans="1:53" ht="1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</row>
    <row r="294" spans="1:53" ht="1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</row>
    <row r="295" spans="1:53" ht="1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</row>
    <row r="296" spans="1:53" ht="1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</row>
    <row r="297" spans="1:53" ht="1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</row>
    <row r="298" spans="1:53" ht="1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</row>
    <row r="299" spans="1:53" ht="1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</row>
    <row r="300" spans="1:53" ht="1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</row>
    <row r="301" spans="1:53" ht="1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</row>
    <row r="302" spans="1:53" ht="1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</row>
    <row r="303" spans="1:53" ht="1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</row>
    <row r="304" spans="1:53" ht="1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</row>
    <row r="305" spans="1:53" ht="1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</row>
    <row r="306" spans="1:53" ht="1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</row>
    <row r="307" spans="1:53" ht="1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</row>
    <row r="308" spans="1:53" ht="1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</row>
    <row r="309" spans="1:53" ht="1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</row>
    <row r="310" spans="1:53" ht="1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</row>
    <row r="311" spans="1:53" ht="1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</row>
    <row r="312" spans="1:53" ht="1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</row>
    <row r="313" spans="1:53" ht="1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</row>
    <row r="314" spans="1:53" ht="1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</row>
    <row r="315" spans="1:53" ht="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</row>
    <row r="316" spans="1:53" ht="1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</row>
    <row r="317" spans="1:53" ht="1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</row>
    <row r="318" spans="1:53" ht="1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</row>
    <row r="319" spans="1:53" ht="1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</row>
    <row r="320" spans="1:53" ht="1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</row>
    <row r="321" spans="1:53" ht="1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</row>
    <row r="322" spans="1:53" ht="1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</row>
    <row r="323" spans="1:53" ht="1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</row>
    <row r="324" spans="1:53" ht="1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</row>
    <row r="325" spans="1:53" ht="1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</row>
    <row r="326" spans="1:53" ht="1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</row>
    <row r="327" spans="1:53" ht="1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</row>
    <row r="328" spans="1:53" ht="1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</row>
    <row r="329" spans="1:53" ht="1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</row>
    <row r="330" spans="1:53" ht="1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</row>
    <row r="331" spans="1:53" ht="1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</row>
    <row r="332" spans="1:53" ht="1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</row>
    <row r="333" spans="1:53" ht="1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</row>
    <row r="334" spans="1:53" ht="1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</row>
    <row r="335" spans="1:53" ht="1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</row>
    <row r="336" spans="1:53" ht="1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</row>
    <row r="337" spans="1:53" ht="1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</row>
    <row r="338" spans="1:53" ht="1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</row>
    <row r="339" spans="1:53" ht="1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</row>
    <row r="340" spans="1:53" ht="1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</row>
    <row r="341" spans="1:53" ht="1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</row>
    <row r="342" spans="1:53" ht="1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</row>
    <row r="343" spans="1:53" ht="1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</row>
    <row r="344" spans="1:53" ht="1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</row>
    <row r="345" spans="1:53" ht="1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</row>
    <row r="346" spans="1:53" ht="1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</row>
    <row r="347" spans="1:53" ht="1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</row>
    <row r="348" spans="1:53" ht="1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</row>
    <row r="349" spans="1:53" ht="1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</row>
    <row r="350" spans="1:53" ht="1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</row>
    <row r="351" spans="1:53" ht="1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</row>
    <row r="352" spans="1:53" ht="1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</row>
    <row r="353" spans="1:53" ht="1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</row>
    <row r="354" spans="1:53" ht="1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</row>
    <row r="355" spans="1:53" ht="1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</row>
    <row r="356" spans="1:53" ht="1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</row>
    <row r="357" spans="1:53" ht="1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</row>
    <row r="358" spans="1:53" ht="1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</row>
    <row r="359" spans="1:53" ht="1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</row>
    <row r="360" spans="1:53" ht="1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</row>
    <row r="361" spans="1:53" ht="1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</row>
    <row r="362" spans="1:53" ht="1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</row>
    <row r="363" spans="1:53" ht="1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</row>
    <row r="364" spans="1:53" ht="1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</row>
    <row r="365" spans="1:53" ht="1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</row>
    <row r="366" spans="1:53" ht="1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</row>
    <row r="367" spans="1:53" ht="1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</row>
    <row r="368" spans="1:53" ht="1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</row>
    <row r="369" spans="1:53" ht="1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</row>
    <row r="370" spans="1:53" ht="1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</row>
    <row r="371" spans="1:53" ht="1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</row>
    <row r="372" spans="1:53" ht="1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</row>
    <row r="373" spans="1:53" ht="1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</row>
    <row r="374" spans="1:53" ht="1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</row>
    <row r="375" spans="1:53" ht="1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</row>
    <row r="376" spans="1:53" ht="1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</row>
    <row r="377" spans="1:53" ht="1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</row>
    <row r="378" spans="1:53" ht="1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</row>
    <row r="379" spans="1:53" ht="1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</row>
    <row r="380" spans="1:53" ht="1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</row>
    <row r="381" spans="1:53" ht="1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</row>
    <row r="382" spans="1:53" ht="1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</row>
    <row r="383" spans="1:53" ht="1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</row>
    <row r="384" spans="1:53" ht="1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</row>
    <row r="385" spans="1:53" ht="1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</row>
    <row r="386" spans="1:53" ht="1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</row>
    <row r="387" spans="1:53" ht="1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</row>
    <row r="388" spans="1:53" ht="1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</row>
    <row r="389" spans="1:53" ht="1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</row>
    <row r="390" spans="1:53" ht="1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</row>
    <row r="391" spans="1:53" ht="1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</row>
    <row r="392" spans="1:53" ht="1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</row>
    <row r="393" spans="1:53" ht="1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</row>
    <row r="394" spans="1:53" ht="1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</row>
    <row r="395" spans="1:53" ht="1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</row>
    <row r="396" spans="1:53" ht="1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</row>
    <row r="397" spans="1:53" ht="1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</row>
    <row r="398" spans="1:53" ht="1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</row>
    <row r="399" spans="1:53" ht="1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</row>
    <row r="400" spans="1:53" ht="1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</row>
    <row r="401" spans="1:53" ht="1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</row>
    <row r="402" spans="1:53" ht="1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</row>
    <row r="403" spans="1:53" ht="1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</row>
    <row r="404" spans="1:53" ht="1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</row>
    <row r="405" spans="1:53" ht="1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</row>
    <row r="406" spans="1:53" ht="1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</row>
    <row r="407" spans="1:53" ht="1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</row>
    <row r="408" spans="1:53" ht="1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</row>
    <row r="409" spans="1:53" ht="1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</row>
    <row r="410" spans="1:53" ht="1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</row>
    <row r="411" spans="1:53" ht="1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</row>
    <row r="412" spans="1:53" ht="1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</row>
    <row r="413" spans="1:53" ht="1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</row>
    <row r="414" spans="1:53" ht="1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</row>
    <row r="415" spans="1:53" ht="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</row>
    <row r="416" spans="1:53" ht="1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</row>
    <row r="417" spans="1:53" ht="1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</row>
    <row r="418" spans="1:53" ht="1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</row>
    <row r="419" spans="1:53" ht="1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</row>
    <row r="420" spans="1:53" ht="1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</row>
    <row r="421" spans="1:53" ht="1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</row>
    <row r="422" spans="1:53" ht="1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</row>
    <row r="423" spans="1:53" ht="1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</row>
    <row r="424" spans="1:53" ht="1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</row>
    <row r="425" spans="1:53" ht="1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</row>
    <row r="426" spans="1:53" ht="1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</row>
    <row r="427" spans="1:53" ht="1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</row>
    <row r="428" spans="1:53" ht="1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</row>
    <row r="429" spans="1:53" ht="1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</row>
    <row r="430" spans="1:53" ht="1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</row>
    <row r="431" spans="1:53" ht="1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</row>
    <row r="432" spans="1:53" ht="1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</row>
    <row r="433" spans="1:53" ht="1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</row>
    <row r="434" spans="1:53" ht="1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</row>
    <row r="435" spans="1:53" ht="1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</row>
    <row r="436" spans="1:53" ht="1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</row>
    <row r="437" spans="1:53" ht="1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</row>
    <row r="438" spans="1:53" ht="1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</row>
    <row r="439" spans="1:53" ht="1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</row>
    <row r="440" spans="1:53" ht="1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</row>
    <row r="441" spans="1:53" ht="1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</row>
    <row r="442" spans="1:53" ht="1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</row>
    <row r="443" spans="1:53" ht="1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</row>
    <row r="444" spans="1:53" ht="1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</row>
    <row r="445" spans="1:53" ht="1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</row>
    <row r="446" spans="1:53" ht="1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</row>
    <row r="447" spans="1:53" ht="1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</row>
    <row r="448" spans="1:53" ht="1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</row>
    <row r="449" spans="1:53" ht="1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</row>
    <row r="450" spans="1:53" ht="1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</row>
    <row r="451" spans="1:53" ht="1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</row>
    <row r="452" spans="1:53" ht="1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</row>
    <row r="453" spans="1:53" ht="1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</row>
    <row r="454" spans="1:53" ht="1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</row>
    <row r="455" spans="1:53" ht="1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</row>
    <row r="456" spans="1:53" ht="1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</row>
    <row r="457" spans="1:53" ht="1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</row>
    <row r="458" spans="1:53" ht="1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</row>
    <row r="459" spans="1:53" ht="1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</row>
    <row r="460" spans="1:53" ht="1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</row>
    <row r="461" spans="1:53" ht="1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</row>
    <row r="462" spans="1:53" ht="1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</row>
    <row r="463" spans="1:53" ht="1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</row>
    <row r="464" spans="1:53" ht="1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</row>
    <row r="465" spans="1:53" ht="1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</row>
    <row r="466" spans="1:53" ht="1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</row>
    <row r="467" spans="1:53" ht="1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</row>
    <row r="468" spans="1:53" ht="1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</row>
    <row r="469" spans="1:53" ht="1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</row>
    <row r="470" spans="1:53" ht="1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</row>
    <row r="471" spans="1:53" ht="1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</row>
    <row r="472" spans="1:53" ht="1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</row>
    <row r="473" spans="1:53" ht="1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</row>
    <row r="474" spans="1:53" ht="1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</row>
    <row r="475" spans="1:53" ht="1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</row>
    <row r="476" spans="1:53" ht="1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</row>
    <row r="477" spans="1:53" ht="1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</row>
    <row r="478" spans="1:53" ht="1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</row>
    <row r="479" spans="1:53" ht="1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</row>
    <row r="480" spans="1:53" ht="1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</row>
    <row r="481" spans="1:53" ht="1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</row>
    <row r="482" spans="1:53" ht="1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</row>
    <row r="483" spans="1:53" ht="1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</row>
    <row r="484" spans="1:53" ht="1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</row>
    <row r="485" spans="1:53" ht="1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</row>
    <row r="486" spans="1:53" ht="1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</row>
    <row r="487" spans="1:53" ht="1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</row>
    <row r="488" spans="1:53" ht="1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</row>
    <row r="489" spans="1:53" ht="1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</row>
    <row r="490" spans="1:53" ht="1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</row>
    <row r="491" spans="1:53" ht="1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</row>
    <row r="492" spans="1:53" ht="1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</row>
    <row r="493" spans="1:53" ht="1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</row>
    <row r="494" spans="1:53" ht="1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</row>
    <row r="495" spans="1:53" ht="1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</row>
    <row r="496" spans="1:53" ht="1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</row>
    <row r="497" spans="1:53" ht="1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</row>
    <row r="498" spans="1:53" ht="1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</row>
    <row r="499" spans="1:53" ht="1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</row>
    <row r="500" spans="1:53" ht="1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</row>
    <row r="501" spans="1:53" ht="1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</row>
    <row r="502" spans="1:53" ht="1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</row>
    <row r="503" spans="1:53" ht="1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</row>
    <row r="504" spans="1:53" ht="1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</row>
    <row r="505" spans="1:53" ht="1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</row>
    <row r="506" spans="1:53" ht="1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</row>
    <row r="507" spans="1:53" ht="1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</row>
    <row r="508" spans="1:53" ht="1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</row>
    <row r="509" spans="1:53" ht="1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</row>
    <row r="510" spans="1:53" ht="1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</row>
    <row r="511" spans="1:53" ht="1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</row>
    <row r="512" spans="1:53" ht="1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</row>
    <row r="513" spans="1:53" ht="1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</row>
    <row r="514" spans="1:53" ht="1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</row>
    <row r="515" spans="1:53" ht="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</row>
    <row r="516" spans="1:53" ht="1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</row>
    <row r="517" spans="1:53" ht="1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</row>
    <row r="518" spans="1:53" ht="1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</row>
    <row r="519" spans="1:53" ht="1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</row>
    <row r="520" spans="1:53" ht="1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</row>
    <row r="521" spans="1:53" ht="1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</row>
    <row r="522" spans="1:53" ht="1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</row>
    <row r="523" spans="1:53" ht="1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</row>
    <row r="524" spans="1:53" ht="1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</row>
    <row r="525" spans="1:53" ht="1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</row>
    <row r="526" spans="1:53" ht="1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</row>
    <row r="527" spans="1:53" ht="1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</row>
    <row r="528" spans="1:53" ht="1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</row>
    <row r="529" spans="1:53" ht="1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</row>
    <row r="530" spans="1:53" ht="1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</row>
    <row r="531" spans="1:53" ht="1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</row>
    <row r="532" spans="1:53" ht="1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</row>
    <row r="533" spans="1:53" ht="1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</row>
    <row r="534" spans="1:53" ht="1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</row>
    <row r="535" spans="1:53" ht="1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</row>
    <row r="536" spans="1:53" ht="1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</row>
    <row r="537" spans="1:53" ht="1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</row>
    <row r="538" spans="1:53" ht="1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</row>
    <row r="539" spans="1:53" ht="1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</row>
    <row r="540" spans="1:53" ht="1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</row>
    <row r="541" spans="1:53" ht="1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</row>
    <row r="542" spans="1:53" ht="1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</row>
    <row r="543" spans="1:53" ht="1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</row>
    <row r="544" spans="1:53" ht="1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</row>
    <row r="545" spans="1:53" ht="1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</row>
    <row r="546" spans="1:53" ht="1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</row>
    <row r="547" spans="1:53" ht="1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</row>
    <row r="548" spans="1:53" ht="1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</row>
    <row r="549" spans="1:53" ht="1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</row>
    <row r="550" spans="1:53" ht="1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</row>
    <row r="551" spans="1:53" ht="1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</row>
    <row r="552" spans="1:53" ht="1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</row>
    <row r="553" spans="1:53" ht="1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</row>
    <row r="554" spans="1:53" ht="1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</row>
    <row r="555" spans="1:53" ht="1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</row>
    <row r="556" spans="1:53" ht="1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</row>
    <row r="557" spans="1:53" ht="1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</row>
    <row r="558" spans="1:53" ht="1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</row>
    <row r="559" spans="1:53" ht="1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</row>
    <row r="560" spans="1:53" ht="1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</row>
    <row r="561" spans="1:53" ht="1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</row>
    <row r="562" spans="1:53" ht="1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</row>
    <row r="563" spans="1:53" ht="1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</row>
    <row r="564" spans="1:53" ht="1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</row>
    <row r="565" spans="1:53" ht="1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</row>
    <row r="566" spans="1:53" ht="1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</row>
    <row r="567" spans="1:53" ht="1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</row>
    <row r="568" spans="1:53" ht="1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</row>
    <row r="569" spans="1:53" ht="1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</row>
    <row r="570" spans="1:53" ht="1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</row>
    <row r="571" spans="1:53" ht="1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</row>
    <row r="572" spans="1:53" ht="1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</row>
    <row r="573" spans="1:53" ht="1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</row>
    <row r="574" spans="1:53" ht="1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</row>
    <row r="575" spans="1:53" ht="1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</row>
    <row r="576" spans="1:53" ht="1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</row>
    <row r="577" spans="1:53" ht="1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</row>
    <row r="578" spans="1:53" ht="1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</row>
    <row r="579" spans="1:53" ht="1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</row>
    <row r="580" spans="1:53" ht="1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</row>
    <row r="581" spans="1:53" ht="1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</row>
    <row r="582" spans="1:53" ht="1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</row>
    <row r="583" spans="1:53" ht="1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</row>
    <row r="584" spans="1:53" ht="1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</row>
    <row r="585" spans="1:53" ht="1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</row>
    <row r="586" spans="1:53" ht="1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</row>
    <row r="587" spans="1:53" ht="1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</row>
    <row r="588" spans="1:53" ht="1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</row>
    <row r="589" spans="1:53" ht="1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</row>
    <row r="590" spans="1:53" ht="1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</row>
    <row r="591" spans="1:53" ht="1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</row>
    <row r="592" spans="1:53" ht="1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</row>
    <row r="593" spans="1:53" ht="1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</row>
    <row r="594" spans="1:53" ht="1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</row>
    <row r="595" spans="1:53" ht="1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</row>
    <row r="596" spans="1:53" ht="1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</row>
    <row r="597" spans="1:53" ht="1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</row>
    <row r="598" spans="1:53" ht="1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</row>
    <row r="599" spans="1:53" ht="1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</row>
    <row r="600" spans="1:53" ht="1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</row>
    <row r="601" spans="1:53" ht="1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</row>
    <row r="602" spans="1:53" ht="1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</row>
    <row r="603" spans="1:53" ht="1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</row>
    <row r="604" spans="1:53" ht="1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</row>
    <row r="605" spans="1:53" ht="1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</row>
    <row r="606" spans="1:53" ht="1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</row>
    <row r="607" spans="1:53" ht="1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</row>
    <row r="608" spans="1:53" ht="1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</row>
    <row r="609" spans="1:53" ht="1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</row>
    <row r="610" spans="1:53" ht="1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</row>
    <row r="611" spans="1:53" ht="1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</row>
    <row r="612" spans="1:53" ht="1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</row>
    <row r="613" spans="1:53" ht="1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</row>
    <row r="614" spans="1:53" ht="1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</row>
    <row r="615" spans="1:53" ht="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</row>
    <row r="616" spans="1:53" ht="1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</row>
    <row r="617" spans="1:53" ht="1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</row>
    <row r="618" spans="1:53" ht="1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</row>
    <row r="619" spans="1:53" ht="1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</row>
    <row r="620" spans="1:53" ht="1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</row>
    <row r="621" spans="1:53" ht="1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</row>
    <row r="622" spans="1:53" ht="1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</row>
    <row r="623" spans="1:53" ht="1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</row>
    <row r="624" spans="1:53" ht="1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</row>
    <row r="625" spans="1:53" ht="1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</row>
    <row r="626" spans="1:53" ht="1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</row>
    <row r="627" spans="1:53" ht="1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</row>
    <row r="628" spans="1:53" ht="1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</row>
    <row r="629" spans="1:53" ht="1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</row>
    <row r="630" spans="1:53" ht="1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</row>
    <row r="631" spans="1:53" ht="1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</row>
    <row r="632" spans="1:53" ht="1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</row>
    <row r="633" spans="1:53" ht="1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</row>
    <row r="634" spans="1:53" ht="1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</row>
    <row r="635" spans="1:53" ht="1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</row>
    <row r="636" spans="1:53" ht="1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</row>
    <row r="637" spans="1:53" ht="1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</row>
    <row r="638" spans="1:53" ht="1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</row>
    <row r="639" spans="1:53" ht="1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</row>
    <row r="640" spans="1:53" ht="1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</row>
    <row r="641" spans="1:53" ht="1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</row>
    <row r="642" spans="1:53" ht="1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</row>
    <row r="643" spans="1:53" ht="1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</row>
    <row r="644" spans="1:53" ht="1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</row>
    <row r="645" spans="1:53" ht="1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</row>
    <row r="646" spans="1:53" ht="1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</row>
    <row r="647" spans="1:53" ht="1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</row>
    <row r="648" spans="1:53" ht="1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</row>
    <row r="649" spans="1:53" ht="1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</row>
    <row r="650" spans="1:53" ht="1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</row>
    <row r="651" spans="1:53" ht="1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</row>
    <row r="652" spans="1:53" ht="1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</row>
    <row r="653" spans="1:53" ht="1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</row>
    <row r="654" spans="1:53" ht="1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</row>
    <row r="655" spans="1:53" ht="1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</row>
    <row r="656" spans="1:53" ht="1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</row>
    <row r="657" spans="1:53" ht="1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</row>
    <row r="658" spans="1:53" ht="1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</row>
    <row r="659" spans="1:53" ht="1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</row>
    <row r="660" spans="1:53" ht="1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</row>
    <row r="661" spans="1:53" ht="1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</row>
    <row r="662" spans="1:53" ht="1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</row>
    <row r="663" spans="1:53" ht="1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</row>
    <row r="664" spans="1:53" ht="1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</row>
    <row r="665" spans="1:53" ht="1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</row>
    <row r="666" spans="1:53" ht="1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</row>
    <row r="667" spans="1:53" ht="1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</row>
    <row r="668" spans="1:53" ht="1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</row>
    <row r="669" spans="1:53" ht="1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</row>
    <row r="670" spans="1:53" ht="1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</row>
    <row r="671" spans="1:53" ht="1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</row>
    <row r="672" spans="1:53" ht="1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</row>
    <row r="673" spans="1:53" ht="1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</row>
    <row r="674" spans="1:53" ht="1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</row>
    <row r="675" spans="1:53" ht="1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</row>
    <row r="676" spans="1:53" ht="1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</row>
    <row r="677" spans="1:53" ht="1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</row>
    <row r="678" spans="1:53" ht="1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</row>
    <row r="679" spans="1:53" ht="1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</row>
    <row r="680" spans="1:53" ht="1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</row>
    <row r="681" spans="1:53" ht="1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</row>
    <row r="682" spans="1:53" ht="1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</row>
    <row r="683" spans="1:53" ht="1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</row>
    <row r="684" spans="1:53" ht="1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</row>
    <row r="685" spans="1:53" ht="1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</row>
    <row r="686" spans="1:53" ht="1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</row>
    <row r="687" spans="1:53" ht="1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</row>
    <row r="688" spans="1:53" ht="1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</row>
    <row r="689" spans="1:53" ht="1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</row>
    <row r="690" spans="1:53" ht="1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</row>
    <row r="691" spans="1:53" ht="1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</row>
    <row r="692" spans="1:53" ht="1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</row>
    <row r="693" spans="1:53" ht="1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</row>
    <row r="694" spans="1:53" ht="1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</row>
    <row r="695" spans="1:53" ht="1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</row>
    <row r="696" spans="1:53" ht="1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</row>
    <row r="697" spans="1:53" ht="1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</row>
    <row r="698" spans="1:53" ht="1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</row>
    <row r="699" spans="1:53" ht="1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</row>
    <row r="700" spans="1:53" ht="1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</row>
    <row r="701" spans="1:53" ht="1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</row>
    <row r="702" spans="1:53" ht="1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</row>
    <row r="703" spans="1:53" ht="1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</row>
    <row r="704" spans="1:53" ht="1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</row>
    <row r="705" spans="1:53" ht="1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</row>
    <row r="706" spans="1:53" ht="1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</row>
    <row r="707" spans="1:53" ht="1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</row>
    <row r="708" spans="1:53" ht="1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</row>
    <row r="709" spans="1:53" ht="1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</row>
    <row r="710" spans="1:53" ht="1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</row>
    <row r="711" spans="1:53" ht="1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</row>
    <row r="712" spans="1:53" ht="1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</row>
    <row r="713" spans="1:53" ht="1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</row>
    <row r="714" spans="1:53" ht="1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</row>
    <row r="715" spans="1:53" ht="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</row>
    <row r="716" spans="1:53" ht="1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</row>
    <row r="717" spans="1:53" ht="1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</row>
    <row r="718" spans="1:53" ht="1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</row>
    <row r="719" spans="1:53" ht="1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</row>
    <row r="720" spans="1:53" ht="1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</row>
    <row r="721" spans="1:53" ht="1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</row>
    <row r="722" spans="1:53" ht="1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</row>
    <row r="723" spans="1:53" ht="1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</row>
    <row r="724" spans="1:53" ht="1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</row>
    <row r="725" spans="1:53" ht="1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</row>
    <row r="726" spans="1:53" ht="1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</row>
    <row r="727" spans="1:53" ht="1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</row>
    <row r="728" spans="1:53" ht="1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</row>
    <row r="729" spans="1:53" ht="1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</row>
    <row r="730" spans="1:53" ht="1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</row>
    <row r="731" spans="1:53" ht="1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</row>
    <row r="732" spans="1:53" ht="1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</row>
    <row r="733" spans="1:53" ht="1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</row>
    <row r="734" spans="1:53" ht="1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</row>
    <row r="735" spans="1:53" ht="1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</row>
    <row r="736" spans="1:53" ht="1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</row>
    <row r="737" spans="1:53" ht="1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</row>
    <row r="738" spans="1:53" ht="1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</row>
    <row r="739" spans="1:53" ht="1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</row>
    <row r="740" spans="1:53" ht="1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</row>
    <row r="741" spans="1:53" ht="1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</row>
    <row r="742" spans="1:53" ht="1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</row>
    <row r="743" spans="1:53" ht="1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</row>
    <row r="744" spans="1:53" ht="1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</row>
    <row r="745" spans="1:53" ht="1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</row>
    <row r="746" spans="1:53" ht="1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</row>
    <row r="747" spans="1:53" ht="1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</row>
    <row r="748" spans="1:53" ht="1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</row>
    <row r="749" spans="1:53" ht="1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</row>
    <row r="750" spans="1:53" ht="1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</row>
    <row r="751" spans="1:53" ht="1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</row>
    <row r="752" spans="1:53" ht="1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</row>
    <row r="753" spans="1:53" ht="1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</row>
    <row r="754" spans="1:53" ht="1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</row>
    <row r="755" spans="1:53" ht="1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</row>
    <row r="756" spans="1:53" ht="1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</row>
    <row r="757" spans="1:53" ht="1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</row>
    <row r="758" spans="1:53" ht="1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</row>
    <row r="759" spans="1:53" ht="1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</row>
    <row r="760" spans="1:53" ht="1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</row>
    <row r="761" spans="1:53" ht="1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</row>
    <row r="762" spans="1:53" ht="1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</row>
    <row r="763" spans="1:53" ht="1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</row>
    <row r="764" spans="1:53" ht="1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</row>
    <row r="765" spans="1:53" ht="1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</row>
    <row r="766" spans="1:53" ht="1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</row>
    <row r="767" spans="1:53" ht="1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</row>
    <row r="768" spans="1:53" ht="1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</row>
    <row r="769" spans="1:53" ht="1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</row>
    <row r="770" spans="1:53" ht="1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</row>
    <row r="771" spans="1:53" ht="1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</row>
    <row r="772" spans="1:53" ht="1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</row>
    <row r="773" spans="1:53" ht="1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</row>
    <row r="774" spans="1:53" ht="1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</row>
    <row r="775" spans="1:53" ht="1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</row>
    <row r="776" spans="1:53" ht="1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</row>
    <row r="777" spans="1:53" ht="1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</row>
    <row r="778" spans="1:53" ht="1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</row>
    <row r="779" spans="1:53" ht="1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</row>
    <row r="780" spans="1:53" ht="1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</row>
    <row r="781" spans="1:53" ht="1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</row>
    <row r="782" spans="1:53" ht="1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</row>
    <row r="783" spans="1:53" ht="1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</row>
    <row r="784" spans="1:53" ht="1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</row>
    <row r="785" spans="1:53" ht="1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</row>
    <row r="786" spans="1:53" ht="1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</row>
    <row r="787" spans="1:53" ht="1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</row>
    <row r="788" spans="1:53" ht="1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</row>
    <row r="789" spans="1:53" ht="1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</row>
    <row r="790" spans="1:53" ht="1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</row>
    <row r="791" spans="1:53" ht="1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</row>
    <row r="792" spans="1:53" ht="1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</row>
    <row r="793" spans="1:53" ht="1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</row>
    <row r="794" spans="1:53" ht="1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</row>
    <row r="795" spans="1:53" ht="1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</row>
    <row r="796" spans="1:53" ht="1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</row>
    <row r="797" spans="1:53" ht="1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</row>
    <row r="798" spans="1:53" ht="1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</row>
    <row r="799" spans="1:53" ht="1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</row>
    <row r="800" spans="1:53" ht="1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</row>
    <row r="801" spans="1:53" ht="1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</row>
    <row r="802" spans="1:53" ht="1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</row>
    <row r="803" spans="1:53" ht="1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</row>
    <row r="804" spans="1:53" ht="1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</row>
    <row r="805" spans="1:53" ht="1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</row>
    <row r="806" spans="1:53" ht="1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</row>
    <row r="807" spans="1:53" ht="1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</row>
    <row r="808" spans="1:53" ht="1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</row>
    <row r="809" spans="1:53" ht="1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</row>
    <row r="810" spans="1:53" ht="1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</row>
    <row r="811" spans="1:53" ht="1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</row>
    <row r="812" spans="1:53" ht="1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</row>
    <row r="813" spans="1:53" ht="1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</row>
    <row r="814" spans="1:53" ht="1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</row>
    <row r="815" spans="1:53" ht="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</row>
    <row r="816" spans="1:53" ht="1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</row>
    <row r="817" spans="1:53" ht="1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</row>
    <row r="818" spans="1:53" ht="1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</row>
    <row r="819" spans="1:53" ht="1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</row>
    <row r="820" spans="1:53" ht="1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</row>
    <row r="821" spans="1:53" ht="1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</row>
    <row r="822" spans="1:53" ht="1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</row>
    <row r="823" spans="1:53" ht="1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</row>
    <row r="824" spans="1:53" ht="1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</row>
    <row r="825" spans="1:53" ht="1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</row>
    <row r="826" spans="1:53" ht="1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</row>
    <row r="827" spans="1:53" ht="1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</row>
    <row r="828" spans="1:53" ht="1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</row>
    <row r="829" spans="1:53" ht="1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</row>
    <row r="830" spans="1:53" ht="1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</row>
    <row r="831" spans="1:53" ht="1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</row>
    <row r="832" spans="1:53" ht="1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</row>
    <row r="833" spans="1:53" ht="1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</row>
    <row r="834" spans="1:53" ht="1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</row>
    <row r="835" spans="1:53" ht="1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</row>
    <row r="836" spans="1:53" ht="1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</row>
    <row r="837" spans="1:53" ht="1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</row>
    <row r="838" spans="1:53" ht="1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</row>
    <row r="839" spans="1:53" ht="1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</row>
    <row r="840" spans="1:53" ht="1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</row>
    <row r="841" spans="1:53" ht="1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</row>
    <row r="842" spans="1:53" ht="1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</row>
    <row r="843" spans="1:53" ht="1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</row>
    <row r="844" spans="1:53" ht="1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</row>
    <row r="845" spans="1:53" ht="1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</row>
    <row r="846" spans="1:53" ht="1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</row>
    <row r="847" spans="1:53" ht="1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</row>
    <row r="848" spans="1:53" ht="1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</row>
    <row r="849" spans="1:53" ht="1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</row>
    <row r="850" spans="1:53" ht="1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</row>
    <row r="851" spans="1:53" ht="1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</row>
    <row r="852" spans="1:53" ht="1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</row>
    <row r="853" spans="1:53" ht="1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</row>
    <row r="854" spans="1:53" ht="1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</row>
    <row r="855" spans="1:53" ht="1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</row>
    <row r="856" spans="1:53" ht="1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</row>
    <row r="857" spans="1:53" ht="1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</row>
    <row r="858" spans="1:53" ht="1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</row>
    <row r="859" spans="1:53" ht="1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</row>
    <row r="860" spans="1:53" ht="1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</row>
    <row r="861" spans="1:53" ht="1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</row>
    <row r="862" spans="1:53" ht="1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</row>
    <row r="863" spans="1:53" ht="1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</row>
    <row r="864" spans="1:53" ht="1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</row>
    <row r="865" spans="1:53" ht="1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</row>
    <row r="866" spans="1:53" ht="1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</row>
    <row r="867" spans="1:53" ht="1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</row>
    <row r="868" spans="1:53" ht="1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</row>
    <row r="869" spans="1:53" ht="1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</row>
    <row r="870" spans="1:53" ht="1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</row>
    <row r="871" spans="1:53" ht="1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</row>
    <row r="872" spans="1:53" ht="1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</row>
    <row r="873" spans="1:53" ht="1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</row>
    <row r="874" spans="1:53" ht="1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</row>
    <row r="875" spans="1:53" ht="1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</row>
    <row r="876" spans="1:53" ht="1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</row>
    <row r="877" spans="1:53" ht="1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</row>
    <row r="878" spans="1:53" ht="1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</row>
    <row r="879" spans="1:53" ht="1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</row>
    <row r="880" spans="1:53" ht="1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</row>
    <row r="881" spans="1:53" ht="1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</row>
    <row r="882" spans="1:53" ht="1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</row>
    <row r="883" spans="1:53" ht="1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</row>
    <row r="884" spans="1:53" ht="1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</row>
    <row r="885" spans="1:53" ht="1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</row>
    <row r="886" spans="1:53" ht="1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</row>
    <row r="887" spans="1:53" ht="1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</row>
    <row r="888" spans="1:53" ht="1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</row>
    <row r="889" spans="1:53" ht="1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</row>
    <row r="890" spans="1:53" ht="1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</row>
    <row r="891" spans="1:53" ht="1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</row>
    <row r="892" spans="1:53" ht="1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</row>
    <row r="893" spans="1:53" ht="1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</row>
    <row r="894" spans="1:53" ht="1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</row>
    <row r="895" spans="1:53" ht="1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</row>
    <row r="896" spans="1:53" ht="1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</row>
    <row r="897" spans="1:53" ht="1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</row>
    <row r="898" spans="1:53" ht="1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</row>
    <row r="899" spans="1:53" ht="1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</row>
    <row r="900" spans="1:53" ht="1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</row>
    <row r="901" spans="1:53" ht="1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</row>
    <row r="902" spans="1:53" ht="1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</row>
    <row r="903" spans="1:53" ht="1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</row>
    <row r="904" spans="1:53" ht="1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</row>
    <row r="905" spans="1:53" ht="1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</row>
    <row r="906" spans="1:53" ht="1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</row>
    <row r="907" spans="1:53" ht="1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</row>
    <row r="908" spans="1:53" ht="1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</row>
    <row r="909" spans="1:53" ht="1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</row>
    <row r="910" spans="1:53" ht="1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</row>
    <row r="911" spans="1:53" ht="1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</row>
    <row r="912" spans="1:53" ht="1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</row>
    <row r="913" spans="1:53" ht="1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</row>
    <row r="914" spans="1:53" ht="1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</row>
    <row r="915" spans="1:53" ht="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</row>
    <row r="916" spans="1:53" ht="1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</row>
    <row r="917" spans="1:53" ht="1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</row>
    <row r="918" spans="1:53" ht="1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</row>
    <row r="919" spans="1:53" ht="1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</row>
    <row r="920" spans="1:53" ht="1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</row>
    <row r="921" spans="1:53" ht="1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</row>
    <row r="922" spans="1:53" ht="1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</row>
    <row r="923" spans="1:53" ht="1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</row>
    <row r="924" spans="1:53" ht="1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</row>
    <row r="925" spans="1:53" ht="1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</row>
    <row r="926" spans="1:53" ht="1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</row>
    <row r="927" spans="1:53" ht="1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</row>
    <row r="928" spans="1:53" ht="1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</row>
    <row r="929" spans="1:53" ht="1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</row>
    <row r="930" spans="1:53" ht="1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</row>
    <row r="931" spans="1:53" ht="1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</row>
    <row r="932" spans="1:53" ht="1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</row>
    <row r="933" spans="1:53" ht="1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</row>
    <row r="934" spans="1:53" ht="1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</row>
    <row r="935" spans="1:53" ht="1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</row>
    <row r="936" spans="1:53" ht="1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</row>
    <row r="937" spans="1:53" ht="1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</row>
    <row r="938" spans="1:53" ht="1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</row>
    <row r="939" spans="1:53" ht="1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</row>
    <row r="940" spans="1:53" ht="1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</row>
    <row r="941" spans="1:53" ht="1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</row>
    <row r="942" spans="1:53" ht="1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</row>
    <row r="943" spans="1:53" ht="1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</row>
    <row r="944" spans="1:53" ht="1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</row>
    <row r="945" spans="1:53" ht="1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</row>
    <row r="946" spans="1:53" ht="1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</row>
    <row r="947" spans="1:53" ht="1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</row>
    <row r="948" spans="1:53" ht="1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</row>
    <row r="949" spans="1:53" ht="1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</row>
    <row r="950" spans="1:53" ht="1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</row>
    <row r="951" spans="1:53" ht="1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</row>
    <row r="952" spans="1:53" ht="1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</row>
    <row r="953" spans="1:53" ht="1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</row>
    <row r="954" spans="1:53" ht="1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</row>
    <row r="955" spans="1:53" ht="1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</row>
    <row r="956" spans="1:53" ht="1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</row>
    <row r="957" spans="1:53" ht="1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</row>
    <row r="958" spans="1:53" ht="1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</row>
    <row r="959" spans="1:53" ht="1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</row>
    <row r="960" spans="1:53" ht="1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</row>
    <row r="961" spans="1:53" ht="1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</row>
    <row r="962" spans="1:53" ht="1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</row>
    <row r="963" spans="1:53" ht="1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</row>
    <row r="964" spans="1:53" ht="1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</row>
    <row r="965" spans="1:53" ht="1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</row>
    <row r="966" spans="1:53" ht="1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</row>
    <row r="967" spans="1:53" ht="1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</row>
    <row r="968" spans="1:53" ht="1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</row>
    <row r="969" spans="1:53" ht="1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</row>
    <row r="970" spans="1:53" ht="1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</row>
    <row r="971" spans="1:53" ht="1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</row>
    <row r="972" spans="1:53" ht="1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</row>
    <row r="973" spans="1:53" ht="1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</row>
    <row r="974" spans="1:53" ht="1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</row>
    <row r="975" spans="1:53" ht="1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</row>
    <row r="976" spans="1:53" ht="1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</row>
    <row r="977" spans="1:53" ht="1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</row>
    <row r="978" spans="1:53" ht="1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</row>
    <row r="979" spans="1:53" ht="1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</row>
    <row r="980" spans="1:53" ht="1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</row>
    <row r="981" spans="1:53" ht="1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</row>
    <row r="982" spans="1:53" ht="1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</row>
    <row r="983" spans="1:53" ht="1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</row>
    <row r="984" spans="1:53" ht="1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</row>
    <row r="985" spans="1:53" ht="1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</row>
    <row r="986" spans="1:53" ht="1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</row>
    <row r="987" spans="1:53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</row>
    <row r="988" spans="1:53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</row>
    <row r="989" spans="1:53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</row>
    <row r="990" spans="1:53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</row>
    <row r="991" spans="1:53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</row>
    <row r="992" spans="1:53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</row>
    <row r="993" spans="1:5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</row>
    <row r="994" spans="1:53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</row>
    <row r="995" spans="1:53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</row>
    <row r="996" spans="1:53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</row>
  </sheetData>
  <mergeCells count="1">
    <mergeCell ref="A1:G3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workbookViewId="0">
      <selection activeCell="Y8" sqref="Y8"/>
    </sheetView>
  </sheetViews>
  <sheetFormatPr defaultColWidth="9.140625" defaultRowHeight="12.75"/>
  <cols>
    <col min="1" max="1" width="11.42578125" style="36" customWidth="1"/>
    <col min="2" max="2" width="31.7109375" style="37" customWidth="1"/>
    <col min="3" max="3" width="26.7109375" style="37" customWidth="1"/>
    <col min="4" max="4" width="16.42578125" style="37" customWidth="1"/>
    <col min="5" max="5" width="10" style="37" customWidth="1"/>
    <col min="6" max="6" width="10.5703125" style="36" customWidth="1"/>
    <col min="7" max="8" width="14.5703125" style="37" customWidth="1"/>
    <col min="9" max="9" width="21" style="37" customWidth="1"/>
    <col min="10" max="10" width="15" style="37" customWidth="1"/>
    <col min="11" max="11" width="12.28515625" style="37" customWidth="1"/>
    <col min="12" max="12" width="11" style="37" customWidth="1"/>
    <col min="13" max="13" width="10.85546875" style="37" customWidth="1"/>
    <col min="14" max="15" width="17.28515625" style="37" customWidth="1"/>
    <col min="16" max="16" width="12.7109375" style="37" customWidth="1"/>
    <col min="17" max="17" width="30.28515625" style="37" customWidth="1"/>
    <col min="18" max="18" width="11.42578125" style="37" customWidth="1"/>
    <col min="19" max="21" width="7.85546875" style="37" customWidth="1"/>
    <col min="22" max="22" width="8.85546875" style="36" customWidth="1"/>
    <col min="23" max="24" width="15.85546875" style="37" customWidth="1"/>
    <col min="25" max="25" width="9.140625" style="37"/>
    <col min="26" max="26" width="10.28515625" style="37" customWidth="1"/>
    <col min="27" max="27" width="11.42578125" style="37" customWidth="1"/>
    <col min="28" max="30" width="7.85546875" style="37" customWidth="1"/>
    <col min="31" max="31" width="8.85546875" style="36" customWidth="1"/>
    <col min="32" max="16384" width="9.140625" style="37"/>
  </cols>
  <sheetData>
    <row r="1" spans="1:31" ht="15">
      <c r="A1" s="2" t="s">
        <v>68</v>
      </c>
      <c r="B1" s="3" t="s">
        <v>69</v>
      </c>
      <c r="C1" s="4" t="s">
        <v>70</v>
      </c>
      <c r="D1" s="4" t="s">
        <v>71</v>
      </c>
      <c r="E1" s="7" t="s">
        <v>72</v>
      </c>
      <c r="F1" s="7" t="s">
        <v>73</v>
      </c>
      <c r="G1" s="7" t="s">
        <v>45</v>
      </c>
      <c r="H1" s="7" t="s">
        <v>47</v>
      </c>
      <c r="I1" s="7" t="s">
        <v>74</v>
      </c>
      <c r="J1" s="7" t="s">
        <v>75</v>
      </c>
      <c r="K1" s="4" t="s">
        <v>76</v>
      </c>
      <c r="L1" s="4" t="s">
        <v>39</v>
      </c>
      <c r="M1" s="7" t="s">
        <v>77</v>
      </c>
      <c r="N1" s="7" t="s">
        <v>41</v>
      </c>
      <c r="O1" s="7" t="s">
        <v>78</v>
      </c>
      <c r="P1" s="4" t="s">
        <v>79</v>
      </c>
      <c r="Q1" s="4" t="s">
        <v>80</v>
      </c>
      <c r="R1" s="7" t="s">
        <v>81</v>
      </c>
      <c r="S1" s="7" t="s">
        <v>82</v>
      </c>
      <c r="T1" s="7" t="s">
        <v>83</v>
      </c>
      <c r="U1" s="7" t="s">
        <v>84</v>
      </c>
      <c r="V1" s="7" t="s">
        <v>85</v>
      </c>
      <c r="W1" s="7" t="s">
        <v>86</v>
      </c>
      <c r="X1" s="7" t="s">
        <v>87</v>
      </c>
      <c r="Y1" s="7" t="s">
        <v>88</v>
      </c>
      <c r="Z1" s="27" t="s">
        <v>89</v>
      </c>
      <c r="AA1" s="7" t="s">
        <v>257</v>
      </c>
      <c r="AB1" s="7" t="s">
        <v>258</v>
      </c>
      <c r="AC1" s="7" t="s">
        <v>259</v>
      </c>
      <c r="AD1" s="7" t="s">
        <v>260</v>
      </c>
      <c r="AE1" s="7" t="s">
        <v>261</v>
      </c>
    </row>
    <row r="2" spans="1:31" ht="15">
      <c r="A2" s="8" t="s">
        <v>90</v>
      </c>
      <c r="B2" s="7" t="s">
        <v>91</v>
      </c>
      <c r="C2" s="12" t="s">
        <v>227</v>
      </c>
      <c r="D2" s="7" t="str">
        <f>LEFT(C2,FIND("@",C2)-1)</f>
        <v>QQTest_01</v>
      </c>
      <c r="E2" s="7">
        <v>1</v>
      </c>
      <c r="F2" s="38" t="s">
        <v>92</v>
      </c>
      <c r="G2" s="7">
        <v>50</v>
      </c>
      <c r="H2" s="7">
        <v>0</v>
      </c>
      <c r="I2" s="46">
        <f ca="1">TODAY()-30</f>
        <v>45017</v>
      </c>
      <c r="J2" s="46">
        <f ca="1">TODAY()-29</f>
        <v>45018</v>
      </c>
      <c r="K2" s="4" t="s">
        <v>25</v>
      </c>
      <c r="L2" s="4" t="s">
        <v>26</v>
      </c>
      <c r="M2" s="4" t="s">
        <v>59</v>
      </c>
      <c r="N2" s="4" t="s">
        <v>13</v>
      </c>
      <c r="O2" s="4" t="s">
        <v>93</v>
      </c>
      <c r="P2" s="47">
        <f ca="1">DATE(YEAR(TODAY()),1,1)</f>
        <v>44927</v>
      </c>
      <c r="Q2" s="4" t="s">
        <v>27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W2" s="38">
        <v>50</v>
      </c>
      <c r="X2" s="38">
        <v>0</v>
      </c>
      <c r="Y2" s="54" t="s">
        <v>287</v>
      </c>
      <c r="Z2" s="8" t="s">
        <v>90</v>
      </c>
      <c r="AA2" s="38">
        <v>0</v>
      </c>
      <c r="AB2" s="38">
        <v>0</v>
      </c>
      <c r="AC2" s="38">
        <v>0</v>
      </c>
      <c r="AD2" s="38">
        <v>0</v>
      </c>
      <c r="AE2" s="38">
        <v>50</v>
      </c>
    </row>
    <row r="3" spans="1:31" ht="15">
      <c r="A3" s="8" t="s">
        <v>94</v>
      </c>
      <c r="B3" s="7" t="s">
        <v>95</v>
      </c>
      <c r="C3" s="12" t="s">
        <v>228</v>
      </c>
      <c r="D3" s="7" t="str">
        <f t="shared" ref="D3:D37" si="0">LEFT(C3,FIND("@",C3)-1)</f>
        <v>QQTest_02</v>
      </c>
      <c r="E3" s="7">
        <v>1</v>
      </c>
      <c r="F3" s="38" t="s">
        <v>92</v>
      </c>
      <c r="G3" s="7">
        <v>10</v>
      </c>
      <c r="H3" s="7">
        <v>0</v>
      </c>
      <c r="I3" s="46">
        <f ca="1">TODAY()-30</f>
        <v>45017</v>
      </c>
      <c r="J3" s="46">
        <f ca="1">TODAY()-29</f>
        <v>45018</v>
      </c>
      <c r="K3" s="4" t="s">
        <v>25</v>
      </c>
      <c r="L3" s="4" t="s">
        <v>26</v>
      </c>
      <c r="M3" s="4" t="s">
        <v>59</v>
      </c>
      <c r="N3" s="4" t="s">
        <v>13</v>
      </c>
      <c r="O3" s="4" t="s">
        <v>93</v>
      </c>
      <c r="P3" s="47">
        <f t="shared" ref="P3:P29" ca="1" si="1">DATE(YEAR(TODAY()),1,1)</f>
        <v>44927</v>
      </c>
      <c r="Q3" s="4" t="s">
        <v>27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2">
        <v>10</v>
      </c>
      <c r="X3" s="2">
        <v>0</v>
      </c>
      <c r="Y3" s="55" t="s">
        <v>287</v>
      </c>
      <c r="Z3" s="8" t="s">
        <v>94</v>
      </c>
      <c r="AA3" s="38">
        <v>0</v>
      </c>
      <c r="AB3" s="38">
        <v>0</v>
      </c>
      <c r="AC3" s="38">
        <v>0</v>
      </c>
      <c r="AD3" s="38">
        <v>0</v>
      </c>
      <c r="AE3" s="38">
        <v>10</v>
      </c>
    </row>
    <row r="4" spans="1:31" ht="15">
      <c r="A4" s="2"/>
      <c r="B4" s="39"/>
      <c r="C4" s="12" t="s">
        <v>228</v>
      </c>
      <c r="D4" s="7" t="str">
        <f>CONCATENATE(LEFT(C4,FIND("@",C4)-1),"_1")</f>
        <v>QQTest_02_1</v>
      </c>
      <c r="E4" s="7">
        <v>2</v>
      </c>
      <c r="F4" s="38" t="s">
        <v>92</v>
      </c>
      <c r="G4" s="7">
        <v>50</v>
      </c>
      <c r="H4" s="7">
        <v>0</v>
      </c>
      <c r="I4" s="46">
        <f ca="1">TODAY()-27</f>
        <v>45020</v>
      </c>
      <c r="J4" s="46">
        <f ca="1">TODAY()-26</f>
        <v>45021</v>
      </c>
      <c r="K4" s="4" t="s">
        <v>25</v>
      </c>
      <c r="L4" s="4" t="s">
        <v>26</v>
      </c>
      <c r="M4" s="4" t="s">
        <v>59</v>
      </c>
      <c r="N4" s="4" t="s">
        <v>13</v>
      </c>
      <c r="O4" s="4" t="s">
        <v>93</v>
      </c>
      <c r="P4" s="47">
        <f t="shared" ca="1" si="1"/>
        <v>44927</v>
      </c>
      <c r="Q4" s="4" t="s">
        <v>27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2">
        <v>100</v>
      </c>
      <c r="X4" s="2">
        <v>0</v>
      </c>
      <c r="Y4" s="54" t="s">
        <v>287</v>
      </c>
      <c r="Z4" s="2"/>
      <c r="AA4" s="38">
        <v>50</v>
      </c>
      <c r="AB4" s="38">
        <v>0</v>
      </c>
      <c r="AC4" s="38">
        <v>0</v>
      </c>
      <c r="AD4" s="38">
        <v>0</v>
      </c>
      <c r="AE4" s="38">
        <v>50</v>
      </c>
    </row>
    <row r="5" spans="1:31" ht="15">
      <c r="A5" s="8" t="s">
        <v>96</v>
      </c>
      <c r="B5" s="7" t="s">
        <v>97</v>
      </c>
      <c r="C5" s="12" t="s">
        <v>229</v>
      </c>
      <c r="D5" s="7" t="str">
        <f t="shared" si="0"/>
        <v>QQTest_03</v>
      </c>
      <c r="E5" s="7">
        <v>1</v>
      </c>
      <c r="F5" s="38" t="s">
        <v>92</v>
      </c>
      <c r="G5" s="7">
        <v>10</v>
      </c>
      <c r="H5" s="7">
        <v>0</v>
      </c>
      <c r="I5" s="46">
        <f ca="1">TODAY()-30</f>
        <v>45017</v>
      </c>
      <c r="J5" s="46">
        <f ca="1">TODAY()-29</f>
        <v>45018</v>
      </c>
      <c r="K5" s="4" t="s">
        <v>25</v>
      </c>
      <c r="L5" s="4" t="s">
        <v>26</v>
      </c>
      <c r="M5" s="4" t="s">
        <v>59</v>
      </c>
      <c r="N5" s="4" t="s">
        <v>13</v>
      </c>
      <c r="O5" s="4" t="s">
        <v>93</v>
      </c>
      <c r="P5" s="47">
        <f t="shared" ca="1" si="1"/>
        <v>44927</v>
      </c>
      <c r="Q5" s="4" t="s">
        <v>27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2">
        <v>10</v>
      </c>
      <c r="X5" s="2">
        <v>0</v>
      </c>
      <c r="Y5" s="55" t="s">
        <v>287</v>
      </c>
      <c r="Z5" s="8" t="s">
        <v>96</v>
      </c>
      <c r="AA5" s="38">
        <v>0</v>
      </c>
      <c r="AB5" s="38">
        <v>0</v>
      </c>
      <c r="AC5" s="38">
        <v>0</v>
      </c>
      <c r="AD5" s="38">
        <v>0</v>
      </c>
      <c r="AE5" s="38">
        <v>10</v>
      </c>
    </row>
    <row r="6" spans="1:31" ht="15">
      <c r="A6" s="2"/>
      <c r="B6" s="4"/>
      <c r="C6" s="12" t="s">
        <v>229</v>
      </c>
      <c r="D6" s="7" t="str">
        <f>CONCATENATE(LEFT(C6,FIND("@",C6)-1),"_1")</f>
        <v>QQTest_03_1</v>
      </c>
      <c r="E6" s="7">
        <v>2</v>
      </c>
      <c r="F6" s="38" t="s">
        <v>92</v>
      </c>
      <c r="G6" s="7">
        <v>10</v>
      </c>
      <c r="H6" s="7">
        <v>0</v>
      </c>
      <c r="I6" s="46">
        <f ca="1">TODAY()-27</f>
        <v>45020</v>
      </c>
      <c r="J6" s="46">
        <f ca="1">TODAY()-26</f>
        <v>45021</v>
      </c>
      <c r="K6" s="4" t="s">
        <v>25</v>
      </c>
      <c r="L6" s="4" t="s">
        <v>26</v>
      </c>
      <c r="M6" s="4" t="s">
        <v>59</v>
      </c>
      <c r="N6" s="4" t="s">
        <v>13</v>
      </c>
      <c r="O6" s="4" t="s">
        <v>93</v>
      </c>
      <c r="P6" s="47">
        <f t="shared" ca="1" si="1"/>
        <v>44927</v>
      </c>
      <c r="Q6" s="4" t="s">
        <v>27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40">
        <v>20</v>
      </c>
      <c r="X6" s="2">
        <v>0</v>
      </c>
      <c r="Y6" s="55" t="s">
        <v>287</v>
      </c>
      <c r="Z6" s="2"/>
      <c r="AA6" s="38">
        <v>10</v>
      </c>
      <c r="AB6" s="38">
        <v>0</v>
      </c>
      <c r="AC6" s="38">
        <v>0</v>
      </c>
      <c r="AD6" s="38">
        <v>0</v>
      </c>
      <c r="AE6" s="38">
        <v>10</v>
      </c>
    </row>
    <row r="7" spans="1:31" ht="15">
      <c r="A7" s="2"/>
      <c r="B7" s="4"/>
      <c r="C7" s="12" t="s">
        <v>229</v>
      </c>
      <c r="D7" s="7" t="str">
        <f>CONCATENATE(LEFT(C7,FIND("@",C7)-1),"_2")</f>
        <v>QQTest_03_2</v>
      </c>
      <c r="E7" s="7">
        <v>3</v>
      </c>
      <c r="F7" s="38" t="s">
        <v>92</v>
      </c>
      <c r="G7" s="7">
        <v>10</v>
      </c>
      <c r="H7" s="7">
        <v>0</v>
      </c>
      <c r="I7" s="46">
        <f ca="1">TODAY()-23</f>
        <v>45024</v>
      </c>
      <c r="J7" s="46">
        <f ca="1">TODAY()-22</f>
        <v>45025</v>
      </c>
      <c r="K7" s="4" t="s">
        <v>25</v>
      </c>
      <c r="L7" s="4" t="s">
        <v>26</v>
      </c>
      <c r="M7" s="4" t="s">
        <v>59</v>
      </c>
      <c r="N7" s="4" t="s">
        <v>13</v>
      </c>
      <c r="O7" s="4" t="s">
        <v>93</v>
      </c>
      <c r="P7" s="47">
        <f t="shared" ca="1" si="1"/>
        <v>44927</v>
      </c>
      <c r="Q7" s="4" t="s">
        <v>27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40">
        <v>20</v>
      </c>
      <c r="X7" s="2">
        <v>0</v>
      </c>
      <c r="Y7" s="55" t="s">
        <v>287</v>
      </c>
      <c r="Z7" s="2"/>
      <c r="AA7" s="38">
        <v>10</v>
      </c>
      <c r="AB7" s="38">
        <v>0</v>
      </c>
      <c r="AC7" s="38">
        <v>0</v>
      </c>
      <c r="AD7" s="38">
        <v>0</v>
      </c>
      <c r="AE7" s="38">
        <v>10</v>
      </c>
    </row>
    <row r="8" spans="1:31" ht="15">
      <c r="A8" s="2"/>
      <c r="B8" s="7"/>
      <c r="C8" s="12" t="s">
        <v>229</v>
      </c>
      <c r="D8" s="7" t="str">
        <f>CONCATENATE(LEFT(C8,FIND("@",C8)-1),"_3")</f>
        <v>QQTest_03_3</v>
      </c>
      <c r="E8" s="7">
        <v>4</v>
      </c>
      <c r="F8" s="38" t="s">
        <v>92</v>
      </c>
      <c r="G8" s="7">
        <v>10</v>
      </c>
      <c r="H8" s="7">
        <v>0</v>
      </c>
      <c r="I8" s="46">
        <f ca="1">TODAY()-20</f>
        <v>45027</v>
      </c>
      <c r="J8" s="46">
        <f ca="1">TODAY()-19</f>
        <v>45028</v>
      </c>
      <c r="K8" s="4" t="s">
        <v>25</v>
      </c>
      <c r="L8" s="4" t="s">
        <v>26</v>
      </c>
      <c r="M8" s="4" t="s">
        <v>59</v>
      </c>
      <c r="N8" s="4" t="s">
        <v>13</v>
      </c>
      <c r="O8" s="4" t="s">
        <v>93</v>
      </c>
      <c r="P8" s="47">
        <f t="shared" ca="1" si="1"/>
        <v>44927</v>
      </c>
      <c r="Q8" s="4" t="s">
        <v>27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40">
        <v>10</v>
      </c>
      <c r="X8" s="2">
        <v>0</v>
      </c>
      <c r="Y8" s="55" t="s">
        <v>287</v>
      </c>
      <c r="Z8" s="2"/>
      <c r="AA8" s="38">
        <v>0</v>
      </c>
      <c r="AB8" s="38">
        <v>0</v>
      </c>
      <c r="AC8" s="38">
        <v>0</v>
      </c>
      <c r="AD8" s="38">
        <v>0</v>
      </c>
      <c r="AE8" s="38">
        <v>10</v>
      </c>
    </row>
    <row r="9" spans="1:31" ht="15">
      <c r="A9" s="8" t="s">
        <v>98</v>
      </c>
      <c r="B9" s="4" t="s">
        <v>99</v>
      </c>
      <c r="C9" s="12" t="s">
        <v>230</v>
      </c>
      <c r="D9" s="7" t="str">
        <f t="shared" si="0"/>
        <v>QQTest_04</v>
      </c>
      <c r="E9" s="4">
        <v>1</v>
      </c>
      <c r="F9" s="40" t="s">
        <v>92</v>
      </c>
      <c r="G9" s="4">
        <v>50</v>
      </c>
      <c r="H9" s="7">
        <v>0</v>
      </c>
      <c r="I9" s="46">
        <f ca="1">TODAY()-30</f>
        <v>45017</v>
      </c>
      <c r="J9" s="46">
        <f ca="1">TODAY()-29</f>
        <v>45018</v>
      </c>
      <c r="K9" s="4" t="s">
        <v>25</v>
      </c>
      <c r="L9" s="4" t="s">
        <v>26</v>
      </c>
      <c r="M9" s="4" t="s">
        <v>59</v>
      </c>
      <c r="N9" s="4" t="s">
        <v>13</v>
      </c>
      <c r="O9" s="4" t="s">
        <v>93</v>
      </c>
      <c r="P9" s="47">
        <f t="shared" ca="1" si="1"/>
        <v>44927</v>
      </c>
      <c r="Q9" s="4" t="s">
        <v>27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40">
        <v>50</v>
      </c>
      <c r="X9" s="40">
        <v>0</v>
      </c>
      <c r="Y9" s="54" t="s">
        <v>287</v>
      </c>
      <c r="Z9" s="8" t="s">
        <v>98</v>
      </c>
      <c r="AA9" s="38">
        <v>0</v>
      </c>
      <c r="AB9" s="38">
        <v>0</v>
      </c>
      <c r="AC9" s="38">
        <v>0</v>
      </c>
      <c r="AD9" s="38">
        <v>0</v>
      </c>
      <c r="AE9" s="38">
        <v>50</v>
      </c>
    </row>
    <row r="10" spans="1:31" ht="15">
      <c r="A10" s="2"/>
      <c r="B10" s="4"/>
      <c r="C10" s="12" t="s">
        <v>230</v>
      </c>
      <c r="D10" s="7" t="str">
        <f>_xlfn.CONCAT(LEFT(C10,FIND("@",C10)-1),"_1")</f>
        <v>QQTest_04_1</v>
      </c>
      <c r="E10" s="4">
        <v>2</v>
      </c>
      <c r="F10" s="40" t="s">
        <v>100</v>
      </c>
      <c r="G10" s="4">
        <v>50</v>
      </c>
      <c r="H10" s="7">
        <v>0</v>
      </c>
      <c r="I10" s="46">
        <f ca="1">TODAY()-29</f>
        <v>45018</v>
      </c>
      <c r="J10" s="46">
        <f ca="1">TODAY()-28</f>
        <v>45019</v>
      </c>
      <c r="K10" s="4" t="s">
        <v>25</v>
      </c>
      <c r="L10" s="4" t="s">
        <v>26</v>
      </c>
      <c r="M10" s="4" t="s">
        <v>59</v>
      </c>
      <c r="N10" s="4" t="s">
        <v>13</v>
      </c>
      <c r="O10" s="4" t="s">
        <v>93</v>
      </c>
      <c r="P10" s="47">
        <f t="shared" ca="1" si="1"/>
        <v>44927</v>
      </c>
      <c r="Q10" s="4" t="s">
        <v>27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40">
        <v>0</v>
      </c>
      <c r="X10" s="40">
        <v>0</v>
      </c>
      <c r="Y10" s="54" t="s">
        <v>288</v>
      </c>
      <c r="Z10" s="2"/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ht="15">
      <c r="A11" s="8" t="s">
        <v>101</v>
      </c>
      <c r="B11" s="4" t="s">
        <v>3</v>
      </c>
      <c r="C11" s="12" t="s">
        <v>231</v>
      </c>
      <c r="D11" s="7" t="str">
        <f t="shared" si="0"/>
        <v>QQTest_05</v>
      </c>
      <c r="E11" s="4">
        <v>1</v>
      </c>
      <c r="F11" s="40" t="s">
        <v>92</v>
      </c>
      <c r="G11" s="4">
        <v>50</v>
      </c>
      <c r="H11" s="7">
        <v>0</v>
      </c>
      <c r="I11" s="46">
        <f t="shared" ref="I11:I23" ca="1" si="2">TODAY()-30</f>
        <v>45017</v>
      </c>
      <c r="J11" s="46">
        <f t="shared" ref="J11:J24" ca="1" si="3">TODAY()-29</f>
        <v>45018</v>
      </c>
      <c r="K11" s="4" t="s">
        <v>25</v>
      </c>
      <c r="L11" s="4" t="s">
        <v>26</v>
      </c>
      <c r="M11" s="4" t="s">
        <v>59</v>
      </c>
      <c r="N11" s="4" t="s">
        <v>13</v>
      </c>
      <c r="O11" s="4" t="s">
        <v>93</v>
      </c>
      <c r="P11" s="47">
        <f t="shared" ca="1" si="1"/>
        <v>44927</v>
      </c>
      <c r="Q11" s="4" t="s">
        <v>27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40">
        <v>50</v>
      </c>
      <c r="X11" s="40">
        <v>0</v>
      </c>
      <c r="Y11" s="54" t="s">
        <v>287</v>
      </c>
      <c r="Z11" s="8" t="s">
        <v>101</v>
      </c>
      <c r="AA11" s="38">
        <v>0</v>
      </c>
      <c r="AB11" s="38">
        <v>0</v>
      </c>
      <c r="AC11" s="38">
        <v>0</v>
      </c>
      <c r="AD11" s="38">
        <v>0</v>
      </c>
      <c r="AE11" s="38">
        <v>50</v>
      </c>
    </row>
    <row r="12" spans="1:31" ht="15">
      <c r="A12" s="2"/>
      <c r="B12" s="4"/>
      <c r="C12" s="12" t="s">
        <v>231</v>
      </c>
      <c r="D12" s="7" t="str">
        <f>_xlfn.CONCAT(LEFT(C12,FIND("@",C12)-1),"_1")</f>
        <v>QQTest_05_1</v>
      </c>
      <c r="E12" s="4">
        <v>2</v>
      </c>
      <c r="F12" s="40" t="s">
        <v>92</v>
      </c>
      <c r="G12" s="4">
        <v>50</v>
      </c>
      <c r="H12" s="7">
        <v>0</v>
      </c>
      <c r="I12" s="46">
        <f t="shared" ca="1" si="2"/>
        <v>45017</v>
      </c>
      <c r="J12" s="46">
        <f t="shared" ca="1" si="3"/>
        <v>45018</v>
      </c>
      <c r="K12" s="4" t="s">
        <v>25</v>
      </c>
      <c r="L12" s="4" t="s">
        <v>26</v>
      </c>
      <c r="M12" s="4" t="s">
        <v>59</v>
      </c>
      <c r="N12" s="4" t="s">
        <v>13</v>
      </c>
      <c r="O12" s="4" t="s">
        <v>93</v>
      </c>
      <c r="P12" s="47">
        <f t="shared" ca="1" si="1"/>
        <v>44927</v>
      </c>
      <c r="Q12" s="4" t="s">
        <v>27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40">
        <v>100</v>
      </c>
      <c r="X12" s="40">
        <v>0</v>
      </c>
      <c r="Y12" s="55" t="s">
        <v>287</v>
      </c>
      <c r="Z12" s="2"/>
      <c r="AA12" s="38">
        <v>50</v>
      </c>
      <c r="AB12" s="38">
        <v>0</v>
      </c>
      <c r="AC12" s="38">
        <v>0</v>
      </c>
      <c r="AD12" s="38">
        <v>0</v>
      </c>
      <c r="AE12" s="38">
        <v>50</v>
      </c>
    </row>
    <row r="13" spans="1:31" ht="15">
      <c r="A13" s="2"/>
      <c r="B13" s="4"/>
      <c r="C13" s="12" t="s">
        <v>231</v>
      </c>
      <c r="D13" s="7" t="str">
        <f>_xlfn.CONCAT(LEFT(C13,FIND("@",C13)-1),"_2")</f>
        <v>QQTest_05_2</v>
      </c>
      <c r="E13" s="4">
        <v>3</v>
      </c>
      <c r="F13" s="40" t="s">
        <v>92</v>
      </c>
      <c r="G13" s="4">
        <v>50</v>
      </c>
      <c r="H13" s="7">
        <v>0</v>
      </c>
      <c r="I13" s="46">
        <f t="shared" ca="1" si="2"/>
        <v>45017</v>
      </c>
      <c r="J13" s="46">
        <f t="shared" ca="1" si="3"/>
        <v>45018</v>
      </c>
      <c r="K13" s="4" t="s">
        <v>25</v>
      </c>
      <c r="L13" s="4" t="s">
        <v>26</v>
      </c>
      <c r="M13" s="4" t="s">
        <v>59</v>
      </c>
      <c r="N13" s="4" t="s">
        <v>13</v>
      </c>
      <c r="O13" s="4" t="s">
        <v>93</v>
      </c>
      <c r="P13" s="47">
        <f t="shared" ca="1" si="1"/>
        <v>44927</v>
      </c>
      <c r="Q13" s="4" t="s">
        <v>27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40">
        <v>0</v>
      </c>
      <c r="X13" s="40">
        <v>0</v>
      </c>
      <c r="Y13" s="54" t="s">
        <v>288</v>
      </c>
      <c r="Z13" s="2"/>
      <c r="AA13" s="38">
        <v>0</v>
      </c>
      <c r="AB13" s="38">
        <v>0</v>
      </c>
      <c r="AC13" s="38">
        <v>0</v>
      </c>
      <c r="AD13" s="38">
        <v>0</v>
      </c>
      <c r="AE13" s="38">
        <v>0</v>
      </c>
    </row>
    <row r="14" spans="1:31" ht="15">
      <c r="A14" s="8" t="s">
        <v>102</v>
      </c>
      <c r="B14" s="4" t="s">
        <v>103</v>
      </c>
      <c r="C14" s="12" t="s">
        <v>232</v>
      </c>
      <c r="D14" s="7" t="str">
        <f t="shared" si="0"/>
        <v>QQTest_06</v>
      </c>
      <c r="E14" s="4">
        <v>1</v>
      </c>
      <c r="F14" s="40" t="s">
        <v>92</v>
      </c>
      <c r="G14" s="41">
        <v>2</v>
      </c>
      <c r="H14" s="7">
        <v>0</v>
      </c>
      <c r="I14" s="46">
        <f t="shared" ca="1" si="2"/>
        <v>45017</v>
      </c>
      <c r="J14" s="46">
        <f t="shared" ca="1" si="3"/>
        <v>45018</v>
      </c>
      <c r="K14" s="4" t="s">
        <v>25</v>
      </c>
      <c r="L14" s="4" t="s">
        <v>26</v>
      </c>
      <c r="M14" s="4" t="s">
        <v>59</v>
      </c>
      <c r="N14" s="4" t="s">
        <v>13</v>
      </c>
      <c r="O14" s="4" t="s">
        <v>93</v>
      </c>
      <c r="P14" s="47">
        <f t="shared" ca="1" si="1"/>
        <v>44927</v>
      </c>
      <c r="Q14" s="4" t="s">
        <v>27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40">
        <v>0</v>
      </c>
      <c r="X14" s="40">
        <v>0</v>
      </c>
      <c r="Y14" s="54" t="s">
        <v>288</v>
      </c>
      <c r="Z14" s="8" t="s">
        <v>102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ht="15">
      <c r="A15" s="8" t="s">
        <v>104</v>
      </c>
      <c r="B15" s="4" t="s">
        <v>105</v>
      </c>
      <c r="C15" s="12" t="s">
        <v>233</v>
      </c>
      <c r="D15" s="7" t="str">
        <f t="shared" si="0"/>
        <v>QQTest_07</v>
      </c>
      <c r="E15" s="4">
        <v>1</v>
      </c>
      <c r="F15" s="40" t="s">
        <v>92</v>
      </c>
      <c r="G15" s="4">
        <v>10</v>
      </c>
      <c r="H15" s="7">
        <v>0</v>
      </c>
      <c r="I15" s="46">
        <f t="shared" ca="1" si="2"/>
        <v>45017</v>
      </c>
      <c r="J15" s="46">
        <f t="shared" ca="1" si="3"/>
        <v>45018</v>
      </c>
      <c r="K15" s="41" t="s">
        <v>106</v>
      </c>
      <c r="L15" s="4" t="s">
        <v>26</v>
      </c>
      <c r="M15" s="4" t="s">
        <v>59</v>
      </c>
      <c r="N15" s="4" t="s">
        <v>13</v>
      </c>
      <c r="O15" s="4" t="s">
        <v>93</v>
      </c>
      <c r="P15" s="47">
        <f t="shared" ca="1" si="1"/>
        <v>44927</v>
      </c>
      <c r="Q15" s="4" t="s">
        <v>27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40">
        <v>0</v>
      </c>
      <c r="X15" s="40">
        <v>0</v>
      </c>
      <c r="Y15" s="54" t="s">
        <v>288</v>
      </c>
      <c r="Z15" s="8" t="s">
        <v>104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</row>
    <row r="16" spans="1:31" ht="15">
      <c r="A16" s="8" t="s">
        <v>107</v>
      </c>
      <c r="B16" s="4" t="s">
        <v>108</v>
      </c>
      <c r="C16" s="12" t="s">
        <v>234</v>
      </c>
      <c r="D16" s="7" t="str">
        <f t="shared" si="0"/>
        <v>QQTest_08</v>
      </c>
      <c r="E16" s="4">
        <v>1</v>
      </c>
      <c r="F16" s="40" t="s">
        <v>92</v>
      </c>
      <c r="G16" s="4">
        <v>10</v>
      </c>
      <c r="H16" s="7">
        <v>0</v>
      </c>
      <c r="I16" s="46">
        <f t="shared" ca="1" si="2"/>
        <v>45017</v>
      </c>
      <c r="J16" s="46">
        <f t="shared" ca="1" si="3"/>
        <v>45018</v>
      </c>
      <c r="K16" s="4" t="s">
        <v>25</v>
      </c>
      <c r="L16" s="4" t="s">
        <v>26</v>
      </c>
      <c r="M16" s="4" t="s">
        <v>59</v>
      </c>
      <c r="N16" s="41" t="s">
        <v>109</v>
      </c>
      <c r="O16" s="4" t="s">
        <v>93</v>
      </c>
      <c r="P16" s="47">
        <f t="shared" ca="1" si="1"/>
        <v>44927</v>
      </c>
      <c r="Q16" s="4" t="s">
        <v>27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40">
        <v>0</v>
      </c>
      <c r="X16" s="40">
        <v>0</v>
      </c>
      <c r="Y16" s="54" t="s">
        <v>288</v>
      </c>
      <c r="Z16" s="8" t="s">
        <v>107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</row>
    <row r="17" spans="1:31" ht="15">
      <c r="A17" s="8" t="s">
        <v>110</v>
      </c>
      <c r="B17" s="4" t="s">
        <v>111</v>
      </c>
      <c r="C17" s="12" t="s">
        <v>235</v>
      </c>
      <c r="D17" s="7" t="str">
        <f t="shared" si="0"/>
        <v>QQTest_09</v>
      </c>
      <c r="E17" s="4">
        <v>1</v>
      </c>
      <c r="F17" s="40" t="s">
        <v>92</v>
      </c>
      <c r="G17" s="4">
        <v>10</v>
      </c>
      <c r="H17" s="7">
        <v>0</v>
      </c>
      <c r="I17" s="46">
        <f t="shared" ca="1" si="2"/>
        <v>45017</v>
      </c>
      <c r="J17" s="46">
        <f t="shared" ca="1" si="3"/>
        <v>45018</v>
      </c>
      <c r="K17" s="4" t="s">
        <v>25</v>
      </c>
      <c r="L17" s="4" t="s">
        <v>26</v>
      </c>
      <c r="M17" s="4" t="s">
        <v>59</v>
      </c>
      <c r="N17" s="4" t="s">
        <v>13</v>
      </c>
      <c r="O17" s="41" t="s">
        <v>112</v>
      </c>
      <c r="P17" s="47">
        <f t="shared" ca="1" si="1"/>
        <v>44927</v>
      </c>
      <c r="Q17" s="4" t="s">
        <v>27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40">
        <v>0</v>
      </c>
      <c r="X17" s="40">
        <v>0</v>
      </c>
      <c r="Y17" s="54" t="s">
        <v>288</v>
      </c>
      <c r="Z17" s="8" t="s">
        <v>110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</row>
    <row r="18" spans="1:31" ht="15">
      <c r="A18" s="8" t="s">
        <v>113</v>
      </c>
      <c r="B18" s="4" t="s">
        <v>114</v>
      </c>
      <c r="C18" s="12" t="s">
        <v>236</v>
      </c>
      <c r="D18" s="7" t="str">
        <f t="shared" si="0"/>
        <v>QQTest_10</v>
      </c>
      <c r="E18" s="4">
        <v>1</v>
      </c>
      <c r="F18" s="40" t="s">
        <v>92</v>
      </c>
      <c r="G18" s="4">
        <v>10</v>
      </c>
      <c r="H18" s="7">
        <v>0</v>
      </c>
      <c r="I18" s="46">
        <f t="shared" ca="1" si="2"/>
        <v>45017</v>
      </c>
      <c r="J18" s="46">
        <f t="shared" ca="1" si="3"/>
        <v>45018</v>
      </c>
      <c r="K18" s="4" t="s">
        <v>25</v>
      </c>
      <c r="L18" s="4" t="s">
        <v>26</v>
      </c>
      <c r="M18" s="4" t="s">
        <v>59</v>
      </c>
      <c r="N18" s="4" t="s">
        <v>13</v>
      </c>
      <c r="O18" s="4" t="s">
        <v>93</v>
      </c>
      <c r="P18" s="47">
        <f t="shared" ca="1" si="1"/>
        <v>44927</v>
      </c>
      <c r="Q18" s="41" t="s">
        <v>115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40">
        <v>0</v>
      </c>
      <c r="X18" s="40">
        <v>0</v>
      </c>
      <c r="Y18" s="54" t="s">
        <v>288</v>
      </c>
      <c r="Z18" s="8" t="s">
        <v>113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</row>
    <row r="19" spans="1:31" ht="15">
      <c r="A19" s="8" t="s">
        <v>116</v>
      </c>
      <c r="B19" s="4" t="s">
        <v>117</v>
      </c>
      <c r="C19" s="12" t="s">
        <v>237</v>
      </c>
      <c r="D19" s="7" t="str">
        <f t="shared" si="0"/>
        <v>QQTest_11</v>
      </c>
      <c r="E19" s="4">
        <v>1</v>
      </c>
      <c r="F19" s="40" t="s">
        <v>92</v>
      </c>
      <c r="G19" s="4">
        <v>10</v>
      </c>
      <c r="H19" s="7">
        <v>0</v>
      </c>
      <c r="I19" s="46">
        <f t="shared" ca="1" si="2"/>
        <v>45017</v>
      </c>
      <c r="J19" s="46">
        <f t="shared" ca="1" si="3"/>
        <v>45018</v>
      </c>
      <c r="K19" s="4" t="s">
        <v>25</v>
      </c>
      <c r="L19" s="41" t="s">
        <v>106</v>
      </c>
      <c r="M19" s="4" t="s">
        <v>59</v>
      </c>
      <c r="N19" s="4" t="s">
        <v>13</v>
      </c>
      <c r="O19" s="4" t="s">
        <v>93</v>
      </c>
      <c r="P19" s="47">
        <f t="shared" ca="1" si="1"/>
        <v>44927</v>
      </c>
      <c r="Q19" s="4" t="s">
        <v>27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40">
        <v>0</v>
      </c>
      <c r="X19" s="40">
        <v>0</v>
      </c>
      <c r="Y19" s="54" t="s">
        <v>288</v>
      </c>
      <c r="Z19" s="8" t="s">
        <v>116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ht="15">
      <c r="A20" s="8" t="s">
        <v>118</v>
      </c>
      <c r="B20" s="4" t="s">
        <v>119</v>
      </c>
      <c r="C20" s="12" t="s">
        <v>238</v>
      </c>
      <c r="D20" s="7" t="str">
        <f t="shared" si="0"/>
        <v>QQTest_12</v>
      </c>
      <c r="E20" s="4">
        <v>1</v>
      </c>
      <c r="F20" s="40" t="s">
        <v>92</v>
      </c>
      <c r="G20" s="4">
        <v>10</v>
      </c>
      <c r="H20" s="7">
        <v>0</v>
      </c>
      <c r="I20" s="46">
        <f t="shared" ca="1" si="2"/>
        <v>45017</v>
      </c>
      <c r="J20" s="46">
        <f t="shared" ca="1" si="3"/>
        <v>45018</v>
      </c>
      <c r="K20" s="41" t="s">
        <v>120</v>
      </c>
      <c r="L20" s="41" t="s">
        <v>26</v>
      </c>
      <c r="M20" s="4" t="s">
        <v>59</v>
      </c>
      <c r="N20" s="4" t="s">
        <v>13</v>
      </c>
      <c r="O20" s="4" t="s">
        <v>93</v>
      </c>
      <c r="P20" s="47">
        <f t="shared" ca="1" si="1"/>
        <v>44927</v>
      </c>
      <c r="Q20" s="4" t="s">
        <v>27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40">
        <v>0</v>
      </c>
      <c r="X20" s="40">
        <v>0</v>
      </c>
      <c r="Y20" s="54" t="s">
        <v>288</v>
      </c>
      <c r="Z20" s="8" t="s">
        <v>118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</row>
    <row r="21" spans="1:31" ht="15">
      <c r="A21" s="8" t="s">
        <v>121</v>
      </c>
      <c r="B21" s="7" t="s">
        <v>122</v>
      </c>
      <c r="C21" s="12" t="s">
        <v>239</v>
      </c>
      <c r="D21" s="7" t="str">
        <f t="shared" si="0"/>
        <v>QQTest_13</v>
      </c>
      <c r="E21" s="4">
        <v>1</v>
      </c>
      <c r="F21" s="40" t="s">
        <v>92</v>
      </c>
      <c r="G21" s="7">
        <v>49.25</v>
      </c>
      <c r="H21" s="7">
        <v>9.25</v>
      </c>
      <c r="I21" s="46">
        <f t="shared" ca="1" si="2"/>
        <v>45017</v>
      </c>
      <c r="J21" s="46">
        <f t="shared" ca="1" si="3"/>
        <v>45018</v>
      </c>
      <c r="K21" s="4" t="s">
        <v>25</v>
      </c>
      <c r="L21" s="4" t="s">
        <v>26</v>
      </c>
      <c r="M21" s="4" t="s">
        <v>59</v>
      </c>
      <c r="N21" s="4" t="s">
        <v>13</v>
      </c>
      <c r="O21" s="4" t="s">
        <v>93</v>
      </c>
      <c r="P21" s="47">
        <f t="shared" ca="1" si="1"/>
        <v>44927</v>
      </c>
      <c r="Q21" s="4" t="s">
        <v>27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40">
        <v>49</v>
      </c>
      <c r="X21" s="40">
        <v>0</v>
      </c>
      <c r="Y21" s="55" t="s">
        <v>287</v>
      </c>
      <c r="Z21" s="8" t="s">
        <v>121</v>
      </c>
      <c r="AA21" s="38">
        <v>0</v>
      </c>
      <c r="AB21" s="38">
        <v>0</v>
      </c>
      <c r="AC21" s="38">
        <v>0</v>
      </c>
      <c r="AD21" s="38">
        <v>0</v>
      </c>
      <c r="AE21" s="38">
        <v>49</v>
      </c>
    </row>
    <row r="22" spans="1:31" ht="15">
      <c r="A22" s="8" t="s">
        <v>123</v>
      </c>
      <c r="B22" s="7"/>
      <c r="C22" s="12" t="s">
        <v>240</v>
      </c>
      <c r="D22" s="7" t="str">
        <f t="shared" si="0"/>
        <v>QQTest_14</v>
      </c>
      <c r="E22" s="4">
        <v>1</v>
      </c>
      <c r="F22" s="40" t="s">
        <v>92</v>
      </c>
      <c r="G22" s="7">
        <v>1.5</v>
      </c>
      <c r="H22" s="7">
        <v>9.5</v>
      </c>
      <c r="I22" s="46">
        <f t="shared" ca="1" si="2"/>
        <v>45017</v>
      </c>
      <c r="J22" s="46">
        <f t="shared" ca="1" si="3"/>
        <v>45018</v>
      </c>
      <c r="K22" s="4" t="s">
        <v>25</v>
      </c>
      <c r="L22" s="4" t="s">
        <v>26</v>
      </c>
      <c r="M22" s="4" t="s">
        <v>59</v>
      </c>
      <c r="N22" s="4" t="s">
        <v>13</v>
      </c>
      <c r="O22" s="4" t="s">
        <v>93</v>
      </c>
      <c r="P22" s="47">
        <f t="shared" ca="1" si="1"/>
        <v>44927</v>
      </c>
      <c r="Q22" s="4" t="s">
        <v>27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40">
        <v>0</v>
      </c>
      <c r="X22" s="40">
        <v>0</v>
      </c>
      <c r="Y22" s="55" t="s">
        <v>288</v>
      </c>
      <c r="Z22" s="8" t="s">
        <v>123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ht="15">
      <c r="A23" s="8" t="s">
        <v>124</v>
      </c>
      <c r="B23" s="4"/>
      <c r="C23" s="12" t="s">
        <v>241</v>
      </c>
      <c r="D23" s="7" t="str">
        <f t="shared" si="0"/>
        <v>QQTest_15</v>
      </c>
      <c r="E23" s="4">
        <v>1</v>
      </c>
      <c r="F23" s="40" t="s">
        <v>92</v>
      </c>
      <c r="G23" s="7">
        <v>50</v>
      </c>
      <c r="H23" s="7">
        <v>10</v>
      </c>
      <c r="I23" s="46">
        <f t="shared" ca="1" si="2"/>
        <v>45017</v>
      </c>
      <c r="J23" s="46">
        <f t="shared" ca="1" si="3"/>
        <v>45018</v>
      </c>
      <c r="K23" s="4" t="s">
        <v>25</v>
      </c>
      <c r="L23" s="4" t="s">
        <v>26</v>
      </c>
      <c r="M23" s="4" t="s">
        <v>59</v>
      </c>
      <c r="N23" s="4" t="s">
        <v>13</v>
      </c>
      <c r="O23" s="4" t="s">
        <v>93</v>
      </c>
      <c r="P23" s="47">
        <f t="shared" ca="1" si="1"/>
        <v>44927</v>
      </c>
      <c r="Q23" s="4" t="s">
        <v>27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40">
        <v>100</v>
      </c>
      <c r="X23" s="40">
        <v>0</v>
      </c>
      <c r="Y23" s="55" t="s">
        <v>287</v>
      </c>
      <c r="Z23" s="8" t="s">
        <v>124</v>
      </c>
      <c r="AA23" s="38">
        <v>0</v>
      </c>
      <c r="AB23" s="38">
        <v>0</v>
      </c>
      <c r="AC23" s="38">
        <v>0</v>
      </c>
      <c r="AD23" s="38">
        <v>50</v>
      </c>
      <c r="AE23" s="38">
        <v>50</v>
      </c>
    </row>
    <row r="24" spans="1:31" ht="15">
      <c r="A24" s="8" t="s">
        <v>125</v>
      </c>
      <c r="B24" s="4" t="s">
        <v>126</v>
      </c>
      <c r="C24" s="12" t="s">
        <v>242</v>
      </c>
      <c r="D24" s="7" t="str">
        <f t="shared" si="0"/>
        <v>QQTest_16</v>
      </c>
      <c r="E24" s="4">
        <v>1</v>
      </c>
      <c r="F24" s="40" t="s">
        <v>92</v>
      </c>
      <c r="G24" s="7">
        <v>50.95</v>
      </c>
      <c r="H24" s="7">
        <v>10.25</v>
      </c>
      <c r="I24" s="46">
        <f ca="1">TODAY()-30</f>
        <v>45017</v>
      </c>
      <c r="J24" s="46">
        <f t="shared" ca="1" si="3"/>
        <v>45018</v>
      </c>
      <c r="K24" s="4" t="s">
        <v>25</v>
      </c>
      <c r="L24" s="4" t="s">
        <v>26</v>
      </c>
      <c r="M24" s="4" t="s">
        <v>59</v>
      </c>
      <c r="N24" s="4" t="s">
        <v>13</v>
      </c>
      <c r="O24" s="4" t="s">
        <v>93</v>
      </c>
      <c r="P24" s="47">
        <f t="shared" ca="1" si="1"/>
        <v>44927</v>
      </c>
      <c r="Q24" s="4" t="s">
        <v>27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40">
        <v>100</v>
      </c>
      <c r="X24" s="40">
        <v>0</v>
      </c>
      <c r="Y24" s="55" t="s">
        <v>287</v>
      </c>
      <c r="Z24" s="8" t="s">
        <v>125</v>
      </c>
      <c r="AA24" s="38">
        <v>0</v>
      </c>
      <c r="AB24" s="38">
        <v>0</v>
      </c>
      <c r="AC24" s="38">
        <v>0</v>
      </c>
      <c r="AD24" s="38">
        <v>50</v>
      </c>
      <c r="AE24" s="38">
        <v>50</v>
      </c>
    </row>
    <row r="25" spans="1:31" ht="15">
      <c r="A25" s="8" t="s">
        <v>127</v>
      </c>
      <c r="B25" s="4" t="s">
        <v>128</v>
      </c>
      <c r="C25" s="12" t="s">
        <v>254</v>
      </c>
      <c r="D25" s="7" t="str">
        <f t="shared" si="0"/>
        <v>QQTest_17</v>
      </c>
      <c r="E25" s="4">
        <v>1</v>
      </c>
      <c r="F25" s="40" t="s">
        <v>100</v>
      </c>
      <c r="G25" s="7">
        <v>50.95</v>
      </c>
      <c r="H25" s="7">
        <v>0</v>
      </c>
      <c r="I25" s="46">
        <f ca="1">TODAY()-1</f>
        <v>45046</v>
      </c>
      <c r="J25" s="46">
        <f ca="1">TODAY()</f>
        <v>45047</v>
      </c>
      <c r="K25" s="4" t="s">
        <v>25</v>
      </c>
      <c r="L25" s="4" t="s">
        <v>26</v>
      </c>
      <c r="M25" s="4" t="s">
        <v>59</v>
      </c>
      <c r="N25" s="4" t="s">
        <v>13</v>
      </c>
      <c r="O25" s="4" t="s">
        <v>93</v>
      </c>
      <c r="P25" s="47">
        <f t="shared" ca="1" si="1"/>
        <v>44927</v>
      </c>
      <c r="Q25" s="4" t="s">
        <v>27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40">
        <v>50</v>
      </c>
      <c r="X25" s="40">
        <v>0</v>
      </c>
      <c r="Y25" s="55" t="s">
        <v>287</v>
      </c>
      <c r="Z25" s="8" t="s">
        <v>127</v>
      </c>
      <c r="AA25" s="38">
        <v>0</v>
      </c>
      <c r="AB25" s="38">
        <v>0</v>
      </c>
      <c r="AC25" s="38">
        <v>0</v>
      </c>
      <c r="AD25" s="38">
        <v>0</v>
      </c>
      <c r="AE25" s="38">
        <v>50</v>
      </c>
    </row>
    <row r="26" spans="1:31" ht="15">
      <c r="A26" s="8" t="s">
        <v>129</v>
      </c>
      <c r="B26" s="4" t="s">
        <v>130</v>
      </c>
      <c r="C26" s="12" t="s">
        <v>255</v>
      </c>
      <c r="D26" s="7" t="str">
        <f t="shared" si="0"/>
        <v>QQTest_18</v>
      </c>
      <c r="E26" s="4">
        <v>1</v>
      </c>
      <c r="F26" s="40" t="s">
        <v>100</v>
      </c>
      <c r="G26" s="7">
        <v>0</v>
      </c>
      <c r="H26" s="7">
        <v>10.25</v>
      </c>
      <c r="I26" s="46">
        <f ca="1">TODAY()-1</f>
        <v>45046</v>
      </c>
      <c r="J26" s="46">
        <f ca="1">TODAY()</f>
        <v>45047</v>
      </c>
      <c r="K26" s="4" t="s">
        <v>25</v>
      </c>
      <c r="L26" s="4" t="s">
        <v>26</v>
      </c>
      <c r="M26" s="4" t="s">
        <v>59</v>
      </c>
      <c r="N26" s="4" t="s">
        <v>13</v>
      </c>
      <c r="O26" s="4" t="s">
        <v>93</v>
      </c>
      <c r="P26" s="47">
        <f t="shared" ca="1" si="1"/>
        <v>44927</v>
      </c>
      <c r="Q26" s="4" t="s">
        <v>27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40">
        <v>0</v>
      </c>
      <c r="X26" s="40">
        <v>0</v>
      </c>
      <c r="Y26" s="55" t="s">
        <v>288</v>
      </c>
      <c r="Z26" s="8" t="s">
        <v>129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</row>
    <row r="27" spans="1:31" ht="15">
      <c r="A27" s="8" t="s">
        <v>131</v>
      </c>
      <c r="B27" s="7" t="s">
        <v>132</v>
      </c>
      <c r="C27" s="12" t="s">
        <v>243</v>
      </c>
      <c r="D27" s="7" t="str">
        <f t="shared" si="0"/>
        <v>QQTest_19</v>
      </c>
      <c r="E27" s="7">
        <v>1</v>
      </c>
      <c r="F27" s="38" t="s">
        <v>92</v>
      </c>
      <c r="G27" s="7">
        <v>50</v>
      </c>
      <c r="H27" s="7">
        <v>10</v>
      </c>
      <c r="I27" s="46">
        <f t="shared" ref="I27:I35" ca="1" si="4">TODAY()-30</f>
        <v>45017</v>
      </c>
      <c r="J27" s="46">
        <f t="shared" ref="J27:J35" ca="1" si="5">TODAY()-29</f>
        <v>45018</v>
      </c>
      <c r="K27" s="7" t="s">
        <v>25</v>
      </c>
      <c r="L27" s="67" t="s">
        <v>26</v>
      </c>
      <c r="M27" s="7" t="s">
        <v>59</v>
      </c>
      <c r="N27" s="7" t="s">
        <v>13</v>
      </c>
      <c r="O27" s="7" t="s">
        <v>60</v>
      </c>
      <c r="P27" s="47">
        <f t="shared" ca="1" si="1"/>
        <v>44927</v>
      </c>
      <c r="Q27" s="4" t="s">
        <v>27</v>
      </c>
      <c r="R27" s="38">
        <v>0</v>
      </c>
      <c r="S27" s="38">
        <v>250</v>
      </c>
      <c r="T27" s="38">
        <v>0</v>
      </c>
      <c r="U27" s="38">
        <v>0</v>
      </c>
      <c r="V27" s="38">
        <v>0</v>
      </c>
      <c r="W27" s="40">
        <v>350</v>
      </c>
      <c r="X27" s="40">
        <v>250</v>
      </c>
      <c r="Y27" s="55" t="s">
        <v>287</v>
      </c>
      <c r="Z27" s="8" t="s">
        <v>131</v>
      </c>
      <c r="AA27" s="38">
        <v>0</v>
      </c>
      <c r="AB27" s="38">
        <v>250</v>
      </c>
      <c r="AC27" s="38">
        <v>0</v>
      </c>
      <c r="AD27" s="38">
        <v>50</v>
      </c>
      <c r="AE27" s="38">
        <v>50</v>
      </c>
    </row>
    <row r="28" spans="1:31" ht="15">
      <c r="A28" s="8" t="s">
        <v>133</v>
      </c>
      <c r="B28" s="7"/>
      <c r="C28" s="12" t="s">
        <v>244</v>
      </c>
      <c r="D28" s="7" t="str">
        <f t="shared" si="0"/>
        <v>QQTest_20</v>
      </c>
      <c r="E28" s="7">
        <v>1</v>
      </c>
      <c r="F28" s="38" t="s">
        <v>92</v>
      </c>
      <c r="G28" s="7">
        <v>100</v>
      </c>
      <c r="H28" s="7">
        <v>10</v>
      </c>
      <c r="I28" s="46">
        <f t="shared" ca="1" si="4"/>
        <v>45017</v>
      </c>
      <c r="J28" s="46">
        <f t="shared" ca="1" si="5"/>
        <v>45018</v>
      </c>
      <c r="K28" s="41" t="s">
        <v>120</v>
      </c>
      <c r="L28" s="67" t="s">
        <v>26</v>
      </c>
      <c r="M28" s="7" t="s">
        <v>59</v>
      </c>
      <c r="N28" s="7" t="s">
        <v>13</v>
      </c>
      <c r="O28" s="7" t="s">
        <v>60</v>
      </c>
      <c r="P28" s="47">
        <f t="shared" ca="1" si="1"/>
        <v>44927</v>
      </c>
      <c r="Q28" s="4" t="s">
        <v>27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40">
        <v>200</v>
      </c>
      <c r="X28" s="40">
        <v>0</v>
      </c>
      <c r="Y28" s="55" t="s">
        <v>287</v>
      </c>
      <c r="Z28" s="8" t="s">
        <v>133</v>
      </c>
      <c r="AA28" s="38">
        <v>0</v>
      </c>
      <c r="AB28" s="38">
        <v>0</v>
      </c>
      <c r="AC28" s="38">
        <v>0</v>
      </c>
      <c r="AD28" s="38">
        <v>100</v>
      </c>
      <c r="AE28" s="38">
        <v>100</v>
      </c>
    </row>
    <row r="29" spans="1:31" ht="15">
      <c r="A29" s="8" t="s">
        <v>134</v>
      </c>
      <c r="B29" s="4"/>
      <c r="C29" s="12" t="s">
        <v>245</v>
      </c>
      <c r="D29" s="7" t="str">
        <f t="shared" si="0"/>
        <v>QQTest_21</v>
      </c>
      <c r="E29" s="7">
        <v>1</v>
      </c>
      <c r="F29" s="38" t="s">
        <v>92</v>
      </c>
      <c r="G29" s="7">
        <v>100</v>
      </c>
      <c r="H29" s="7">
        <v>0</v>
      </c>
      <c r="I29" s="46">
        <f t="shared" ca="1" si="4"/>
        <v>45017</v>
      </c>
      <c r="J29" s="46">
        <f t="shared" ca="1" si="5"/>
        <v>45018</v>
      </c>
      <c r="K29" s="7" t="s">
        <v>25</v>
      </c>
      <c r="L29" s="41" t="s">
        <v>135</v>
      </c>
      <c r="M29" s="7" t="s">
        <v>59</v>
      </c>
      <c r="N29" s="7" t="s">
        <v>13</v>
      </c>
      <c r="O29" s="7" t="s">
        <v>60</v>
      </c>
      <c r="P29" s="47">
        <f t="shared" ca="1" si="1"/>
        <v>44927</v>
      </c>
      <c r="Q29" s="4" t="s">
        <v>27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40">
        <v>100</v>
      </c>
      <c r="X29" s="40">
        <v>0</v>
      </c>
      <c r="Y29" s="55" t="s">
        <v>287</v>
      </c>
      <c r="Z29" s="8" t="s">
        <v>134</v>
      </c>
      <c r="AA29" s="38">
        <v>0</v>
      </c>
      <c r="AB29" s="38">
        <v>0</v>
      </c>
      <c r="AC29" s="38">
        <v>0</v>
      </c>
      <c r="AD29" s="38">
        <v>0</v>
      </c>
      <c r="AE29" s="38">
        <v>100</v>
      </c>
    </row>
    <row r="30" spans="1:31" ht="15">
      <c r="A30" s="8" t="s">
        <v>136</v>
      </c>
      <c r="B30" s="4"/>
      <c r="C30" s="12" t="s">
        <v>246</v>
      </c>
      <c r="D30" s="7" t="str">
        <f t="shared" si="0"/>
        <v>QQTest_22</v>
      </c>
      <c r="E30" s="7">
        <v>1</v>
      </c>
      <c r="F30" s="38" t="s">
        <v>92</v>
      </c>
      <c r="G30" s="7">
        <v>100</v>
      </c>
      <c r="H30" s="7">
        <v>10</v>
      </c>
      <c r="I30" s="46">
        <f t="shared" ca="1" si="4"/>
        <v>45017</v>
      </c>
      <c r="J30" s="46">
        <f t="shared" ca="1" si="5"/>
        <v>45018</v>
      </c>
      <c r="K30" s="7" t="s">
        <v>25</v>
      </c>
      <c r="L30" s="67" t="s">
        <v>26</v>
      </c>
      <c r="M30" s="7" t="s">
        <v>59</v>
      </c>
      <c r="N30" s="7" t="s">
        <v>13</v>
      </c>
      <c r="O30" s="7" t="s">
        <v>60</v>
      </c>
      <c r="P30" s="47">
        <f ca="1">DATE(YEAR(TODAY()-365),1,1)-1</f>
        <v>44561</v>
      </c>
      <c r="Q30" s="4" t="s">
        <v>27</v>
      </c>
      <c r="R30" s="38">
        <v>0</v>
      </c>
      <c r="S30" s="38">
        <v>500</v>
      </c>
      <c r="T30" s="38">
        <v>0</v>
      </c>
      <c r="U30" s="38">
        <v>0</v>
      </c>
      <c r="V30" s="38">
        <v>0</v>
      </c>
      <c r="W30" s="40">
        <v>700</v>
      </c>
      <c r="X30" s="40">
        <v>500</v>
      </c>
      <c r="Y30" s="55" t="s">
        <v>287</v>
      </c>
      <c r="Z30" s="8" t="s">
        <v>136</v>
      </c>
      <c r="AA30" s="38">
        <v>0</v>
      </c>
      <c r="AB30" s="38">
        <v>500</v>
      </c>
      <c r="AC30" s="38">
        <v>0</v>
      </c>
      <c r="AD30" s="38">
        <v>100</v>
      </c>
      <c r="AE30" s="38">
        <v>100</v>
      </c>
    </row>
    <row r="31" spans="1:31" ht="15">
      <c r="A31" s="8" t="s">
        <v>137</v>
      </c>
      <c r="B31" s="4"/>
      <c r="C31" s="12" t="s">
        <v>247</v>
      </c>
      <c r="D31" s="7" t="str">
        <f t="shared" si="0"/>
        <v>QQTest_23</v>
      </c>
      <c r="E31" s="7">
        <v>1</v>
      </c>
      <c r="F31" s="38" t="s">
        <v>92</v>
      </c>
      <c r="G31" s="7">
        <v>100</v>
      </c>
      <c r="H31" s="7">
        <v>0</v>
      </c>
      <c r="I31" s="46">
        <f t="shared" ca="1" si="4"/>
        <v>45017</v>
      </c>
      <c r="J31" s="46">
        <f t="shared" ca="1" si="5"/>
        <v>45018</v>
      </c>
      <c r="K31" s="7" t="s">
        <v>25</v>
      </c>
      <c r="L31" s="67" t="s">
        <v>26</v>
      </c>
      <c r="M31" s="7" t="s">
        <v>59</v>
      </c>
      <c r="N31" s="7" t="s">
        <v>13</v>
      </c>
      <c r="O31" s="7" t="s">
        <v>60</v>
      </c>
      <c r="P31" s="47">
        <f ca="1">DATE(YEAR(TODAY()),1,1)</f>
        <v>44927</v>
      </c>
      <c r="Q31" s="4" t="s">
        <v>27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40">
        <v>100</v>
      </c>
      <c r="X31" s="40">
        <v>0</v>
      </c>
      <c r="Y31" s="55" t="s">
        <v>287</v>
      </c>
      <c r="Z31" s="8" t="s">
        <v>137</v>
      </c>
      <c r="AA31" s="38">
        <v>0</v>
      </c>
      <c r="AB31" s="38">
        <v>0</v>
      </c>
      <c r="AC31" s="38">
        <v>0</v>
      </c>
      <c r="AD31" s="38">
        <v>0</v>
      </c>
      <c r="AE31" s="38">
        <v>100</v>
      </c>
    </row>
    <row r="32" spans="1:31" ht="15">
      <c r="A32" s="8" t="s">
        <v>138</v>
      </c>
      <c r="B32" s="4"/>
      <c r="C32" s="12" t="s">
        <v>248</v>
      </c>
      <c r="D32" s="7" t="str">
        <f t="shared" si="0"/>
        <v>QQTest_24</v>
      </c>
      <c r="E32" s="4">
        <v>1</v>
      </c>
      <c r="F32" s="38" t="s">
        <v>92</v>
      </c>
      <c r="G32" s="4">
        <v>100</v>
      </c>
      <c r="H32" s="7">
        <v>0</v>
      </c>
      <c r="I32" s="46">
        <f t="shared" ca="1" si="4"/>
        <v>45017</v>
      </c>
      <c r="J32" s="46">
        <f t="shared" ca="1" si="5"/>
        <v>45018</v>
      </c>
      <c r="K32" s="7" t="s">
        <v>25</v>
      </c>
      <c r="L32" s="67" t="s">
        <v>26</v>
      </c>
      <c r="M32" s="41" t="s">
        <v>139</v>
      </c>
      <c r="N32" s="7" t="s">
        <v>13</v>
      </c>
      <c r="O32" s="7" t="s">
        <v>60</v>
      </c>
      <c r="P32" s="47">
        <f t="shared" ref="P32:P37" ca="1" si="6">DATE(YEAR(TODAY()),1,1)</f>
        <v>44927</v>
      </c>
      <c r="Q32" s="4" t="s">
        <v>27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40">
        <v>100</v>
      </c>
      <c r="X32" s="40">
        <v>0</v>
      </c>
      <c r="Y32" s="55" t="s">
        <v>287</v>
      </c>
      <c r="Z32" s="8" t="s">
        <v>138</v>
      </c>
      <c r="AA32" s="38">
        <v>0</v>
      </c>
      <c r="AB32" s="38">
        <v>0</v>
      </c>
      <c r="AC32" s="38">
        <v>0</v>
      </c>
      <c r="AD32" s="38">
        <v>0</v>
      </c>
      <c r="AE32" s="38">
        <v>100</v>
      </c>
    </row>
    <row r="33" spans="1:31" ht="15">
      <c r="A33" s="8" t="s">
        <v>140</v>
      </c>
      <c r="B33" s="4"/>
      <c r="C33" s="12" t="s">
        <v>249</v>
      </c>
      <c r="D33" s="7" t="str">
        <f t="shared" si="0"/>
        <v>QQTest_25</v>
      </c>
      <c r="E33" s="4">
        <v>1</v>
      </c>
      <c r="F33" s="38" t="s">
        <v>92</v>
      </c>
      <c r="G33" s="4">
        <v>100</v>
      </c>
      <c r="H33" s="7">
        <v>0</v>
      </c>
      <c r="I33" s="46">
        <f t="shared" ca="1" si="4"/>
        <v>45017</v>
      </c>
      <c r="J33" s="46">
        <f t="shared" ca="1" si="5"/>
        <v>45018</v>
      </c>
      <c r="K33" s="7" t="s">
        <v>25</v>
      </c>
      <c r="L33" s="67" t="s">
        <v>26</v>
      </c>
      <c r="M33" s="7" t="s">
        <v>59</v>
      </c>
      <c r="N33" s="41" t="s">
        <v>141</v>
      </c>
      <c r="O33" s="7" t="s">
        <v>60</v>
      </c>
      <c r="P33" s="47">
        <f t="shared" ca="1" si="6"/>
        <v>44927</v>
      </c>
      <c r="Q33" s="4" t="s">
        <v>27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40">
        <v>0</v>
      </c>
      <c r="X33" s="40">
        <v>0</v>
      </c>
      <c r="Y33" s="55" t="s">
        <v>288</v>
      </c>
      <c r="Z33" s="8" t="s">
        <v>140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ht="15">
      <c r="A34" s="8" t="s">
        <v>142</v>
      </c>
      <c r="B34" s="7"/>
      <c r="C34" s="12" t="s">
        <v>250</v>
      </c>
      <c r="D34" s="7" t="str">
        <f t="shared" si="0"/>
        <v>QQTest_26</v>
      </c>
      <c r="E34" s="7">
        <v>1</v>
      </c>
      <c r="F34" s="38" t="s">
        <v>92</v>
      </c>
      <c r="G34" s="7">
        <v>50</v>
      </c>
      <c r="H34" s="7">
        <v>10</v>
      </c>
      <c r="I34" s="46">
        <f t="shared" ca="1" si="4"/>
        <v>45017</v>
      </c>
      <c r="J34" s="46">
        <f t="shared" ca="1" si="5"/>
        <v>45018</v>
      </c>
      <c r="K34" s="7" t="s">
        <v>25</v>
      </c>
      <c r="L34" s="67" t="s">
        <v>26</v>
      </c>
      <c r="M34" s="7" t="s">
        <v>59</v>
      </c>
      <c r="N34" s="7" t="s">
        <v>13</v>
      </c>
      <c r="O34" s="7" t="s">
        <v>60</v>
      </c>
      <c r="P34" s="47">
        <f t="shared" ca="1" si="6"/>
        <v>44927</v>
      </c>
      <c r="Q34" s="4" t="s">
        <v>27</v>
      </c>
      <c r="R34" s="38">
        <v>0</v>
      </c>
      <c r="S34" s="38">
        <v>250</v>
      </c>
      <c r="T34" s="38">
        <v>0</v>
      </c>
      <c r="U34" s="38">
        <v>0</v>
      </c>
      <c r="V34" s="38">
        <v>0</v>
      </c>
      <c r="W34" s="40">
        <v>350</v>
      </c>
      <c r="X34" s="40">
        <v>250</v>
      </c>
      <c r="Y34" s="55" t="s">
        <v>287</v>
      </c>
      <c r="Z34" s="8" t="s">
        <v>142</v>
      </c>
      <c r="AA34" s="38">
        <v>0</v>
      </c>
      <c r="AB34" s="38">
        <v>250</v>
      </c>
      <c r="AC34" s="38">
        <v>0</v>
      </c>
      <c r="AD34" s="38">
        <v>50</v>
      </c>
      <c r="AE34" s="38">
        <v>50</v>
      </c>
    </row>
    <row r="35" spans="1:31" ht="15">
      <c r="A35" s="8" t="s">
        <v>143</v>
      </c>
      <c r="B35" s="4"/>
      <c r="C35" s="12" t="s">
        <v>251</v>
      </c>
      <c r="D35" s="7" t="str">
        <f t="shared" si="0"/>
        <v>QQTest_27</v>
      </c>
      <c r="E35" s="4">
        <v>1</v>
      </c>
      <c r="F35" s="38" t="s">
        <v>92</v>
      </c>
      <c r="G35" s="4">
        <v>100</v>
      </c>
      <c r="H35" s="7">
        <v>0</v>
      </c>
      <c r="I35" s="46">
        <f t="shared" ca="1" si="4"/>
        <v>45017</v>
      </c>
      <c r="J35" s="46">
        <f t="shared" ca="1" si="5"/>
        <v>45018</v>
      </c>
      <c r="K35" s="7" t="s">
        <v>25</v>
      </c>
      <c r="L35" s="67" t="s">
        <v>26</v>
      </c>
      <c r="M35" s="7" t="s">
        <v>59</v>
      </c>
      <c r="N35" s="7" t="s">
        <v>13</v>
      </c>
      <c r="O35" s="41" t="s">
        <v>93</v>
      </c>
      <c r="P35" s="47">
        <f t="shared" ca="1" si="6"/>
        <v>44927</v>
      </c>
      <c r="Q35" s="4" t="s">
        <v>27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40">
        <v>100</v>
      </c>
      <c r="X35" s="40">
        <v>0</v>
      </c>
      <c r="Y35" s="55" t="s">
        <v>287</v>
      </c>
      <c r="Z35" s="8" t="s">
        <v>143</v>
      </c>
      <c r="AA35" s="38">
        <v>0</v>
      </c>
      <c r="AB35" s="38">
        <v>0</v>
      </c>
      <c r="AC35" s="38">
        <v>0</v>
      </c>
      <c r="AD35" s="38">
        <v>0</v>
      </c>
      <c r="AE35" s="38">
        <v>100</v>
      </c>
    </row>
    <row r="36" spans="1:31" ht="15">
      <c r="A36" s="8" t="s">
        <v>144</v>
      </c>
      <c r="B36" s="4" t="s">
        <v>145</v>
      </c>
      <c r="C36" s="12" t="s">
        <v>252</v>
      </c>
      <c r="D36" s="7" t="str">
        <f t="shared" si="0"/>
        <v>QQTest_28</v>
      </c>
      <c r="E36" s="4">
        <v>1</v>
      </c>
      <c r="F36" s="40" t="s">
        <v>92</v>
      </c>
      <c r="G36" s="4">
        <v>100</v>
      </c>
      <c r="H36" s="7">
        <v>0</v>
      </c>
      <c r="I36" s="46">
        <v>43829</v>
      </c>
      <c r="J36" s="46">
        <v>43830</v>
      </c>
      <c r="K36" s="7" t="s">
        <v>25</v>
      </c>
      <c r="L36" s="67" t="s">
        <v>26</v>
      </c>
      <c r="M36" s="7" t="s">
        <v>59</v>
      </c>
      <c r="N36" s="7" t="s">
        <v>13</v>
      </c>
      <c r="O36" s="7" t="s">
        <v>60</v>
      </c>
      <c r="P36" s="47">
        <f t="shared" ca="1" si="6"/>
        <v>44927</v>
      </c>
      <c r="Q36" s="4" t="s">
        <v>27</v>
      </c>
      <c r="R36" s="38">
        <v>0</v>
      </c>
      <c r="S36" s="38">
        <v>0</v>
      </c>
      <c r="T36" s="38">
        <v>0</v>
      </c>
      <c r="U36" s="38">
        <v>0</v>
      </c>
      <c r="V36" s="51">
        <v>0</v>
      </c>
      <c r="W36" s="52">
        <v>0</v>
      </c>
      <c r="X36" s="52">
        <v>0</v>
      </c>
      <c r="Y36" s="55" t="s">
        <v>288</v>
      </c>
      <c r="Z36" s="8" t="s">
        <v>144</v>
      </c>
      <c r="AA36" s="38">
        <v>0</v>
      </c>
      <c r="AB36" s="38">
        <v>0</v>
      </c>
      <c r="AC36" s="38">
        <v>0</v>
      </c>
      <c r="AD36" s="38">
        <v>0</v>
      </c>
      <c r="AE36" s="51">
        <v>0</v>
      </c>
    </row>
    <row r="37" spans="1:31" ht="15">
      <c r="A37" s="8" t="s">
        <v>146</v>
      </c>
      <c r="B37" s="4" t="s">
        <v>147</v>
      </c>
      <c r="C37" s="12" t="s">
        <v>253</v>
      </c>
      <c r="D37" s="7" t="str">
        <f t="shared" si="0"/>
        <v>QQTest_29</v>
      </c>
      <c r="E37" s="4">
        <v>1</v>
      </c>
      <c r="F37" s="2" t="s">
        <v>92</v>
      </c>
      <c r="G37" s="4">
        <v>100</v>
      </c>
      <c r="H37" s="7">
        <v>0</v>
      </c>
      <c r="I37" s="46">
        <f ca="1">TODAY()+364</f>
        <v>45411</v>
      </c>
      <c r="J37" s="46">
        <f ca="1">TODAY()+365</f>
        <v>45412</v>
      </c>
      <c r="K37" s="7" t="s">
        <v>25</v>
      </c>
      <c r="L37" s="67" t="s">
        <v>26</v>
      </c>
      <c r="M37" s="7" t="s">
        <v>59</v>
      </c>
      <c r="N37" s="7" t="s">
        <v>13</v>
      </c>
      <c r="O37" s="7" t="s">
        <v>60</v>
      </c>
      <c r="P37" s="47">
        <f t="shared" ca="1" si="6"/>
        <v>44927</v>
      </c>
      <c r="Q37" s="4" t="s">
        <v>27</v>
      </c>
      <c r="R37" s="38">
        <v>0</v>
      </c>
      <c r="S37" s="38">
        <v>0</v>
      </c>
      <c r="T37" s="38">
        <v>0</v>
      </c>
      <c r="U37" s="38">
        <v>0</v>
      </c>
      <c r="V37" s="53">
        <v>0</v>
      </c>
      <c r="W37" s="53">
        <v>0</v>
      </c>
      <c r="X37" s="53">
        <v>0</v>
      </c>
      <c r="Y37" s="55" t="s">
        <v>288</v>
      </c>
      <c r="Z37" s="8" t="s">
        <v>146</v>
      </c>
      <c r="AA37" s="38">
        <v>0</v>
      </c>
      <c r="AB37" s="38">
        <v>0</v>
      </c>
      <c r="AC37" s="38">
        <v>0</v>
      </c>
      <c r="AD37" s="38">
        <v>0</v>
      </c>
      <c r="AE37" s="53">
        <v>0</v>
      </c>
    </row>
    <row r="43" spans="1:31" ht="15">
      <c r="B43" s="42"/>
      <c r="C43" s="42"/>
      <c r="D43" s="42"/>
      <c r="E43" s="43"/>
      <c r="F43" s="44"/>
      <c r="G43" s="43"/>
      <c r="H43" s="45"/>
      <c r="I43" s="48"/>
      <c r="J43" s="48"/>
      <c r="K43" s="45"/>
      <c r="L43" s="45"/>
      <c r="M43" s="45"/>
      <c r="N43" s="45"/>
      <c r="O43" s="49"/>
      <c r="P43" s="50"/>
      <c r="Q43" s="45"/>
      <c r="R43" s="45"/>
      <c r="S43" s="45"/>
      <c r="T43" s="45"/>
      <c r="U43" s="45"/>
      <c r="V43" s="44"/>
      <c r="AA43" s="45"/>
      <c r="AB43" s="45"/>
      <c r="AC43" s="45"/>
      <c r="AD43" s="45"/>
      <c r="AE43" s="44"/>
    </row>
    <row r="44" spans="1:31" ht="15">
      <c r="B44" s="42"/>
      <c r="C44" s="42"/>
      <c r="D44" s="42"/>
    </row>
  </sheetData>
  <autoFilter ref="A1:Y37" xr:uid="{00000000-0009-0000-0000-000001000000}"/>
  <conditionalFormatting sqref="Y1:Y1048576">
    <cfRule type="cellIs" dxfId="3" priority="1" operator="equal">
      <formula>"Fail"</formula>
    </cfRule>
    <cfRule type="cellIs" dxfId="2" priority="2" operator="equal">
      <formula>"Pass"</formula>
    </cfRule>
  </conditionalFormatting>
  <hyperlinks>
    <hyperlink ref="C2" r:id="rId1" display="QTTest_01@cendyn17.com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:C27" r:id="rId19" display="QQTest_12@cendyn17.com" xr:uid="{00000000-0004-0000-0100-000012000000}"/>
    <hyperlink ref="C28" r:id="rId20" xr:uid="{00000000-0004-0000-0100-000013000000}"/>
    <hyperlink ref="C29:C37" r:id="rId21" display="QQTest_21@cendyn17.com" xr:uid="{00000000-0004-0000-0100-000014000000}"/>
    <hyperlink ref="C20" r:id="rId22" xr:uid="{00000000-0004-0000-0100-000015000000}"/>
    <hyperlink ref="C21" r:id="rId23" xr:uid="{00000000-0004-0000-0100-000016000000}"/>
    <hyperlink ref="C22" r:id="rId24" xr:uid="{00000000-0004-0000-0100-000017000000}"/>
    <hyperlink ref="C23" r:id="rId25" xr:uid="{00000000-0004-0000-0100-000018000000}"/>
    <hyperlink ref="C24" r:id="rId26" xr:uid="{00000000-0004-0000-0100-000019000000}"/>
    <hyperlink ref="C25" r:id="rId27" xr:uid="{00000000-0004-0000-0100-00001A000000}"/>
    <hyperlink ref="C26" r:id="rId28" xr:uid="{00000000-0004-0000-0100-00001B000000}"/>
    <hyperlink ref="C27" r:id="rId29" xr:uid="{00000000-0004-0000-0100-00001C000000}"/>
    <hyperlink ref="C29" r:id="rId30" xr:uid="{00000000-0004-0000-0100-00001D000000}"/>
    <hyperlink ref="C30" r:id="rId31" xr:uid="{00000000-0004-0000-0100-00001E000000}"/>
    <hyperlink ref="C31" r:id="rId32" xr:uid="{00000000-0004-0000-0100-00001F000000}"/>
    <hyperlink ref="C32" r:id="rId33" xr:uid="{00000000-0004-0000-0100-000020000000}"/>
    <hyperlink ref="C33" r:id="rId34" xr:uid="{00000000-0004-0000-0100-000021000000}"/>
    <hyperlink ref="C34" r:id="rId35" xr:uid="{00000000-0004-0000-0100-000022000000}"/>
    <hyperlink ref="C35" r:id="rId36" xr:uid="{00000000-0004-0000-0100-000023000000}"/>
    <hyperlink ref="C36" r:id="rId37" xr:uid="{00000000-0004-0000-0100-000024000000}"/>
    <hyperlink ref="C37" r:id="rId38" xr:uid="{00000000-0004-0000-0100-000025000000}"/>
  </hyperlinks>
  <pageMargins left="0.7" right="0.7" top="0.75" bottom="0.75" header="0.3" footer="0.3"/>
  <pageSetup orientation="portrait" horizontalDpi="200" verticalDpi="200"/>
  <ignoredErrors>
    <ignoredError sqref="D4" formula="1"/>
  </ignoredErrors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5"/>
  <sheetViews>
    <sheetView tabSelected="1" topLeftCell="A88" workbookViewId="0">
      <selection activeCell="D98" sqref="D98"/>
    </sheetView>
  </sheetViews>
  <sheetFormatPr defaultColWidth="9" defaultRowHeight="12.75"/>
  <cols>
    <col min="1" max="1" width="11" customWidth="1"/>
    <col min="2" max="2" width="34.85546875" customWidth="1"/>
    <col min="3" max="3" width="26.85546875" customWidth="1"/>
    <col min="4" max="7" width="20.42578125" customWidth="1"/>
    <col min="8" max="8" width="10" customWidth="1"/>
    <col min="9" max="9" width="27" customWidth="1"/>
    <col min="10" max="11" width="14.5703125" customWidth="1"/>
    <col min="12" max="12" width="11.42578125" customWidth="1"/>
    <col min="13" max="13" width="14.7109375" customWidth="1"/>
    <col min="14" max="14" width="12.28515625" customWidth="1"/>
    <col min="15" max="15" width="10.5703125" customWidth="1"/>
    <col min="16" max="16" width="11.5703125" customWidth="1"/>
    <col min="17" max="17" width="18.5703125" customWidth="1"/>
    <col min="18" max="18" width="14.28515625" customWidth="1"/>
    <col min="19" max="20" width="17" customWidth="1"/>
    <col min="21" max="21" width="32.7109375" customWidth="1"/>
    <col min="22" max="22" width="7.5703125" customWidth="1"/>
    <col min="23" max="23" width="17" customWidth="1"/>
    <col min="24" max="24" width="14.140625" customWidth="1"/>
    <col min="25" max="25" width="7.140625" customWidth="1"/>
    <col min="26" max="26" width="9.85546875" customWidth="1"/>
  </cols>
  <sheetData>
    <row r="1" spans="1:26" ht="27" customHeight="1">
      <c r="A1" s="2" t="s">
        <v>68</v>
      </c>
      <c r="B1" s="3" t="s">
        <v>69</v>
      </c>
      <c r="C1" s="4" t="s">
        <v>70</v>
      </c>
      <c r="D1" s="4" t="s">
        <v>71</v>
      </c>
      <c r="E1" s="5" t="s">
        <v>148</v>
      </c>
      <c r="F1" s="6" t="s">
        <v>149</v>
      </c>
      <c r="G1" s="6" t="s">
        <v>150</v>
      </c>
      <c r="H1" s="7" t="s">
        <v>72</v>
      </c>
      <c r="I1" s="7" t="s">
        <v>73</v>
      </c>
      <c r="J1" s="7" t="s">
        <v>45</v>
      </c>
      <c r="K1" s="7" t="s">
        <v>47</v>
      </c>
      <c r="L1" s="7" t="s">
        <v>74</v>
      </c>
      <c r="M1" s="7" t="s">
        <v>75</v>
      </c>
      <c r="N1" s="4" t="s">
        <v>76</v>
      </c>
      <c r="O1" s="4" t="s">
        <v>39</v>
      </c>
      <c r="P1" s="7" t="s">
        <v>77</v>
      </c>
      <c r="Q1" s="7" t="s">
        <v>151</v>
      </c>
      <c r="R1" s="7" t="s">
        <v>78</v>
      </c>
      <c r="S1" s="4" t="s">
        <v>79</v>
      </c>
      <c r="T1" s="4" t="s">
        <v>152</v>
      </c>
      <c r="U1" s="4" t="s">
        <v>80</v>
      </c>
      <c r="V1" s="7" t="s">
        <v>85</v>
      </c>
      <c r="W1" s="7" t="s">
        <v>86</v>
      </c>
      <c r="X1" s="7" t="s">
        <v>87</v>
      </c>
      <c r="Y1" s="7" t="s">
        <v>88</v>
      </c>
      <c r="Z1" s="27" t="s">
        <v>89</v>
      </c>
    </row>
    <row r="2" spans="1:26" ht="15">
      <c r="A2" s="8" t="s">
        <v>153</v>
      </c>
      <c r="B2" s="9" t="s">
        <v>154</v>
      </c>
      <c r="C2" s="12" t="s">
        <v>262</v>
      </c>
      <c r="D2" s="7" t="str">
        <f t="shared" ref="D2:D65" si="0">LEFT(C2,FIND("@",C2)-1)</f>
        <v>QQTest_31</v>
      </c>
      <c r="E2" s="5"/>
      <c r="F2" s="11"/>
      <c r="G2" s="6"/>
      <c r="H2" s="9">
        <v>1</v>
      </c>
      <c r="I2" s="16" t="s">
        <v>100</v>
      </c>
      <c r="J2" s="9">
        <v>152.85</v>
      </c>
      <c r="K2" s="9">
        <v>0</v>
      </c>
      <c r="L2" s="17">
        <f ca="1">TODAY()-30</f>
        <v>45017</v>
      </c>
      <c r="M2" s="17">
        <f ca="1">TODAY()-27</f>
        <v>45020</v>
      </c>
      <c r="N2" s="6" t="s">
        <v>25</v>
      </c>
      <c r="O2" s="68" t="s">
        <v>26</v>
      </c>
      <c r="P2" s="6" t="s">
        <v>59</v>
      </c>
      <c r="Q2" s="6" t="s">
        <v>13</v>
      </c>
      <c r="R2" s="6" t="s">
        <v>60</v>
      </c>
      <c r="S2" s="23">
        <f ca="1">DATE(YEAR(TODAY()),1,1)</f>
        <v>44927</v>
      </c>
      <c r="T2" s="6" t="s">
        <v>256</v>
      </c>
      <c r="U2" s="11" t="s">
        <v>27</v>
      </c>
      <c r="V2" s="9"/>
      <c r="W2" s="9"/>
      <c r="X2" s="9"/>
      <c r="Y2" s="9"/>
      <c r="Z2" s="9" t="str">
        <f>A2</f>
        <v>TC_294921</v>
      </c>
    </row>
    <row r="3" spans="1:26" ht="15">
      <c r="A3" s="9"/>
      <c r="B3" s="9"/>
      <c r="C3" s="10" t="s">
        <v>262</v>
      </c>
      <c r="D3" s="7" t="str">
        <f t="shared" si="0"/>
        <v>QQTest_31</v>
      </c>
      <c r="E3" s="5">
        <f ca="1">TODAY()-30</f>
        <v>45017</v>
      </c>
      <c r="F3" s="11">
        <v>50.95</v>
      </c>
      <c r="G3" s="6" t="s">
        <v>26</v>
      </c>
      <c r="H3" s="6"/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v>50</v>
      </c>
      <c r="X3" s="9"/>
      <c r="Y3" s="9" t="s">
        <v>288</v>
      </c>
      <c r="Z3" s="9"/>
    </row>
    <row r="4" spans="1:26" ht="15">
      <c r="A4" s="9"/>
      <c r="B4" s="9"/>
      <c r="C4" s="10" t="s">
        <v>262</v>
      </c>
      <c r="D4" s="7" t="str">
        <f t="shared" si="0"/>
        <v>QQTest_31</v>
      </c>
      <c r="E4" s="5">
        <f ca="1">TODAY()-29</f>
        <v>45018</v>
      </c>
      <c r="F4" s="11">
        <v>50.95</v>
      </c>
      <c r="G4" s="6" t="s">
        <v>26</v>
      </c>
      <c r="H4" s="6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v>0</v>
      </c>
      <c r="W4" s="9">
        <v>50</v>
      </c>
      <c r="X4" s="9"/>
      <c r="Y4" s="9"/>
      <c r="Z4" s="9"/>
    </row>
    <row r="5" spans="1:26" ht="15">
      <c r="A5" s="9"/>
      <c r="B5" s="9"/>
      <c r="C5" s="10" t="s">
        <v>262</v>
      </c>
      <c r="D5" s="7" t="str">
        <f t="shared" si="0"/>
        <v>QQTest_31</v>
      </c>
      <c r="E5" s="5">
        <f ca="1">TODAY()-28</f>
        <v>45019</v>
      </c>
      <c r="F5" s="11">
        <v>50.95</v>
      </c>
      <c r="G5" s="6" t="s">
        <v>26</v>
      </c>
      <c r="H5" s="6"/>
      <c r="I5" s="1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>
        <v>50</v>
      </c>
      <c r="W5" s="9">
        <v>50</v>
      </c>
      <c r="X5" s="9"/>
      <c r="Y5" s="9"/>
      <c r="Z5" s="9"/>
    </row>
    <row r="6" spans="1:26" ht="15">
      <c r="A6" s="8" t="s">
        <v>155</v>
      </c>
      <c r="B6" s="9" t="s">
        <v>156</v>
      </c>
      <c r="C6" s="12" t="s">
        <v>263</v>
      </c>
      <c r="D6" s="7" t="str">
        <f t="shared" si="0"/>
        <v>QQTest_32</v>
      </c>
      <c r="E6" s="7"/>
      <c r="F6" s="7"/>
      <c r="G6" s="7"/>
      <c r="H6" s="9">
        <v>1</v>
      </c>
      <c r="I6" s="16" t="s">
        <v>100</v>
      </c>
      <c r="J6" s="9">
        <v>152.85</v>
      </c>
      <c r="K6" s="9">
        <v>0</v>
      </c>
      <c r="L6" s="17">
        <f ca="1">TODAY()-3</f>
        <v>45044</v>
      </c>
      <c r="M6" s="17">
        <f ca="1">TODAY()</f>
        <v>45047</v>
      </c>
      <c r="N6" s="6" t="s">
        <v>25</v>
      </c>
      <c r="O6" s="68" t="s">
        <v>26</v>
      </c>
      <c r="P6" s="6" t="s">
        <v>59</v>
      </c>
      <c r="Q6" s="6" t="s">
        <v>13</v>
      </c>
      <c r="R6" s="6" t="s">
        <v>60</v>
      </c>
      <c r="S6" s="23">
        <f ca="1">DATE(YEAR(TODAY()),1,1)</f>
        <v>44927</v>
      </c>
      <c r="T6" s="6" t="s">
        <v>256</v>
      </c>
      <c r="U6" s="11" t="s">
        <v>27</v>
      </c>
      <c r="V6" s="9"/>
      <c r="W6" s="9"/>
      <c r="X6" s="9"/>
      <c r="Y6" s="9"/>
      <c r="Z6" s="9" t="str">
        <f>A6</f>
        <v>TC_294922</v>
      </c>
    </row>
    <row r="7" spans="1:26" ht="15">
      <c r="A7" s="9"/>
      <c r="B7" s="9"/>
      <c r="C7" s="12" t="s">
        <v>263</v>
      </c>
      <c r="D7" s="7" t="str">
        <f t="shared" si="0"/>
        <v>QQTest_32</v>
      </c>
      <c r="E7" s="5">
        <f ca="1">TODAY()-3</f>
        <v>45044</v>
      </c>
      <c r="F7" s="11">
        <v>50.95</v>
      </c>
      <c r="G7" s="68" t="s">
        <v>26</v>
      </c>
      <c r="H7" s="6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>
        <v>50</v>
      </c>
      <c r="W7" s="9">
        <v>50</v>
      </c>
      <c r="X7" s="9"/>
      <c r="Y7" s="9"/>
      <c r="Z7" s="9"/>
    </row>
    <row r="8" spans="1:26" ht="15">
      <c r="A8" s="9"/>
      <c r="B8" s="9"/>
      <c r="C8" s="12" t="s">
        <v>263</v>
      </c>
      <c r="D8" s="7" t="str">
        <f t="shared" si="0"/>
        <v>QQTest_32</v>
      </c>
      <c r="E8" s="5">
        <f ca="1">TODAY()-2</f>
        <v>45045</v>
      </c>
      <c r="F8" s="11">
        <v>50.95</v>
      </c>
      <c r="G8" s="68" t="s">
        <v>26</v>
      </c>
      <c r="H8" s="6"/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>
        <v>50</v>
      </c>
      <c r="W8" s="9">
        <v>50</v>
      </c>
      <c r="X8" s="9"/>
      <c r="Y8" s="9"/>
      <c r="Z8" s="9"/>
    </row>
    <row r="9" spans="1:26" ht="15">
      <c r="A9" s="9"/>
      <c r="B9" s="9"/>
      <c r="C9" s="12" t="s">
        <v>263</v>
      </c>
      <c r="D9" s="7" t="str">
        <f t="shared" si="0"/>
        <v>QQTest_32</v>
      </c>
      <c r="E9" s="5">
        <f ca="1">TODAY()-1</f>
        <v>45046</v>
      </c>
      <c r="F9" s="11">
        <v>50.95</v>
      </c>
      <c r="G9" s="68" t="s">
        <v>26</v>
      </c>
      <c r="H9" s="6"/>
      <c r="I9" s="1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v>50</v>
      </c>
      <c r="W9" s="9">
        <v>50</v>
      </c>
      <c r="X9" s="9"/>
      <c r="Y9" s="9"/>
      <c r="Z9" s="9"/>
    </row>
    <row r="10" spans="1:26" ht="15">
      <c r="A10" s="8" t="s">
        <v>157</v>
      </c>
      <c r="B10" s="9" t="s">
        <v>158</v>
      </c>
      <c r="C10" s="12" t="s">
        <v>264</v>
      </c>
      <c r="D10" s="7" t="str">
        <f t="shared" si="0"/>
        <v>QQTest_33</v>
      </c>
      <c r="E10" s="7"/>
      <c r="F10" s="7"/>
      <c r="G10" s="7"/>
      <c r="H10" s="9">
        <v>1</v>
      </c>
      <c r="I10" s="16" t="s">
        <v>100</v>
      </c>
      <c r="J10" s="9">
        <v>101.9</v>
      </c>
      <c r="K10" s="9">
        <v>0</v>
      </c>
      <c r="L10" s="17">
        <f ca="1">TODAY()+27</f>
        <v>45074</v>
      </c>
      <c r="M10" s="17">
        <f ca="1">TODAY()+30</f>
        <v>45077</v>
      </c>
      <c r="N10" s="6" t="s">
        <v>25</v>
      </c>
      <c r="O10" s="68" t="s">
        <v>26</v>
      </c>
      <c r="P10" s="6" t="s">
        <v>59</v>
      </c>
      <c r="Q10" s="6" t="s">
        <v>13</v>
      </c>
      <c r="R10" s="6" t="s">
        <v>60</v>
      </c>
      <c r="S10" s="23">
        <f ca="1">DATE(YEAR(TODAY()),1,1)</f>
        <v>44927</v>
      </c>
      <c r="T10" s="6" t="s">
        <v>256</v>
      </c>
      <c r="U10" s="11" t="s">
        <v>27</v>
      </c>
      <c r="V10" s="9"/>
      <c r="W10" s="9"/>
      <c r="X10" s="9"/>
      <c r="Y10" s="9"/>
      <c r="Z10" s="9" t="str">
        <f>A10</f>
        <v>TC_294923</v>
      </c>
    </row>
    <row r="11" spans="1:26" ht="15">
      <c r="A11" s="9"/>
      <c r="B11" s="9"/>
      <c r="C11" s="12" t="s">
        <v>264</v>
      </c>
      <c r="D11" s="7" t="str">
        <f t="shared" si="0"/>
        <v>QQTest_33</v>
      </c>
      <c r="E11" s="5">
        <f ca="1">TODAY()+27</f>
        <v>45074</v>
      </c>
      <c r="F11" s="11">
        <v>50.95</v>
      </c>
      <c r="G11" s="68" t="s">
        <v>26</v>
      </c>
      <c r="H11" s="6"/>
      <c r="I11" s="11"/>
      <c r="J11" s="1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0</v>
      </c>
      <c r="X11" s="9"/>
      <c r="Y11" s="9"/>
      <c r="Z11" s="9"/>
    </row>
    <row r="12" spans="1:26" ht="15">
      <c r="A12" s="9"/>
      <c r="B12" s="9"/>
      <c r="C12" s="12" t="s">
        <v>264</v>
      </c>
      <c r="D12" s="7" t="str">
        <f t="shared" si="0"/>
        <v>QQTest_33</v>
      </c>
      <c r="E12" s="5">
        <f ca="1">TODAY()+28</f>
        <v>45075</v>
      </c>
      <c r="F12" s="11">
        <v>50.95</v>
      </c>
      <c r="G12" s="68" t="s">
        <v>26</v>
      </c>
      <c r="H12" s="6"/>
      <c r="I12" s="11"/>
      <c r="J12" s="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0</v>
      </c>
      <c r="X12" s="9"/>
      <c r="Y12" s="9"/>
      <c r="Z12" s="9"/>
    </row>
    <row r="13" spans="1:26" ht="15">
      <c r="A13" s="9"/>
      <c r="B13" s="9"/>
      <c r="C13" s="12" t="s">
        <v>264</v>
      </c>
      <c r="D13" s="7" t="str">
        <f t="shared" si="0"/>
        <v>QQTest_33</v>
      </c>
      <c r="E13" s="5">
        <f ca="1">TODAY()+29</f>
        <v>45076</v>
      </c>
      <c r="F13" s="11">
        <v>50.95</v>
      </c>
      <c r="G13" s="68" t="s">
        <v>26</v>
      </c>
      <c r="H13" s="6"/>
      <c r="I13" s="11"/>
      <c r="J13" s="1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0</v>
      </c>
      <c r="X13" s="9"/>
      <c r="Y13" s="9"/>
      <c r="Z13" s="9"/>
    </row>
    <row r="14" spans="1:26" ht="15">
      <c r="A14" s="8" t="s">
        <v>159</v>
      </c>
      <c r="B14" s="9" t="s">
        <v>160</v>
      </c>
      <c r="C14" s="12" t="s">
        <v>265</v>
      </c>
      <c r="D14" s="7" t="str">
        <f t="shared" si="0"/>
        <v>QQTest_34</v>
      </c>
      <c r="E14" s="7"/>
      <c r="F14" s="7"/>
      <c r="G14" s="7"/>
      <c r="H14" s="9">
        <v>1</v>
      </c>
      <c r="I14" s="16" t="s">
        <v>92</v>
      </c>
      <c r="J14" s="9">
        <v>152.85</v>
      </c>
      <c r="K14" s="9">
        <v>0</v>
      </c>
      <c r="L14" s="17">
        <f ca="1">TODAY()-30</f>
        <v>45017</v>
      </c>
      <c r="M14" s="17">
        <f ca="1">TODAY()-27</f>
        <v>45020</v>
      </c>
      <c r="N14" s="6" t="s">
        <v>25</v>
      </c>
      <c r="O14" s="68" t="s">
        <v>26</v>
      </c>
      <c r="P14" s="6" t="s">
        <v>59</v>
      </c>
      <c r="Q14" s="6" t="s">
        <v>13</v>
      </c>
      <c r="R14" s="6" t="s">
        <v>60</v>
      </c>
      <c r="S14" s="23">
        <f ca="1">DATE(YEAR(TODAY()),1,1)</f>
        <v>44927</v>
      </c>
      <c r="T14" s="6" t="s">
        <v>256</v>
      </c>
      <c r="U14" s="11" t="s">
        <v>27</v>
      </c>
      <c r="V14" s="9"/>
      <c r="W14" s="9"/>
      <c r="X14" s="9"/>
      <c r="Y14" s="9"/>
      <c r="Z14" s="9" t="str">
        <f>A14</f>
        <v>TC_294924</v>
      </c>
    </row>
    <row r="15" spans="1:26" ht="15">
      <c r="A15" s="9"/>
      <c r="B15" s="9"/>
      <c r="C15" s="12" t="s">
        <v>265</v>
      </c>
      <c r="D15" s="7" t="str">
        <f t="shared" si="0"/>
        <v>QQTest_34</v>
      </c>
      <c r="E15" s="5">
        <f ca="1">TODAY()-27</f>
        <v>45020</v>
      </c>
      <c r="F15" s="11">
        <v>50.95</v>
      </c>
      <c r="G15" s="68" t="s">
        <v>26</v>
      </c>
      <c r="H15" s="6"/>
      <c r="I15" s="11"/>
      <c r="J15" s="1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0</v>
      </c>
      <c r="W15" s="9">
        <v>52</v>
      </c>
      <c r="X15" s="9"/>
      <c r="Y15" s="9" t="s">
        <v>287</v>
      </c>
      <c r="Z15" s="9"/>
    </row>
    <row r="16" spans="1:26" ht="15">
      <c r="A16" s="9"/>
      <c r="B16" s="9"/>
      <c r="C16" s="12" t="s">
        <v>265</v>
      </c>
      <c r="D16" s="7" t="str">
        <f t="shared" si="0"/>
        <v>QQTest_34</v>
      </c>
      <c r="E16" s="5">
        <f ca="1">TODAY()-28</f>
        <v>45019</v>
      </c>
      <c r="F16" s="11">
        <v>50.95</v>
      </c>
      <c r="G16" s="68" t="s">
        <v>26</v>
      </c>
      <c r="H16" s="6"/>
      <c r="I16" s="11"/>
      <c r="J16" s="1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0</v>
      </c>
      <c r="W16" s="9">
        <v>50</v>
      </c>
      <c r="X16" s="9"/>
      <c r="Y16" s="9" t="s">
        <v>287</v>
      </c>
      <c r="Z16" s="9"/>
    </row>
    <row r="17" spans="1:26" ht="15">
      <c r="A17" s="9"/>
      <c r="B17" s="9"/>
      <c r="C17" s="12" t="s">
        <v>265</v>
      </c>
      <c r="D17" s="7" t="str">
        <f t="shared" si="0"/>
        <v>QQTest_34</v>
      </c>
      <c r="E17" s="5">
        <f ca="1">TODAY()-29</f>
        <v>45018</v>
      </c>
      <c r="F17" s="11">
        <v>50.95</v>
      </c>
      <c r="G17" s="68" t="s">
        <v>26</v>
      </c>
      <c r="H17" s="6"/>
      <c r="I17" s="11"/>
      <c r="J17" s="1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0</v>
      </c>
      <c r="W17" s="9">
        <v>50</v>
      </c>
      <c r="X17" s="9"/>
      <c r="Y17" s="9" t="s">
        <v>287</v>
      </c>
      <c r="Z17" s="9"/>
    </row>
    <row r="18" spans="1:26" ht="15">
      <c r="A18" s="8" t="s">
        <v>161</v>
      </c>
      <c r="B18" s="9" t="s">
        <v>162</v>
      </c>
      <c r="C18" s="12" t="s">
        <v>266</v>
      </c>
      <c r="D18" s="7" t="str">
        <f t="shared" si="0"/>
        <v>QQTest_35</v>
      </c>
      <c r="E18" s="7"/>
      <c r="F18" s="7"/>
      <c r="G18" s="7"/>
      <c r="H18" s="6">
        <v>1</v>
      </c>
      <c r="I18" s="18" t="s">
        <v>92</v>
      </c>
      <c r="J18" s="9">
        <v>152.85</v>
      </c>
      <c r="K18" s="9">
        <v>0</v>
      </c>
      <c r="L18" s="17">
        <f ca="1">TODAY()-3</f>
        <v>45044</v>
      </c>
      <c r="M18" s="17">
        <f ca="1">TODAY()</f>
        <v>45047</v>
      </c>
      <c r="N18" s="6" t="s">
        <v>25</v>
      </c>
      <c r="O18" s="68" t="s">
        <v>26</v>
      </c>
      <c r="P18" s="6" t="s">
        <v>59</v>
      </c>
      <c r="Q18" s="6" t="s">
        <v>13</v>
      </c>
      <c r="R18" s="6" t="s">
        <v>60</v>
      </c>
      <c r="S18" s="23">
        <f ca="1">DATE(YEAR(TODAY()),1,1)</f>
        <v>44927</v>
      </c>
      <c r="T18" s="6" t="s">
        <v>256</v>
      </c>
      <c r="U18" s="11" t="s">
        <v>27</v>
      </c>
      <c r="V18" s="9"/>
      <c r="W18" s="9"/>
      <c r="X18" s="9"/>
      <c r="Y18" s="9"/>
      <c r="Z18" s="9" t="str">
        <f>A18</f>
        <v>TC_294925</v>
      </c>
    </row>
    <row r="19" spans="1:26" ht="15">
      <c r="A19" s="9"/>
      <c r="B19" s="9"/>
      <c r="C19" s="12" t="s">
        <v>266</v>
      </c>
      <c r="D19" s="7" t="str">
        <f t="shared" si="0"/>
        <v>QQTest_35</v>
      </c>
      <c r="E19" s="5">
        <f ca="1">TODAY()-3</f>
        <v>45044</v>
      </c>
      <c r="F19" s="11">
        <v>50.95</v>
      </c>
      <c r="G19" s="68" t="s">
        <v>26</v>
      </c>
      <c r="H19" s="6"/>
      <c r="I19" s="11"/>
      <c r="J19" s="11"/>
      <c r="K19" s="9"/>
      <c r="L19" s="5"/>
      <c r="M19" s="5"/>
      <c r="N19" s="6"/>
      <c r="O19" s="6"/>
      <c r="P19" s="6"/>
      <c r="Q19" s="6"/>
      <c r="R19" s="6"/>
      <c r="S19" s="24"/>
      <c r="T19" s="6"/>
      <c r="U19" s="11"/>
      <c r="V19" s="9">
        <v>0</v>
      </c>
      <c r="W19" s="9">
        <v>50</v>
      </c>
      <c r="X19" s="9"/>
      <c r="Y19" s="9" t="s">
        <v>287</v>
      </c>
      <c r="Z19" s="9"/>
    </row>
    <row r="20" spans="1:26" ht="15">
      <c r="A20" s="9"/>
      <c r="B20" s="9"/>
      <c r="C20" s="12" t="s">
        <v>266</v>
      </c>
      <c r="D20" s="7" t="str">
        <f t="shared" si="0"/>
        <v>QQTest_35</v>
      </c>
      <c r="E20" s="5">
        <f ca="1">TODAY()-2</f>
        <v>45045</v>
      </c>
      <c r="F20" s="11">
        <v>50.95</v>
      </c>
      <c r="G20" s="68" t="s">
        <v>26</v>
      </c>
      <c r="H20" s="6"/>
      <c r="I20" s="11"/>
      <c r="J20" s="1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50</v>
      </c>
      <c r="X20" s="9"/>
      <c r="Y20" s="9" t="s">
        <v>287</v>
      </c>
      <c r="Z20" s="9"/>
    </row>
    <row r="21" spans="1:26" ht="15">
      <c r="A21" s="9"/>
      <c r="B21" s="9"/>
      <c r="C21" s="12" t="s">
        <v>266</v>
      </c>
      <c r="D21" s="7" t="str">
        <f t="shared" si="0"/>
        <v>QQTest_35</v>
      </c>
      <c r="E21" s="5">
        <f ca="1">TODAY()-1</f>
        <v>45046</v>
      </c>
      <c r="F21" s="11">
        <v>50.95</v>
      </c>
      <c r="G21" s="68" t="s">
        <v>26</v>
      </c>
      <c r="H21" s="6"/>
      <c r="I21" s="11"/>
      <c r="J21" s="1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0</v>
      </c>
      <c r="W21" s="9">
        <v>52</v>
      </c>
      <c r="X21" s="9"/>
      <c r="Y21" s="9" t="s">
        <v>287</v>
      </c>
      <c r="Z21" s="9"/>
    </row>
    <row r="22" spans="1:26" s="1" customFormat="1" ht="26.25">
      <c r="A22" s="8" t="s">
        <v>163</v>
      </c>
      <c r="B22" s="13" t="s">
        <v>164</v>
      </c>
      <c r="C22" s="12" t="s">
        <v>267</v>
      </c>
      <c r="D22" s="7" t="str">
        <f t="shared" si="0"/>
        <v>QQTest_36</v>
      </c>
      <c r="E22" s="7"/>
      <c r="F22" s="7"/>
      <c r="G22" s="7"/>
      <c r="H22" s="14">
        <v>1</v>
      </c>
      <c r="I22" s="19" t="s">
        <v>92</v>
      </c>
      <c r="J22" s="14">
        <v>101.9</v>
      </c>
      <c r="K22" s="14">
        <v>0</v>
      </c>
      <c r="L22" s="20">
        <f ca="1">TODAY()-2</f>
        <v>45045</v>
      </c>
      <c r="M22" s="20">
        <f ca="1">TODAY()+1</f>
        <v>45048</v>
      </c>
      <c r="N22" s="20" t="s">
        <v>25</v>
      </c>
      <c r="O22" s="69" t="s">
        <v>26</v>
      </c>
      <c r="P22" s="21" t="s">
        <v>59</v>
      </c>
      <c r="Q22" s="21" t="s">
        <v>13</v>
      </c>
      <c r="R22" s="21" t="s">
        <v>60</v>
      </c>
      <c r="S22" s="25">
        <f ca="1">DATE(YEAR(TODAY()),1,1)</f>
        <v>44927</v>
      </c>
      <c r="T22" s="21" t="s">
        <v>256</v>
      </c>
      <c r="U22" s="26" t="s">
        <v>27</v>
      </c>
      <c r="V22" s="14"/>
      <c r="W22" s="14"/>
      <c r="X22" s="14"/>
      <c r="Y22" s="14"/>
      <c r="Z22" s="9" t="str">
        <f>A22</f>
        <v>TC_294926</v>
      </c>
    </row>
    <row r="23" spans="1:26" ht="15">
      <c r="A23" s="9"/>
      <c r="B23" s="9"/>
      <c r="C23" s="12" t="s">
        <v>267</v>
      </c>
      <c r="D23" s="7" t="str">
        <f t="shared" si="0"/>
        <v>QQTest_36</v>
      </c>
      <c r="E23" s="5">
        <f ca="1">TODAY()-2</f>
        <v>45045</v>
      </c>
      <c r="F23" s="11">
        <v>50.95</v>
      </c>
      <c r="G23" s="68" t="s">
        <v>26</v>
      </c>
      <c r="H23" s="6"/>
      <c r="I23" s="11"/>
      <c r="J23" s="1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0</v>
      </c>
      <c r="W23" s="9">
        <v>50</v>
      </c>
      <c r="X23" s="9"/>
      <c r="Y23" s="9" t="s">
        <v>287</v>
      </c>
      <c r="Z23" s="9"/>
    </row>
    <row r="24" spans="1:26" ht="15">
      <c r="A24" s="9"/>
      <c r="B24" s="9"/>
      <c r="C24" s="12" t="s">
        <v>267</v>
      </c>
      <c r="D24" s="7" t="str">
        <f t="shared" si="0"/>
        <v>QQTest_36</v>
      </c>
      <c r="E24" s="5">
        <f ca="1">TODAY()-1</f>
        <v>45046</v>
      </c>
      <c r="F24" s="11">
        <v>50.95</v>
      </c>
      <c r="G24" s="68" t="s">
        <v>26</v>
      </c>
      <c r="H24" s="6"/>
      <c r="I24" s="11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0</v>
      </c>
      <c r="W24" s="9">
        <v>50</v>
      </c>
      <c r="X24" s="9"/>
      <c r="Y24" s="9" t="s">
        <v>287</v>
      </c>
      <c r="Z24" s="9"/>
    </row>
    <row r="25" spans="1:26" ht="15">
      <c r="A25" s="9"/>
      <c r="B25" s="9"/>
      <c r="C25" s="12" t="s">
        <v>267</v>
      </c>
      <c r="D25" s="7" t="str">
        <f t="shared" si="0"/>
        <v>QQTest_36</v>
      </c>
      <c r="E25" s="5">
        <f ca="1">TODAY()</f>
        <v>45047</v>
      </c>
      <c r="F25" s="11">
        <v>50.95</v>
      </c>
      <c r="G25" s="68" t="s">
        <v>26</v>
      </c>
      <c r="H25" s="6"/>
      <c r="I25" s="11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0</v>
      </c>
      <c r="X25" s="9"/>
      <c r="Y25" s="9" t="s">
        <v>288</v>
      </c>
      <c r="Z25" s="9"/>
    </row>
    <row r="26" spans="1:26" ht="12" customHeight="1">
      <c r="A26" s="8" t="s">
        <v>165</v>
      </c>
      <c r="B26" s="9" t="s">
        <v>166</v>
      </c>
      <c r="C26" s="12" t="s">
        <v>268</v>
      </c>
      <c r="D26" s="7" t="str">
        <f t="shared" si="0"/>
        <v>QQTest_37</v>
      </c>
      <c r="E26" s="5"/>
      <c r="F26" s="11"/>
      <c r="G26" s="6"/>
      <c r="H26" s="9">
        <v>1</v>
      </c>
      <c r="I26" s="16" t="s">
        <v>167</v>
      </c>
      <c r="J26" s="9">
        <v>152.85</v>
      </c>
      <c r="K26" s="9">
        <v>0</v>
      </c>
      <c r="L26" s="17">
        <f ca="1">TODAY()-30</f>
        <v>45017</v>
      </c>
      <c r="M26" s="17">
        <f ca="1">TODAY()-27</f>
        <v>45020</v>
      </c>
      <c r="N26" s="6" t="s">
        <v>25</v>
      </c>
      <c r="O26" s="68" t="s">
        <v>26</v>
      </c>
      <c r="P26" s="6" t="s">
        <v>59</v>
      </c>
      <c r="Q26" s="6" t="s">
        <v>13</v>
      </c>
      <c r="R26" s="6" t="s">
        <v>60</v>
      </c>
      <c r="S26" s="23">
        <f ca="1">DATE(YEAR(TODAY()),1,1)</f>
        <v>44927</v>
      </c>
      <c r="T26" s="6" t="s">
        <v>256</v>
      </c>
      <c r="U26" s="11" t="s">
        <v>27</v>
      </c>
      <c r="V26" s="9"/>
      <c r="W26" s="11" t="s">
        <v>168</v>
      </c>
      <c r="X26" s="9"/>
      <c r="Y26" s="9"/>
      <c r="Z26" s="9" t="str">
        <f>A26</f>
        <v>TC_294927</v>
      </c>
    </row>
    <row r="27" spans="1:26" ht="12" customHeight="1">
      <c r="A27" s="8"/>
      <c r="B27" s="9"/>
      <c r="C27" s="12" t="s">
        <v>268</v>
      </c>
      <c r="D27" s="7" t="str">
        <f t="shared" si="0"/>
        <v>QQTest_37</v>
      </c>
      <c r="E27" s="5">
        <f ca="1">TODAY()-2</f>
        <v>45045</v>
      </c>
      <c r="F27" s="11">
        <v>50.95</v>
      </c>
      <c r="G27" s="68" t="s">
        <v>26</v>
      </c>
      <c r="H27" s="9"/>
      <c r="I27" s="16"/>
      <c r="J27" s="9"/>
      <c r="K27" s="9"/>
      <c r="L27" s="17"/>
      <c r="M27" s="17"/>
      <c r="N27" s="6"/>
      <c r="O27" s="6"/>
      <c r="P27" s="6"/>
      <c r="Q27" s="6"/>
      <c r="R27" s="6"/>
      <c r="S27" s="23"/>
      <c r="T27" s="6"/>
      <c r="U27" s="11"/>
      <c r="V27" s="9"/>
      <c r="W27" s="11"/>
      <c r="X27" s="9"/>
      <c r="Y27" s="9"/>
      <c r="Z27" s="9"/>
    </row>
    <row r="28" spans="1:26" ht="12" customHeight="1">
      <c r="A28" s="8"/>
      <c r="B28" s="9"/>
      <c r="C28" s="12" t="s">
        <v>268</v>
      </c>
      <c r="D28" s="7" t="str">
        <f t="shared" si="0"/>
        <v>QQTest_37</v>
      </c>
      <c r="E28" s="5">
        <f ca="1">TODAY()-1</f>
        <v>45046</v>
      </c>
      <c r="F28" s="11">
        <v>50.95</v>
      </c>
      <c r="G28" s="68" t="s">
        <v>26</v>
      </c>
      <c r="H28" s="9"/>
      <c r="I28" s="16"/>
      <c r="J28" s="9"/>
      <c r="K28" s="9"/>
      <c r="L28" s="17"/>
      <c r="M28" s="17"/>
      <c r="N28" s="6"/>
      <c r="O28" s="6"/>
      <c r="P28" s="6"/>
      <c r="Q28" s="6"/>
      <c r="R28" s="6"/>
      <c r="S28" s="23"/>
      <c r="T28" s="6"/>
      <c r="U28" s="11"/>
      <c r="V28" s="9"/>
      <c r="W28" s="11"/>
      <c r="X28" s="9"/>
      <c r="Y28" s="9"/>
      <c r="Z28" s="9"/>
    </row>
    <row r="29" spans="1:26" ht="12" customHeight="1">
      <c r="A29" s="8"/>
      <c r="B29" s="9"/>
      <c r="C29" s="12" t="s">
        <v>268</v>
      </c>
      <c r="D29" s="7" t="str">
        <f t="shared" si="0"/>
        <v>QQTest_37</v>
      </c>
      <c r="E29" s="5">
        <f ca="1">TODAY()</f>
        <v>45047</v>
      </c>
      <c r="F29" s="11">
        <v>50.95</v>
      </c>
      <c r="G29" s="68" t="s">
        <v>26</v>
      </c>
      <c r="H29" s="9"/>
      <c r="I29" s="16"/>
      <c r="J29" s="9"/>
      <c r="K29" s="9"/>
      <c r="L29" s="17"/>
      <c r="M29" s="17"/>
      <c r="N29" s="6"/>
      <c r="O29" s="6"/>
      <c r="P29" s="6"/>
      <c r="Q29" s="6"/>
      <c r="R29" s="6"/>
      <c r="S29" s="23"/>
      <c r="T29" s="6"/>
      <c r="U29" s="11"/>
      <c r="V29" s="9"/>
      <c r="W29" s="11"/>
      <c r="X29" s="9"/>
      <c r="Y29" s="9"/>
      <c r="Z29" s="9"/>
    </row>
    <row r="30" spans="1:26" ht="15">
      <c r="A30" s="8" t="s">
        <v>169</v>
      </c>
      <c r="B30" s="9" t="s">
        <v>170</v>
      </c>
      <c r="C30" s="12" t="s">
        <v>269</v>
      </c>
      <c r="D30" s="7" t="str">
        <f t="shared" si="0"/>
        <v>QQTest_38</v>
      </c>
      <c r="E30" s="7"/>
      <c r="F30" s="7"/>
      <c r="G30" s="7"/>
      <c r="H30" s="9">
        <v>1</v>
      </c>
      <c r="I30" s="16" t="s">
        <v>171</v>
      </c>
      <c r="J30" s="9">
        <v>152.85</v>
      </c>
      <c r="K30" s="9">
        <v>0</v>
      </c>
      <c r="L30" s="17">
        <f ca="1">TODAY()-30</f>
        <v>45017</v>
      </c>
      <c r="M30" s="17">
        <f ca="1">TODAY()-27</f>
        <v>45020</v>
      </c>
      <c r="N30" s="6" t="s">
        <v>25</v>
      </c>
      <c r="O30" s="68" t="s">
        <v>26</v>
      </c>
      <c r="P30" s="6" t="s">
        <v>59</v>
      </c>
      <c r="Q30" s="6" t="s">
        <v>13</v>
      </c>
      <c r="R30" s="6" t="s">
        <v>60</v>
      </c>
      <c r="S30" s="23">
        <f ca="1">DATE(YEAR(TODAY()),1,1)</f>
        <v>44927</v>
      </c>
      <c r="T30" s="6" t="s">
        <v>256</v>
      </c>
      <c r="U30" s="11" t="s">
        <v>27</v>
      </c>
      <c r="V30" s="9"/>
      <c r="W30" s="11" t="s">
        <v>168</v>
      </c>
      <c r="X30" s="9"/>
      <c r="Y30" s="9"/>
      <c r="Z30" s="9" t="str">
        <f>A30</f>
        <v>TC_294928</v>
      </c>
    </row>
    <row r="31" spans="1:26" ht="15">
      <c r="A31" s="8"/>
      <c r="B31" s="9"/>
      <c r="C31" s="12" t="s">
        <v>269</v>
      </c>
      <c r="D31" s="7" t="str">
        <f t="shared" si="0"/>
        <v>QQTest_38</v>
      </c>
      <c r="E31" s="5">
        <f ca="1">TODAY()-2</f>
        <v>45045</v>
      </c>
      <c r="F31" s="11">
        <v>50.95</v>
      </c>
      <c r="G31" s="68" t="s">
        <v>26</v>
      </c>
      <c r="H31" s="9"/>
      <c r="I31" s="16"/>
      <c r="J31" s="9"/>
      <c r="K31" s="9"/>
      <c r="L31" s="17"/>
      <c r="M31" s="17"/>
      <c r="N31" s="6"/>
      <c r="O31" s="6"/>
      <c r="P31" s="6"/>
      <c r="Q31" s="6"/>
      <c r="R31" s="6"/>
      <c r="S31" s="23"/>
      <c r="T31" s="6"/>
      <c r="U31" s="11"/>
      <c r="V31" s="9"/>
      <c r="W31" s="11"/>
      <c r="X31" s="9"/>
      <c r="Y31" s="9"/>
      <c r="Z31" s="9"/>
    </row>
    <row r="32" spans="1:26" ht="15">
      <c r="A32" s="8"/>
      <c r="B32" s="9"/>
      <c r="C32" s="12" t="s">
        <v>269</v>
      </c>
      <c r="D32" s="7" t="str">
        <f t="shared" si="0"/>
        <v>QQTest_38</v>
      </c>
      <c r="E32" s="5">
        <f ca="1">TODAY()-1</f>
        <v>45046</v>
      </c>
      <c r="F32" s="11">
        <v>50.95</v>
      </c>
      <c r="G32" s="68" t="s">
        <v>26</v>
      </c>
      <c r="H32" s="9"/>
      <c r="I32" s="16"/>
      <c r="J32" s="9"/>
      <c r="K32" s="9"/>
      <c r="L32" s="17"/>
      <c r="M32" s="17"/>
      <c r="N32" s="6"/>
      <c r="O32" s="6"/>
      <c r="P32" s="6"/>
      <c r="Q32" s="6"/>
      <c r="R32" s="6"/>
      <c r="S32" s="23"/>
      <c r="T32" s="6"/>
      <c r="U32" s="11"/>
      <c r="V32" s="9"/>
      <c r="W32" s="11"/>
      <c r="X32" s="9"/>
      <c r="Y32" s="9"/>
      <c r="Z32" s="9"/>
    </row>
    <row r="33" spans="1:26" ht="15">
      <c r="A33" s="8"/>
      <c r="B33" s="9"/>
      <c r="C33" s="12" t="s">
        <v>269</v>
      </c>
      <c r="D33" s="7" t="str">
        <f t="shared" si="0"/>
        <v>QQTest_38</v>
      </c>
      <c r="E33" s="5">
        <f ca="1">TODAY()</f>
        <v>45047</v>
      </c>
      <c r="F33" s="11">
        <v>50.95</v>
      </c>
      <c r="G33" s="68" t="s">
        <v>26</v>
      </c>
      <c r="H33" s="9"/>
      <c r="I33" s="16"/>
      <c r="J33" s="9"/>
      <c r="K33" s="9"/>
      <c r="L33" s="17"/>
      <c r="M33" s="17"/>
      <c r="N33" s="6"/>
      <c r="O33" s="6"/>
      <c r="P33" s="6"/>
      <c r="Q33" s="6"/>
      <c r="R33" s="6"/>
      <c r="S33" s="23"/>
      <c r="T33" s="6"/>
      <c r="U33" s="11"/>
      <c r="V33" s="9"/>
      <c r="W33" s="11"/>
      <c r="X33" s="9"/>
      <c r="Y33" s="9"/>
      <c r="Z33" s="9"/>
    </row>
    <row r="34" spans="1:26" ht="15">
      <c r="A34" s="8" t="s">
        <v>172</v>
      </c>
      <c r="B34" s="9" t="s">
        <v>173</v>
      </c>
      <c r="C34" s="12" t="s">
        <v>270</v>
      </c>
      <c r="D34" s="7" t="str">
        <f t="shared" si="0"/>
        <v>QQTest_39</v>
      </c>
      <c r="E34" s="7"/>
      <c r="F34" s="7"/>
      <c r="G34" s="7"/>
      <c r="H34" s="9">
        <v>1</v>
      </c>
      <c r="I34" s="16" t="s">
        <v>174</v>
      </c>
      <c r="J34" s="9">
        <v>152.85</v>
      </c>
      <c r="K34" s="9">
        <v>0</v>
      </c>
      <c r="L34" s="17">
        <f ca="1">TODAY()-30</f>
        <v>45017</v>
      </c>
      <c r="M34" s="17">
        <f ca="1">TODAY()-27</f>
        <v>45020</v>
      </c>
      <c r="N34" s="6" t="s">
        <v>25</v>
      </c>
      <c r="O34" s="68" t="s">
        <v>26</v>
      </c>
      <c r="P34" s="6" t="s">
        <v>59</v>
      </c>
      <c r="Q34" s="6" t="s">
        <v>13</v>
      </c>
      <c r="R34" s="6" t="s">
        <v>60</v>
      </c>
      <c r="S34" s="23">
        <f ca="1">DATE(YEAR(TODAY()),1,1)</f>
        <v>44927</v>
      </c>
      <c r="T34" s="6" t="s">
        <v>256</v>
      </c>
      <c r="U34" s="11" t="s">
        <v>27</v>
      </c>
      <c r="V34" s="9"/>
      <c r="W34" s="11" t="s">
        <v>168</v>
      </c>
      <c r="X34" s="9"/>
      <c r="Y34" s="9"/>
      <c r="Z34" s="9" t="str">
        <f>A34</f>
        <v>TC_294929</v>
      </c>
    </row>
    <row r="35" spans="1:26" ht="15">
      <c r="A35" s="8"/>
      <c r="B35" s="9"/>
      <c r="C35" s="12" t="s">
        <v>270</v>
      </c>
      <c r="D35" s="7" t="str">
        <f t="shared" si="0"/>
        <v>QQTest_39</v>
      </c>
      <c r="E35" s="5">
        <f ca="1">TODAY()-2</f>
        <v>45045</v>
      </c>
      <c r="F35" s="11">
        <v>50.95</v>
      </c>
      <c r="G35" s="68" t="s">
        <v>26</v>
      </c>
      <c r="H35" s="9"/>
      <c r="I35" s="16"/>
      <c r="J35" s="9"/>
      <c r="K35" s="9"/>
      <c r="L35" s="17"/>
      <c r="M35" s="17"/>
      <c r="N35" s="6"/>
      <c r="O35" s="6"/>
      <c r="P35" s="6"/>
      <c r="Q35" s="6"/>
      <c r="R35" s="6"/>
      <c r="S35" s="23"/>
      <c r="T35" s="6"/>
      <c r="U35" s="11"/>
      <c r="V35" s="9"/>
      <c r="W35" s="11"/>
      <c r="X35" s="9"/>
      <c r="Y35" s="9"/>
      <c r="Z35" s="9"/>
    </row>
    <row r="36" spans="1:26" ht="15">
      <c r="A36" s="8"/>
      <c r="B36" s="9"/>
      <c r="C36" s="12" t="s">
        <v>270</v>
      </c>
      <c r="D36" s="7" t="str">
        <f t="shared" si="0"/>
        <v>QQTest_39</v>
      </c>
      <c r="E36" s="5">
        <f ca="1">TODAY()-1</f>
        <v>45046</v>
      </c>
      <c r="F36" s="11">
        <v>50.95</v>
      </c>
      <c r="G36" s="68" t="s">
        <v>26</v>
      </c>
      <c r="H36" s="9"/>
      <c r="I36" s="16"/>
      <c r="J36" s="9"/>
      <c r="K36" s="9"/>
      <c r="L36" s="17"/>
      <c r="M36" s="17"/>
      <c r="N36" s="6"/>
      <c r="O36" s="6"/>
      <c r="P36" s="6"/>
      <c r="Q36" s="6"/>
      <c r="R36" s="6"/>
      <c r="S36" s="23"/>
      <c r="T36" s="6"/>
      <c r="U36" s="11"/>
      <c r="V36" s="9"/>
      <c r="W36" s="11"/>
      <c r="X36" s="9"/>
      <c r="Y36" s="9"/>
      <c r="Z36" s="9"/>
    </row>
    <row r="37" spans="1:26" ht="15">
      <c r="A37" s="8"/>
      <c r="B37" s="9"/>
      <c r="C37" s="12" t="s">
        <v>270</v>
      </c>
      <c r="D37" s="7" t="str">
        <f t="shared" si="0"/>
        <v>QQTest_39</v>
      </c>
      <c r="E37" s="5">
        <f ca="1">TODAY()</f>
        <v>45047</v>
      </c>
      <c r="F37" s="11">
        <v>50.95</v>
      </c>
      <c r="G37" s="68" t="s">
        <v>26</v>
      </c>
      <c r="H37" s="9"/>
      <c r="I37" s="16"/>
      <c r="J37" s="9"/>
      <c r="K37" s="9"/>
      <c r="L37" s="17"/>
      <c r="M37" s="17"/>
      <c r="N37" s="6"/>
      <c r="O37" s="6"/>
      <c r="P37" s="6"/>
      <c r="Q37" s="6"/>
      <c r="R37" s="6"/>
      <c r="S37" s="23"/>
      <c r="T37" s="6"/>
      <c r="U37" s="11"/>
      <c r="V37" s="9"/>
      <c r="W37" s="11"/>
      <c r="X37" s="9"/>
      <c r="Y37" s="9"/>
      <c r="Z37" s="9"/>
    </row>
    <row r="38" spans="1:26" ht="26.25">
      <c r="A38" s="8" t="s">
        <v>175</v>
      </c>
      <c r="B38" s="13" t="s">
        <v>176</v>
      </c>
      <c r="C38" s="12" t="s">
        <v>271</v>
      </c>
      <c r="D38" s="7" t="str">
        <f t="shared" si="0"/>
        <v>QQTest_40</v>
      </c>
      <c r="E38" s="7"/>
      <c r="F38" s="7"/>
      <c r="G38" s="7"/>
      <c r="H38" s="9">
        <v>1</v>
      </c>
      <c r="I38" s="16" t="s">
        <v>100</v>
      </c>
      <c r="J38" s="9">
        <v>201.34</v>
      </c>
      <c r="K38" s="9">
        <v>0</v>
      </c>
      <c r="L38" s="17">
        <f ca="1">TODAY()-30</f>
        <v>45017</v>
      </c>
      <c r="M38" s="17">
        <f ca="1">TODAY()-28</f>
        <v>45019</v>
      </c>
      <c r="N38" s="6" t="s">
        <v>25</v>
      </c>
      <c r="O38" s="68" t="s">
        <v>26</v>
      </c>
      <c r="P38" s="6" t="s">
        <v>59</v>
      </c>
      <c r="Q38" s="6" t="s">
        <v>13</v>
      </c>
      <c r="R38" s="6" t="s">
        <v>60</v>
      </c>
      <c r="S38" s="23">
        <f ca="1">DATE(YEAR(TODAY()),1,1)</f>
        <v>44927</v>
      </c>
      <c r="T38" s="6" t="s">
        <v>256</v>
      </c>
      <c r="U38" s="11" t="s">
        <v>27</v>
      </c>
      <c r="V38" s="9"/>
      <c r="W38" s="9"/>
      <c r="X38" s="9"/>
      <c r="Y38" s="9"/>
      <c r="Z38" s="9" t="str">
        <f>A38</f>
        <v>TC_294930</v>
      </c>
    </row>
    <row r="39" spans="1:26" ht="15">
      <c r="A39" s="9"/>
      <c r="B39" s="9"/>
      <c r="C39" s="12" t="s">
        <v>271</v>
      </c>
      <c r="D39" s="7" t="str">
        <f t="shared" si="0"/>
        <v>QQTest_40</v>
      </c>
      <c r="E39" s="5">
        <f ca="1">TODAY()-30</f>
        <v>45017</v>
      </c>
      <c r="F39" s="6">
        <v>100.67</v>
      </c>
      <c r="G39" s="68" t="s">
        <v>26</v>
      </c>
      <c r="H39" s="6"/>
      <c r="I39" s="11"/>
      <c r="J39" s="11"/>
      <c r="K39" s="11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0</v>
      </c>
      <c r="W39" s="11">
        <v>100</v>
      </c>
      <c r="X39" s="9"/>
      <c r="Y39" s="9" t="s">
        <v>287</v>
      </c>
      <c r="Z39" s="9"/>
    </row>
    <row r="40" spans="1:26" ht="15">
      <c r="A40" s="9"/>
      <c r="B40" s="9"/>
      <c r="C40" s="12" t="s">
        <v>271</v>
      </c>
      <c r="D40" s="7" t="str">
        <f t="shared" si="0"/>
        <v>QQTest_40</v>
      </c>
      <c r="E40" s="5">
        <f ca="1">TODAY()-29</f>
        <v>45018</v>
      </c>
      <c r="F40" s="6">
        <v>100.67</v>
      </c>
      <c r="G40" s="68" t="s">
        <v>26</v>
      </c>
      <c r="H40" s="6"/>
      <c r="I40" s="11"/>
      <c r="J40" s="1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0</v>
      </c>
      <c r="W40" s="11">
        <v>100</v>
      </c>
      <c r="X40" s="9"/>
      <c r="Y40" s="9" t="s">
        <v>287</v>
      </c>
      <c r="Z40" s="9"/>
    </row>
    <row r="41" spans="1:26" ht="15">
      <c r="A41" s="9"/>
      <c r="B41" s="15" t="s">
        <v>177</v>
      </c>
      <c r="C41" s="12" t="s">
        <v>271</v>
      </c>
      <c r="D41" s="7" t="str">
        <f t="shared" si="0"/>
        <v>QQTest_40</v>
      </c>
      <c r="E41" s="9"/>
      <c r="F41" s="9"/>
      <c r="G41" s="9"/>
      <c r="H41" s="9"/>
      <c r="I41" s="16" t="s">
        <v>100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">
      <c r="A42" s="9"/>
      <c r="B42" s="9"/>
      <c r="C42" s="12" t="s">
        <v>271</v>
      </c>
      <c r="D42" s="7" t="str">
        <f t="shared" si="0"/>
        <v>QQTest_40</v>
      </c>
      <c r="E42" s="5">
        <f ca="1">TODAY()-30</f>
        <v>45017</v>
      </c>
      <c r="F42" s="6">
        <v>120.67</v>
      </c>
      <c r="G42" s="68" t="s">
        <v>26</v>
      </c>
      <c r="H42" s="6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100</v>
      </c>
      <c r="W42" s="11">
        <v>100</v>
      </c>
      <c r="X42" s="9"/>
      <c r="Y42" s="9"/>
      <c r="Z42" s="9"/>
    </row>
    <row r="43" spans="1:26" ht="15">
      <c r="A43" s="9"/>
      <c r="B43" s="9"/>
      <c r="C43" s="12" t="s">
        <v>271</v>
      </c>
      <c r="D43" s="7" t="str">
        <f t="shared" si="0"/>
        <v>QQTest_40</v>
      </c>
      <c r="E43" s="5">
        <f ca="1">TODAY()-29</f>
        <v>45018</v>
      </c>
      <c r="F43" s="6">
        <v>120.67</v>
      </c>
      <c r="G43" s="68" t="s">
        <v>26</v>
      </c>
      <c r="H43" s="6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100</v>
      </c>
      <c r="W43" s="11">
        <v>100</v>
      </c>
      <c r="X43" s="9"/>
      <c r="Y43" s="9"/>
      <c r="Z43" s="9"/>
    </row>
    <row r="44" spans="1:26" ht="15">
      <c r="A44" s="9"/>
      <c r="B44" s="15" t="s">
        <v>178</v>
      </c>
      <c r="C44" s="12" t="s">
        <v>271</v>
      </c>
      <c r="D44" s="7" t="str">
        <f t="shared" si="0"/>
        <v>QQTest_40</v>
      </c>
      <c r="E44" s="9"/>
      <c r="F44" s="9"/>
      <c r="G44" s="9"/>
      <c r="H44" s="9"/>
      <c r="I44" s="18" t="s">
        <v>92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">
      <c r="A45" s="9"/>
      <c r="B45" s="9"/>
      <c r="C45" s="12" t="s">
        <v>271</v>
      </c>
      <c r="D45" s="7" t="str">
        <f t="shared" si="0"/>
        <v>QQTest_40</v>
      </c>
      <c r="E45" s="5">
        <f ca="1">TODAY()-30</f>
        <v>45017</v>
      </c>
      <c r="F45" s="6">
        <v>120.67</v>
      </c>
      <c r="G45" s="68" t="s">
        <v>26</v>
      </c>
      <c r="H45" s="6"/>
      <c r="I45" s="11"/>
      <c r="J45" s="2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>
        <v>100</v>
      </c>
      <c r="W45" s="11">
        <v>100</v>
      </c>
      <c r="X45" s="9"/>
      <c r="Y45" s="9"/>
      <c r="Z45" s="9"/>
    </row>
    <row r="46" spans="1:26" ht="15">
      <c r="A46" s="9"/>
      <c r="B46" s="9"/>
      <c r="C46" s="12" t="s">
        <v>271</v>
      </c>
      <c r="D46" s="7" t="str">
        <f t="shared" si="0"/>
        <v>QQTest_40</v>
      </c>
      <c r="E46" s="5">
        <f ca="1">TODAY()-29</f>
        <v>45018</v>
      </c>
      <c r="F46" s="6">
        <v>120.67</v>
      </c>
      <c r="G46" s="68" t="s">
        <v>26</v>
      </c>
      <c r="H46" s="6"/>
      <c r="I46" s="11"/>
      <c r="J46" s="2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141</v>
      </c>
      <c r="W46" s="11">
        <v>141</v>
      </c>
      <c r="X46" s="9"/>
      <c r="Y46" s="9"/>
      <c r="Z46" s="9"/>
    </row>
    <row r="47" spans="1:26" ht="15">
      <c r="A47" s="8" t="s">
        <v>179</v>
      </c>
      <c r="B47" s="9" t="s">
        <v>180</v>
      </c>
      <c r="C47" s="12" t="s">
        <v>272</v>
      </c>
      <c r="D47" s="7" t="str">
        <f t="shared" si="0"/>
        <v>QQTest_41</v>
      </c>
      <c r="E47" s="7"/>
      <c r="F47" s="7"/>
      <c r="G47" s="7"/>
      <c r="H47" s="9">
        <v>1</v>
      </c>
      <c r="I47" s="16" t="s">
        <v>100</v>
      </c>
      <c r="J47" s="9">
        <v>201.34</v>
      </c>
      <c r="K47" s="9">
        <v>0</v>
      </c>
      <c r="L47" s="17">
        <f ca="1">TODAY()-30</f>
        <v>45017</v>
      </c>
      <c r="M47" s="17">
        <f ca="1">TODAY()-28</f>
        <v>45019</v>
      </c>
      <c r="N47" s="6" t="s">
        <v>25</v>
      </c>
      <c r="O47" s="68" t="s">
        <v>26</v>
      </c>
      <c r="P47" s="6" t="s">
        <v>59</v>
      </c>
      <c r="Q47" s="6" t="s">
        <v>13</v>
      </c>
      <c r="R47" s="6" t="s">
        <v>60</v>
      </c>
      <c r="S47" s="23">
        <f ca="1">DATE(YEAR(TODAY()),1,1)</f>
        <v>44927</v>
      </c>
      <c r="T47" s="6" t="s">
        <v>256</v>
      </c>
      <c r="U47" s="11" t="s">
        <v>27</v>
      </c>
      <c r="V47" s="9"/>
      <c r="W47" s="9"/>
      <c r="X47" s="9"/>
      <c r="Y47" s="9"/>
      <c r="Z47" s="9" t="str">
        <f>A47</f>
        <v>TC_294931</v>
      </c>
    </row>
    <row r="48" spans="1:26" ht="15">
      <c r="A48" s="9"/>
      <c r="B48" s="9"/>
      <c r="C48" s="12" t="s">
        <v>272</v>
      </c>
      <c r="D48" s="7" t="str">
        <f t="shared" si="0"/>
        <v>QQTest_41</v>
      </c>
      <c r="E48" s="5">
        <f ca="1">TODAY()-30</f>
        <v>45017</v>
      </c>
      <c r="F48" s="6">
        <v>100.67</v>
      </c>
      <c r="G48" s="68" t="s">
        <v>26</v>
      </c>
      <c r="H48" s="6"/>
      <c r="I48" s="11"/>
      <c r="J48" s="1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100</v>
      </c>
      <c r="W48" s="11">
        <v>100</v>
      </c>
      <c r="X48" s="9"/>
      <c r="Y48" s="9"/>
      <c r="Z48" s="9"/>
    </row>
    <row r="49" spans="1:26" ht="15">
      <c r="A49" s="9"/>
      <c r="B49" s="9"/>
      <c r="C49" s="12" t="s">
        <v>272</v>
      </c>
      <c r="D49" s="7" t="str">
        <f t="shared" si="0"/>
        <v>QQTest_41</v>
      </c>
      <c r="E49" s="5">
        <f ca="1">TODAY()-29</f>
        <v>45018</v>
      </c>
      <c r="F49" s="6">
        <v>100.67</v>
      </c>
      <c r="G49" s="68" t="s">
        <v>26</v>
      </c>
      <c r="H49" s="6"/>
      <c r="I49" s="11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>
        <v>100</v>
      </c>
      <c r="W49" s="11">
        <v>100</v>
      </c>
      <c r="X49" s="9"/>
      <c r="Y49" s="9"/>
      <c r="Z49" s="9"/>
    </row>
    <row r="50" spans="1:26" ht="15">
      <c r="A50" s="9"/>
      <c r="B50" s="15" t="s">
        <v>181</v>
      </c>
      <c r="C50" s="12" t="s">
        <v>272</v>
      </c>
      <c r="D50" s="7" t="str">
        <f t="shared" si="0"/>
        <v>QQTest_41</v>
      </c>
      <c r="E50" s="6"/>
      <c r="F50" s="6"/>
      <c r="G50" s="6"/>
      <c r="H50" s="9"/>
      <c r="I50" s="16" t="s">
        <v>100</v>
      </c>
      <c r="J50" s="9">
        <v>200.67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">
      <c r="A51" s="9"/>
      <c r="B51" s="9"/>
      <c r="C51" s="12" t="s">
        <v>272</v>
      </c>
      <c r="D51" s="7" t="str">
        <f t="shared" si="0"/>
        <v>QQTest_41</v>
      </c>
      <c r="E51" s="5">
        <f ca="1">TODAY()-30</f>
        <v>45017</v>
      </c>
      <c r="F51" s="6">
        <v>100.67</v>
      </c>
      <c r="G51" s="68" t="s">
        <v>26</v>
      </c>
      <c r="H51" s="6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v>100</v>
      </c>
      <c r="W51" s="11">
        <v>100</v>
      </c>
      <c r="X51" s="9"/>
      <c r="Y51" s="9"/>
      <c r="Z51" s="9"/>
    </row>
    <row r="52" spans="1:26" ht="15">
      <c r="A52" s="9"/>
      <c r="B52" s="9"/>
      <c r="C52" s="12" t="s">
        <v>272</v>
      </c>
      <c r="D52" s="7" t="str">
        <f t="shared" si="0"/>
        <v>QQTest_41</v>
      </c>
      <c r="E52" s="5">
        <f ca="1">TODAY()-29</f>
        <v>45018</v>
      </c>
      <c r="F52" s="6">
        <v>100</v>
      </c>
      <c r="G52" s="68" t="s">
        <v>26</v>
      </c>
      <c r="H52" s="6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100</v>
      </c>
      <c r="W52" s="11">
        <v>100</v>
      </c>
      <c r="X52" s="9"/>
      <c r="Y52" s="9"/>
      <c r="Z52" s="9"/>
    </row>
    <row r="53" spans="1:26" ht="15">
      <c r="A53" s="9"/>
      <c r="B53" s="15" t="s">
        <v>178</v>
      </c>
      <c r="C53" s="12" t="s">
        <v>272</v>
      </c>
      <c r="D53" s="7" t="str">
        <f t="shared" si="0"/>
        <v>QQTest_41</v>
      </c>
      <c r="E53" s="9"/>
      <c r="F53" s="9"/>
      <c r="G53" s="9"/>
      <c r="H53" s="9"/>
      <c r="I53" s="18" t="s">
        <v>92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">
      <c r="A54" s="9"/>
      <c r="B54" s="9"/>
      <c r="C54" s="12" t="s">
        <v>272</v>
      </c>
      <c r="D54" s="7" t="str">
        <f t="shared" si="0"/>
        <v>QQTest_41</v>
      </c>
      <c r="E54" s="5">
        <f ca="1">TODAY()-30</f>
        <v>45017</v>
      </c>
      <c r="F54" s="6">
        <v>100.67</v>
      </c>
      <c r="G54" s="68" t="s">
        <v>26</v>
      </c>
      <c r="H54" s="68" t="s">
        <v>26</v>
      </c>
      <c r="I54" s="11">
        <v>100</v>
      </c>
      <c r="J54" s="2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>
        <v>100</v>
      </c>
      <c r="W54" s="11">
        <v>100</v>
      </c>
      <c r="X54" s="9"/>
      <c r="Y54" s="9"/>
      <c r="Z54" s="9"/>
    </row>
    <row r="55" spans="1:26" ht="15">
      <c r="A55" s="9"/>
      <c r="B55" s="9"/>
      <c r="C55" s="12" t="s">
        <v>272</v>
      </c>
      <c r="D55" s="7" t="str">
        <f t="shared" si="0"/>
        <v>QQTest_41</v>
      </c>
      <c r="E55" s="5">
        <f ca="1">TODAY()-29</f>
        <v>45018</v>
      </c>
      <c r="F55" s="6">
        <v>100</v>
      </c>
      <c r="G55" s="68" t="s">
        <v>26</v>
      </c>
      <c r="H55" s="68" t="s">
        <v>26</v>
      </c>
      <c r="I55" s="11">
        <v>100</v>
      </c>
      <c r="J55" s="2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>
        <v>100</v>
      </c>
      <c r="W55" s="11">
        <v>100</v>
      </c>
      <c r="X55" s="9"/>
      <c r="Y55" s="9"/>
      <c r="Z55" s="9"/>
    </row>
    <row r="56" spans="1:26" ht="15">
      <c r="A56" s="8" t="s">
        <v>182</v>
      </c>
      <c r="B56" s="9" t="s">
        <v>183</v>
      </c>
      <c r="C56" s="12" t="s">
        <v>273</v>
      </c>
      <c r="D56" s="7" t="str">
        <f t="shared" si="0"/>
        <v>QQTest_42</v>
      </c>
      <c r="E56" s="7"/>
      <c r="F56" s="7"/>
      <c r="G56" s="7"/>
      <c r="H56" s="9">
        <v>1</v>
      </c>
      <c r="I56" s="16" t="s">
        <v>100</v>
      </c>
      <c r="J56" s="9">
        <v>201.34</v>
      </c>
      <c r="K56" s="9">
        <v>0</v>
      </c>
      <c r="L56" s="17">
        <f ca="1">TODAY()-30</f>
        <v>45017</v>
      </c>
      <c r="M56" s="17">
        <f ca="1">TODAY()-28</f>
        <v>45019</v>
      </c>
      <c r="N56" s="6" t="s">
        <v>25</v>
      </c>
      <c r="O56" s="68" t="s">
        <v>26</v>
      </c>
      <c r="P56" s="6" t="s">
        <v>59</v>
      </c>
      <c r="Q56" s="6" t="s">
        <v>13</v>
      </c>
      <c r="R56" s="6" t="s">
        <v>60</v>
      </c>
      <c r="S56" s="23">
        <f ca="1">DATE(YEAR(TODAY()),1,1)</f>
        <v>44927</v>
      </c>
      <c r="T56" s="6" t="s">
        <v>256</v>
      </c>
      <c r="U56" s="11" t="s">
        <v>27</v>
      </c>
      <c r="V56" s="9"/>
      <c r="W56" s="9"/>
      <c r="X56" s="9"/>
      <c r="Y56" s="9"/>
      <c r="Z56" s="9" t="str">
        <f>A56</f>
        <v>TC_294932</v>
      </c>
    </row>
    <row r="57" spans="1:26" ht="15">
      <c r="A57" s="9"/>
      <c r="B57" s="9"/>
      <c r="C57" s="12" t="s">
        <v>273</v>
      </c>
      <c r="D57" s="7" t="str">
        <f t="shared" si="0"/>
        <v>QQTest_42</v>
      </c>
      <c r="E57" s="5">
        <f ca="1">TODAY()-30</f>
        <v>45017</v>
      </c>
      <c r="F57" s="6">
        <v>100.67</v>
      </c>
      <c r="G57" s="68" t="s">
        <v>26</v>
      </c>
      <c r="H57" s="68" t="s">
        <v>26</v>
      </c>
      <c r="I57" s="11"/>
      <c r="J57" s="1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v>100</v>
      </c>
      <c r="W57" s="11">
        <v>100</v>
      </c>
      <c r="X57" s="9"/>
      <c r="Y57" s="9"/>
      <c r="Z57" s="9"/>
    </row>
    <row r="58" spans="1:26" ht="15">
      <c r="A58" s="9"/>
      <c r="B58" s="9"/>
      <c r="C58" s="12" t="s">
        <v>273</v>
      </c>
      <c r="D58" s="7" t="str">
        <f t="shared" si="0"/>
        <v>QQTest_42</v>
      </c>
      <c r="E58" s="5">
        <f ca="1">TODAY()-29</f>
        <v>45018</v>
      </c>
      <c r="F58" s="6">
        <v>100.67</v>
      </c>
      <c r="G58" s="68" t="s">
        <v>26</v>
      </c>
      <c r="H58" s="68" t="s">
        <v>26</v>
      </c>
      <c r="I58" s="11"/>
      <c r="J58" s="1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>
        <v>100</v>
      </c>
      <c r="W58" s="11">
        <v>100</v>
      </c>
      <c r="X58" s="9"/>
      <c r="Y58" s="9"/>
      <c r="Z58" s="9"/>
    </row>
    <row r="59" spans="1:26" ht="15">
      <c r="A59" s="9"/>
      <c r="B59" s="15" t="s">
        <v>184</v>
      </c>
      <c r="C59" s="12" t="s">
        <v>273</v>
      </c>
      <c r="D59" s="7" t="str">
        <f t="shared" si="0"/>
        <v>QQTest_42</v>
      </c>
      <c r="E59" s="9"/>
      <c r="F59" s="9"/>
      <c r="G59" s="9"/>
      <c r="H59" s="9"/>
      <c r="I59" s="18" t="s">
        <v>100</v>
      </c>
      <c r="J59" s="6">
        <v>161.34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">
      <c r="A60" s="9"/>
      <c r="B60" s="9"/>
      <c r="C60" s="12" t="s">
        <v>273</v>
      </c>
      <c r="D60" s="7" t="str">
        <f t="shared" si="0"/>
        <v>QQTest_42</v>
      </c>
      <c r="E60" s="5">
        <f ca="1">TODAY()-30</f>
        <v>45017</v>
      </c>
      <c r="F60" s="6">
        <v>80.67</v>
      </c>
      <c r="G60" s="68" t="s">
        <v>26</v>
      </c>
      <c r="H60" s="68" t="s">
        <v>26</v>
      </c>
      <c r="I60" s="11">
        <v>100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>
        <v>100</v>
      </c>
      <c r="W60" s="11">
        <v>100</v>
      </c>
      <c r="X60" s="9"/>
      <c r="Y60" s="9"/>
      <c r="Z60" s="9"/>
    </row>
    <row r="61" spans="1:26" ht="15">
      <c r="A61" s="9"/>
      <c r="B61" s="9"/>
      <c r="C61" s="12" t="s">
        <v>273</v>
      </c>
      <c r="D61" s="7" t="str">
        <f t="shared" si="0"/>
        <v>QQTest_42</v>
      </c>
      <c r="E61" s="5">
        <f ca="1">TODAY()-29</f>
        <v>45018</v>
      </c>
      <c r="F61" s="6">
        <v>80.67</v>
      </c>
      <c r="G61" s="68" t="s">
        <v>26</v>
      </c>
      <c r="H61" s="68" t="s">
        <v>26</v>
      </c>
      <c r="I61" s="11">
        <v>100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v>100</v>
      </c>
      <c r="W61" s="11">
        <v>100</v>
      </c>
      <c r="X61" s="9"/>
      <c r="Y61" s="9"/>
      <c r="Z61" s="9"/>
    </row>
    <row r="62" spans="1:26" ht="15">
      <c r="A62" s="9"/>
      <c r="B62" s="15" t="s">
        <v>178</v>
      </c>
      <c r="C62" s="12" t="s">
        <v>273</v>
      </c>
      <c r="D62" s="7" t="str">
        <f t="shared" si="0"/>
        <v>QQTest_42</v>
      </c>
      <c r="E62" s="9"/>
      <c r="F62" s="9"/>
      <c r="G62" s="9"/>
      <c r="H62" s="9"/>
      <c r="I62" s="18" t="s">
        <v>92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">
      <c r="A63" s="9"/>
      <c r="B63" s="9"/>
      <c r="C63" s="12" t="s">
        <v>273</v>
      </c>
      <c r="D63" s="7" t="str">
        <f t="shared" si="0"/>
        <v>QQTest_42</v>
      </c>
      <c r="E63" s="5">
        <f ca="1">TODAY()-30</f>
        <v>45017</v>
      </c>
      <c r="F63" s="6">
        <v>80.67</v>
      </c>
      <c r="G63" s="68" t="s">
        <v>26</v>
      </c>
      <c r="H63" s="68" t="s">
        <v>26</v>
      </c>
      <c r="I63" s="11">
        <v>100</v>
      </c>
      <c r="J63" s="2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>
        <v>100</v>
      </c>
      <c r="W63" s="11">
        <v>100</v>
      </c>
      <c r="X63" s="9"/>
      <c r="Y63" s="9"/>
      <c r="Z63" s="9"/>
    </row>
    <row r="64" spans="1:26" ht="15">
      <c r="A64" s="9"/>
      <c r="B64" s="9"/>
      <c r="C64" s="12" t="s">
        <v>273</v>
      </c>
      <c r="D64" s="7" t="str">
        <f t="shared" si="0"/>
        <v>QQTest_42</v>
      </c>
      <c r="E64" s="5">
        <f ca="1">TODAY()-29</f>
        <v>45018</v>
      </c>
      <c r="F64" s="6">
        <v>80.67</v>
      </c>
      <c r="G64" s="68" t="s">
        <v>26</v>
      </c>
      <c r="H64" s="68" t="s">
        <v>26</v>
      </c>
      <c r="I64" s="11">
        <v>61</v>
      </c>
      <c r="J64" s="2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v>61</v>
      </c>
      <c r="W64" s="11">
        <v>61</v>
      </c>
      <c r="X64" s="9"/>
      <c r="Y64" s="9"/>
      <c r="Z64" s="9"/>
    </row>
    <row r="65" spans="1:26" ht="15">
      <c r="A65" s="8" t="s">
        <v>185</v>
      </c>
      <c r="B65" s="9" t="s">
        <v>186</v>
      </c>
      <c r="C65" s="12" t="s">
        <v>274</v>
      </c>
      <c r="D65" s="7" t="str">
        <f t="shared" si="0"/>
        <v>QQTest_43</v>
      </c>
      <c r="E65" s="7"/>
      <c r="F65" s="7"/>
      <c r="G65" s="7"/>
      <c r="H65" s="9">
        <v>1</v>
      </c>
      <c r="I65" s="16" t="s">
        <v>100</v>
      </c>
      <c r="J65" s="9">
        <v>201.34</v>
      </c>
      <c r="K65" s="9">
        <v>0</v>
      </c>
      <c r="L65" s="17">
        <f ca="1">TODAY()-30</f>
        <v>45017</v>
      </c>
      <c r="M65" s="17">
        <f ca="1">TODAY()-28</f>
        <v>45019</v>
      </c>
      <c r="N65" s="6" t="s">
        <v>25</v>
      </c>
      <c r="O65" s="68" t="s">
        <v>26</v>
      </c>
      <c r="P65" s="6" t="s">
        <v>59</v>
      </c>
      <c r="Q65" s="6" t="s">
        <v>13</v>
      </c>
      <c r="R65" s="6" t="s">
        <v>60</v>
      </c>
      <c r="S65" s="23">
        <f ca="1">DATE(YEAR(TODAY()),1,1)</f>
        <v>44927</v>
      </c>
      <c r="T65" s="6" t="s">
        <v>256</v>
      </c>
      <c r="U65" s="11" t="s">
        <v>27</v>
      </c>
      <c r="V65" s="9"/>
      <c r="W65" s="9"/>
      <c r="X65" s="9"/>
      <c r="Y65" s="9"/>
      <c r="Z65" s="9" t="str">
        <f>A65</f>
        <v>TC_294933</v>
      </c>
    </row>
    <row r="66" spans="1:26" ht="15">
      <c r="A66" s="9"/>
      <c r="B66" s="9"/>
      <c r="C66" s="12" t="s">
        <v>274</v>
      </c>
      <c r="D66" s="7" t="str">
        <f t="shared" ref="D66:D91" si="1">LEFT(C66,FIND("@",C66)-1)</f>
        <v>QQTest_43</v>
      </c>
      <c r="E66" s="5">
        <f ca="1">TODAY()-30</f>
        <v>45017</v>
      </c>
      <c r="F66" s="6">
        <v>100.67</v>
      </c>
      <c r="G66" s="68" t="s">
        <v>26</v>
      </c>
      <c r="H66" s="6"/>
      <c r="I66" s="11"/>
      <c r="J66" s="1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>
        <v>100</v>
      </c>
      <c r="W66" s="11">
        <v>100</v>
      </c>
      <c r="X66" s="9"/>
      <c r="Y66" s="9"/>
      <c r="Z66" s="9"/>
    </row>
    <row r="67" spans="1:26" ht="15">
      <c r="A67" s="9"/>
      <c r="B67" s="9"/>
      <c r="C67" s="12" t="s">
        <v>274</v>
      </c>
      <c r="D67" s="7" t="str">
        <f t="shared" si="1"/>
        <v>QQTest_43</v>
      </c>
      <c r="E67" s="5">
        <f ca="1">TODAY()-29</f>
        <v>45018</v>
      </c>
      <c r="F67" s="6">
        <v>100.67</v>
      </c>
      <c r="G67" s="68" t="s">
        <v>26</v>
      </c>
      <c r="H67" s="6"/>
      <c r="I67" s="11"/>
      <c r="J67" s="1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>
        <v>100</v>
      </c>
      <c r="W67" s="11">
        <v>100</v>
      </c>
      <c r="X67" s="9"/>
      <c r="Y67" s="9"/>
      <c r="Z67" s="9"/>
    </row>
    <row r="68" spans="1:26" ht="15">
      <c r="A68" s="9"/>
      <c r="B68" s="15" t="s">
        <v>187</v>
      </c>
      <c r="C68" s="12" t="s">
        <v>274</v>
      </c>
      <c r="D68" s="7" t="str">
        <f t="shared" si="1"/>
        <v>QQTest_43</v>
      </c>
      <c r="E68" s="5"/>
      <c r="F68" s="6">
        <v>200</v>
      </c>
      <c r="G68" s="5"/>
      <c r="H68" s="5"/>
      <c r="I68" s="5"/>
      <c r="J68" s="1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>
      <c r="A69" s="9"/>
      <c r="B69" s="15" t="s">
        <v>184</v>
      </c>
      <c r="C69" s="12" t="s">
        <v>274</v>
      </c>
      <c r="D69" s="7" t="str">
        <f t="shared" si="1"/>
        <v>QQTest_43</v>
      </c>
      <c r="E69" s="9"/>
      <c r="F69" s="9"/>
      <c r="G69" s="9"/>
      <c r="H69" s="9"/>
      <c r="I69" s="16" t="s">
        <v>100</v>
      </c>
      <c r="J69" s="16">
        <v>161.34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>
      <c r="A70" s="9"/>
      <c r="B70" s="9"/>
      <c r="C70" s="12" t="s">
        <v>274</v>
      </c>
      <c r="D70" s="7" t="str">
        <f t="shared" si="1"/>
        <v>QQTest_43</v>
      </c>
      <c r="E70" s="5">
        <f ca="1">TODAY()-30</f>
        <v>45017</v>
      </c>
      <c r="F70" s="6">
        <v>80.67</v>
      </c>
      <c r="G70" s="68" t="s">
        <v>26</v>
      </c>
      <c r="H70" s="6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>
        <v>0</v>
      </c>
      <c r="W70" s="11">
        <v>0</v>
      </c>
      <c r="X70" s="9"/>
      <c r="Y70" s="9"/>
      <c r="Z70" s="9"/>
    </row>
    <row r="71" spans="1:26" ht="15">
      <c r="A71" s="9"/>
      <c r="B71" s="9"/>
      <c r="C71" s="12" t="s">
        <v>274</v>
      </c>
      <c r="D71" s="7" t="str">
        <f t="shared" si="1"/>
        <v>QQTest_43</v>
      </c>
      <c r="E71" s="5">
        <f ca="1">TODAY()-29</f>
        <v>45018</v>
      </c>
      <c r="F71" s="6">
        <v>80.67</v>
      </c>
      <c r="G71" s="68" t="s">
        <v>26</v>
      </c>
      <c r="H71" s="6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>
        <v>0</v>
      </c>
      <c r="W71" s="11">
        <v>0</v>
      </c>
      <c r="X71" s="9"/>
      <c r="Y71" s="9"/>
      <c r="Z71" s="9"/>
    </row>
    <row r="72" spans="1:26" ht="15">
      <c r="A72" s="9"/>
      <c r="B72" s="15" t="s">
        <v>178</v>
      </c>
      <c r="C72" s="12" t="s">
        <v>274</v>
      </c>
      <c r="D72" s="7" t="str">
        <f t="shared" si="1"/>
        <v>QQTest_43</v>
      </c>
      <c r="E72" s="9"/>
      <c r="F72" s="9"/>
      <c r="G72" s="9"/>
      <c r="H72" s="9"/>
      <c r="I72" s="18" t="s">
        <v>92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>
      <c r="A73" s="9"/>
      <c r="B73" s="9"/>
      <c r="C73" s="12" t="s">
        <v>274</v>
      </c>
      <c r="D73" s="7" t="str">
        <f t="shared" si="1"/>
        <v>QQTest_43</v>
      </c>
      <c r="E73" s="5">
        <f ca="1">TODAY()-30</f>
        <v>45017</v>
      </c>
      <c r="F73" s="6">
        <v>80.67</v>
      </c>
      <c r="G73" s="68" t="s">
        <v>26</v>
      </c>
      <c r="H73" s="6"/>
      <c r="I73" s="11"/>
      <c r="J73" s="2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>
        <v>0</v>
      </c>
      <c r="W73" s="11">
        <v>0</v>
      </c>
      <c r="X73" s="9"/>
      <c r="Y73" s="9"/>
      <c r="Z73" s="9"/>
    </row>
    <row r="74" spans="1:26" ht="15">
      <c r="A74" s="9"/>
      <c r="B74" s="9"/>
      <c r="C74" s="12" t="s">
        <v>274</v>
      </c>
      <c r="D74" s="7" t="str">
        <f t="shared" si="1"/>
        <v>QQTest_43</v>
      </c>
      <c r="E74" s="5">
        <f ca="1">TODAY()-29</f>
        <v>45018</v>
      </c>
      <c r="F74" s="6">
        <v>80.67</v>
      </c>
      <c r="G74" s="68" t="s">
        <v>26</v>
      </c>
      <c r="H74" s="6"/>
      <c r="I74" s="11"/>
      <c r="J74" s="2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>
        <v>0</v>
      </c>
      <c r="W74" s="11">
        <v>0</v>
      </c>
      <c r="X74" s="9"/>
      <c r="Y74" s="9"/>
      <c r="Z74" s="9"/>
    </row>
    <row r="75" spans="1:26" ht="15">
      <c r="A75" s="8" t="s">
        <v>188</v>
      </c>
      <c r="B75" s="9" t="s">
        <v>189</v>
      </c>
      <c r="C75" s="12" t="s">
        <v>275</v>
      </c>
      <c r="D75" s="7" t="str">
        <f t="shared" si="1"/>
        <v>QQTest_45</v>
      </c>
      <c r="E75" s="7"/>
      <c r="F75" s="7"/>
      <c r="G75" s="7"/>
      <c r="H75" s="16">
        <v>1</v>
      </c>
      <c r="I75" s="16" t="s">
        <v>100</v>
      </c>
      <c r="J75" s="9">
        <v>201.34</v>
      </c>
      <c r="K75" s="9">
        <v>0</v>
      </c>
      <c r="L75" s="17">
        <f ca="1">TODAY()-30</f>
        <v>45017</v>
      </c>
      <c r="M75" s="17">
        <f ca="1">TODAY()-28</f>
        <v>45019</v>
      </c>
      <c r="N75" s="6" t="s">
        <v>25</v>
      </c>
      <c r="O75" s="68" t="s">
        <v>26</v>
      </c>
      <c r="P75" s="6" t="s">
        <v>59</v>
      </c>
      <c r="Q75" s="6" t="s">
        <v>13</v>
      </c>
      <c r="R75" s="6" t="s">
        <v>60</v>
      </c>
      <c r="S75" s="23">
        <f ca="1">DATE(YEAR(TODAY()),1,1)</f>
        <v>44927</v>
      </c>
      <c r="T75" s="6" t="s">
        <v>256</v>
      </c>
      <c r="U75" s="11" t="s">
        <v>27</v>
      </c>
      <c r="V75" s="9"/>
      <c r="W75" s="9"/>
      <c r="X75" s="9"/>
      <c r="Y75" s="9"/>
      <c r="Z75" s="9" t="str">
        <f>A75</f>
        <v>TC_294935</v>
      </c>
    </row>
    <row r="76" spans="1:26" ht="15">
      <c r="A76" s="9"/>
      <c r="B76" s="9"/>
      <c r="C76" s="12" t="s">
        <v>275</v>
      </c>
      <c r="D76" s="7" t="str">
        <f t="shared" si="1"/>
        <v>QQTest_45</v>
      </c>
      <c r="E76" s="5">
        <f ca="1">TODAY()-30</f>
        <v>45017</v>
      </c>
      <c r="F76" s="6">
        <v>100.67</v>
      </c>
      <c r="G76" s="68" t="s">
        <v>26</v>
      </c>
      <c r="H76" s="6"/>
      <c r="J76" s="1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>
        <v>100</v>
      </c>
      <c r="W76" s="11">
        <v>100</v>
      </c>
      <c r="X76" s="9"/>
      <c r="Y76" s="9"/>
      <c r="Z76" s="9"/>
    </row>
    <row r="77" spans="1:26" ht="15">
      <c r="A77" s="9"/>
      <c r="B77" s="9"/>
      <c r="C77" s="12" t="s">
        <v>275</v>
      </c>
      <c r="D77" s="7" t="str">
        <f t="shared" si="1"/>
        <v>QQTest_45</v>
      </c>
      <c r="E77" s="5">
        <f ca="1">TODAY()-29</f>
        <v>45018</v>
      </c>
      <c r="F77" s="6">
        <v>100.67</v>
      </c>
      <c r="G77" s="68" t="s">
        <v>26</v>
      </c>
      <c r="H77" s="6"/>
      <c r="J77" s="1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v>100</v>
      </c>
      <c r="W77" s="11">
        <v>100</v>
      </c>
      <c r="X77" s="9"/>
      <c r="Y77" s="9"/>
      <c r="Z77" s="9"/>
    </row>
    <row r="78" spans="1:26" ht="15">
      <c r="A78" s="9"/>
      <c r="B78" s="15" t="s">
        <v>187</v>
      </c>
      <c r="C78" s="12" t="s">
        <v>275</v>
      </c>
      <c r="D78" s="7" t="str">
        <f t="shared" si="1"/>
        <v>QQTest_45</v>
      </c>
      <c r="E78" s="9"/>
      <c r="F78" s="6">
        <v>200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">
      <c r="A79" s="9"/>
      <c r="B79" s="15" t="s">
        <v>177</v>
      </c>
      <c r="C79" s="12" t="s">
        <v>275</v>
      </c>
      <c r="D79" s="7" t="str">
        <f t="shared" si="1"/>
        <v>QQTest_45</v>
      </c>
      <c r="E79" s="9"/>
      <c r="F79" s="9"/>
      <c r="G79" s="9"/>
      <c r="H79" s="9"/>
      <c r="I79" s="16" t="s">
        <v>100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">
      <c r="A80" s="9"/>
      <c r="B80" s="9"/>
      <c r="C80" s="12" t="s">
        <v>275</v>
      </c>
      <c r="D80" s="7" t="str">
        <f t="shared" si="1"/>
        <v>QQTest_45</v>
      </c>
      <c r="E80" s="5">
        <f ca="1">TODAY()-30</f>
        <v>45017</v>
      </c>
      <c r="F80" s="6">
        <v>120.67</v>
      </c>
      <c r="G80" s="68" t="s">
        <v>26</v>
      </c>
      <c r="H80" s="6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>
        <v>0</v>
      </c>
      <c r="W80" s="11">
        <v>0</v>
      </c>
      <c r="X80" s="9"/>
      <c r="Y80" s="9"/>
      <c r="Z80" s="9"/>
    </row>
    <row r="81" spans="1:26" ht="15">
      <c r="A81" s="9"/>
      <c r="B81" s="9"/>
      <c r="C81" s="12" t="s">
        <v>275</v>
      </c>
      <c r="D81" s="7" t="str">
        <f t="shared" si="1"/>
        <v>QQTest_45</v>
      </c>
      <c r="E81" s="5">
        <f ca="1">TODAY()-29</f>
        <v>45018</v>
      </c>
      <c r="F81" s="6">
        <v>120.67</v>
      </c>
      <c r="G81" s="68" t="s">
        <v>26</v>
      </c>
      <c r="H81" s="6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>
        <v>0</v>
      </c>
      <c r="W81" s="11">
        <v>0</v>
      </c>
      <c r="X81" s="9"/>
      <c r="Y81" s="9"/>
      <c r="Z81" s="9"/>
    </row>
    <row r="82" spans="1:26" ht="15">
      <c r="A82" s="9"/>
      <c r="B82" s="15" t="s">
        <v>178</v>
      </c>
      <c r="C82" s="12" t="s">
        <v>275</v>
      </c>
      <c r="D82" s="7" t="str">
        <f t="shared" si="1"/>
        <v>QQTest_45</v>
      </c>
      <c r="E82" s="9"/>
      <c r="F82" s="9"/>
      <c r="G82" s="9"/>
      <c r="H82" s="9"/>
      <c r="I82" s="18" t="s">
        <v>92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">
      <c r="A83" s="9"/>
      <c r="B83" s="9"/>
      <c r="C83" s="12" t="s">
        <v>275</v>
      </c>
      <c r="D83" s="7" t="str">
        <f t="shared" si="1"/>
        <v>QQTest_45</v>
      </c>
      <c r="E83" s="5">
        <f ca="1">TODAY()-30</f>
        <v>45017</v>
      </c>
      <c r="F83" s="6">
        <v>120.67</v>
      </c>
      <c r="G83" s="68" t="s">
        <v>26</v>
      </c>
      <c r="H83" s="68" t="s">
        <v>26</v>
      </c>
      <c r="I83" s="11">
        <v>0</v>
      </c>
      <c r="J83" s="2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>
        <v>0</v>
      </c>
      <c r="W83" s="11">
        <v>0</v>
      </c>
      <c r="X83" s="9"/>
      <c r="Y83" s="9"/>
      <c r="Z83" s="9"/>
    </row>
    <row r="84" spans="1:26" ht="15">
      <c r="A84" s="9"/>
      <c r="B84" s="9"/>
      <c r="C84" s="12" t="s">
        <v>275</v>
      </c>
      <c r="D84" s="7" t="str">
        <f t="shared" si="1"/>
        <v>QQTest_45</v>
      </c>
      <c r="E84" s="5">
        <f ca="1">TODAY()-29</f>
        <v>45018</v>
      </c>
      <c r="F84" s="6">
        <v>120.67</v>
      </c>
      <c r="G84" s="68" t="s">
        <v>26</v>
      </c>
      <c r="H84" s="68" t="s">
        <v>26</v>
      </c>
      <c r="I84" s="11">
        <v>41</v>
      </c>
      <c r="J84" s="2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>
        <v>41</v>
      </c>
      <c r="W84" s="11">
        <v>41</v>
      </c>
      <c r="X84" s="9"/>
      <c r="Y84" s="9"/>
      <c r="Z84" s="9"/>
    </row>
    <row r="85" spans="1:26" ht="15">
      <c r="A85" s="8" t="s">
        <v>190</v>
      </c>
      <c r="B85" s="9" t="s">
        <v>191</v>
      </c>
      <c r="C85" s="12" t="s">
        <v>276</v>
      </c>
      <c r="D85" s="7" t="str">
        <f t="shared" si="1"/>
        <v>QQTest_44</v>
      </c>
      <c r="E85" s="7"/>
      <c r="F85" s="7"/>
      <c r="G85" s="7"/>
      <c r="H85" s="9">
        <v>1</v>
      </c>
      <c r="I85" s="16" t="s">
        <v>100</v>
      </c>
      <c r="J85" s="9">
        <v>201.34</v>
      </c>
      <c r="K85" s="9">
        <v>0</v>
      </c>
      <c r="L85" s="17">
        <f ca="1">TODAY()-30</f>
        <v>45017</v>
      </c>
      <c r="M85" s="17">
        <f ca="1">TODAY()-28</f>
        <v>45019</v>
      </c>
      <c r="N85" s="6" t="s">
        <v>25</v>
      </c>
      <c r="O85" s="68" t="s">
        <v>26</v>
      </c>
      <c r="P85" s="6" t="s">
        <v>59</v>
      </c>
      <c r="Q85" s="6" t="s">
        <v>13</v>
      </c>
      <c r="R85" s="6" t="s">
        <v>60</v>
      </c>
      <c r="S85" s="23">
        <f ca="1">DATE(YEAR(TODAY()),1,1)</f>
        <v>44927</v>
      </c>
      <c r="T85" s="6" t="s">
        <v>256</v>
      </c>
      <c r="U85" s="11" t="s">
        <v>27</v>
      </c>
      <c r="V85" s="9"/>
      <c r="W85" s="9"/>
      <c r="X85" s="9"/>
      <c r="Y85" s="9"/>
      <c r="Z85" s="9" t="str">
        <f>A85</f>
        <v>TC_294934</v>
      </c>
    </row>
    <row r="86" spans="1:26" ht="15">
      <c r="A86" s="9"/>
      <c r="B86" s="9"/>
      <c r="C86" s="12" t="s">
        <v>276</v>
      </c>
      <c r="D86" s="7" t="str">
        <f t="shared" si="1"/>
        <v>QQTest_44</v>
      </c>
      <c r="E86" s="5">
        <f ca="1">TODAY()-30</f>
        <v>45017</v>
      </c>
      <c r="F86" s="6">
        <v>100.67</v>
      </c>
      <c r="G86" s="68" t="s">
        <v>26</v>
      </c>
      <c r="H86" s="6"/>
      <c r="J86" s="1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>
        <v>100</v>
      </c>
      <c r="W86" s="11">
        <v>100</v>
      </c>
      <c r="X86" s="9"/>
      <c r="Y86" s="9"/>
      <c r="Z86" s="9"/>
    </row>
    <row r="87" spans="1:26" ht="15">
      <c r="A87" s="9"/>
      <c r="B87" s="9"/>
      <c r="C87" s="12" t="s">
        <v>276</v>
      </c>
      <c r="D87" s="7" t="str">
        <f t="shared" si="1"/>
        <v>QQTest_44</v>
      </c>
      <c r="E87" s="5">
        <f ca="1">TODAY()-29</f>
        <v>45018</v>
      </c>
      <c r="F87" s="6">
        <v>100.67</v>
      </c>
      <c r="G87" s="68" t="s">
        <v>26</v>
      </c>
      <c r="H87" s="6"/>
      <c r="J87" s="1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>
        <v>100</v>
      </c>
      <c r="W87" s="11">
        <v>100</v>
      </c>
      <c r="X87" s="9"/>
      <c r="Y87" s="9"/>
      <c r="Z87" s="9"/>
    </row>
    <row r="88" spans="1:26" ht="15">
      <c r="A88" s="9"/>
      <c r="B88" s="15" t="s">
        <v>187</v>
      </c>
      <c r="C88" s="12" t="s">
        <v>276</v>
      </c>
      <c r="D88" s="7" t="str">
        <f t="shared" si="1"/>
        <v>QQTest_44</v>
      </c>
      <c r="E88" s="5"/>
      <c r="F88" s="6">
        <v>200</v>
      </c>
      <c r="G88" s="5"/>
      <c r="H88" s="6"/>
      <c r="I88" s="11">
        <v>200</v>
      </c>
      <c r="J88" s="1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">
      <c r="A89" s="9"/>
      <c r="B89" s="15" t="s">
        <v>178</v>
      </c>
      <c r="C89" s="12" t="s">
        <v>276</v>
      </c>
      <c r="D89" s="7" t="str">
        <f t="shared" si="1"/>
        <v>QQTest_44</v>
      </c>
      <c r="E89" s="9"/>
      <c r="F89" s="9"/>
      <c r="G89" s="9"/>
      <c r="H89" s="9"/>
      <c r="I89" s="18" t="s">
        <v>92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">
      <c r="A90" s="9"/>
      <c r="B90" s="9"/>
      <c r="C90" s="12" t="s">
        <v>276</v>
      </c>
      <c r="D90" s="7" t="str">
        <f t="shared" si="1"/>
        <v>QQTest_44</v>
      </c>
      <c r="E90" s="5">
        <f ca="1">TODAY()-30</f>
        <v>45017</v>
      </c>
      <c r="F90" s="6">
        <v>100.67</v>
      </c>
      <c r="G90" s="68" t="s">
        <v>26</v>
      </c>
      <c r="H90" s="68" t="s">
        <v>26</v>
      </c>
      <c r="I90" s="11">
        <v>0</v>
      </c>
      <c r="J90" s="2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0</v>
      </c>
      <c r="W90" s="11">
        <v>0</v>
      </c>
      <c r="X90" s="9"/>
      <c r="Y90" s="9"/>
      <c r="Z90" s="9"/>
    </row>
    <row r="91" spans="1:26" ht="15">
      <c r="A91" s="9"/>
      <c r="B91" s="9"/>
      <c r="C91" s="12" t="s">
        <v>276</v>
      </c>
      <c r="D91" s="7" t="str">
        <f t="shared" si="1"/>
        <v>QQTest_44</v>
      </c>
      <c r="E91" s="5">
        <f ca="1">TODAY()-29</f>
        <v>45018</v>
      </c>
      <c r="F91" s="6">
        <v>100.67</v>
      </c>
      <c r="G91" s="68" t="s">
        <v>26</v>
      </c>
      <c r="H91" s="68" t="s">
        <v>26</v>
      </c>
      <c r="I91" s="11">
        <v>1</v>
      </c>
      <c r="J91" s="2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>
        <v>1</v>
      </c>
      <c r="W91" s="11">
        <v>1</v>
      </c>
      <c r="X91" s="9"/>
      <c r="Y91" s="9"/>
      <c r="Z91" s="9"/>
    </row>
    <row r="92" spans="1:26" ht="15">
      <c r="A92" s="8" t="s">
        <v>192</v>
      </c>
      <c r="B92" s="9" t="s">
        <v>193</v>
      </c>
      <c r="C92" s="12" t="s">
        <v>277</v>
      </c>
      <c r="D92" s="7" t="str">
        <f t="shared" ref="D92:D101" si="2">LEFT(C92,FIND("@",C92)-1)</f>
        <v>QQTest_46</v>
      </c>
      <c r="E92" s="7"/>
      <c r="F92" s="7"/>
      <c r="G92" s="7"/>
      <c r="H92" s="16">
        <v>1</v>
      </c>
      <c r="I92" s="16" t="s">
        <v>100</v>
      </c>
      <c r="J92" s="9">
        <v>201.34</v>
      </c>
      <c r="K92" s="9">
        <v>0</v>
      </c>
      <c r="L92" s="17">
        <f ca="1">TODAY()-30</f>
        <v>45017</v>
      </c>
      <c r="M92" s="17">
        <f ca="1">TODAY()-28</f>
        <v>45019</v>
      </c>
      <c r="N92" s="6" t="s">
        <v>25</v>
      </c>
      <c r="O92" s="68" t="s">
        <v>26</v>
      </c>
      <c r="P92" s="6" t="s">
        <v>59</v>
      </c>
      <c r="Q92" s="6" t="s">
        <v>13</v>
      </c>
      <c r="R92" s="6" t="s">
        <v>60</v>
      </c>
      <c r="S92" s="23">
        <f ca="1">DATE(YEAR(TODAY()),1,1)</f>
        <v>44927</v>
      </c>
      <c r="T92" s="6" t="s">
        <v>256</v>
      </c>
      <c r="U92" s="11" t="s">
        <v>27</v>
      </c>
      <c r="V92" s="9"/>
      <c r="W92" s="9"/>
      <c r="X92" s="9"/>
      <c r="Y92" s="9"/>
      <c r="Z92" s="9" t="str">
        <f>A92</f>
        <v>TC_294936</v>
      </c>
    </row>
    <row r="93" spans="1:26" ht="15">
      <c r="A93" s="9"/>
      <c r="B93" s="9"/>
      <c r="C93" s="12" t="s">
        <v>277</v>
      </c>
      <c r="D93" s="7" t="str">
        <f t="shared" si="2"/>
        <v>QQTest_46</v>
      </c>
      <c r="E93" s="5">
        <f ca="1">TODAY()-30</f>
        <v>45017</v>
      </c>
      <c r="F93" s="6">
        <v>100.67</v>
      </c>
      <c r="G93" s="68" t="s">
        <v>26</v>
      </c>
      <c r="H93" s="6"/>
      <c r="J93" s="1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>
        <v>100</v>
      </c>
      <c r="W93" s="11">
        <v>100</v>
      </c>
      <c r="X93" s="9"/>
      <c r="Y93" s="9"/>
      <c r="Z93" s="9"/>
    </row>
    <row r="94" spans="1:26" ht="15">
      <c r="A94" s="9"/>
      <c r="B94" s="9"/>
      <c r="C94" s="12" t="s">
        <v>277</v>
      </c>
      <c r="D94" s="7" t="str">
        <f t="shared" si="2"/>
        <v>QQTest_46</v>
      </c>
      <c r="E94" s="5">
        <f ca="1">TODAY()-29</f>
        <v>45018</v>
      </c>
      <c r="F94" s="6">
        <v>100.67</v>
      </c>
      <c r="G94" s="68" t="s">
        <v>26</v>
      </c>
      <c r="H94" s="6"/>
      <c r="J94" s="1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>
        <v>100</v>
      </c>
      <c r="W94" s="11">
        <v>100</v>
      </c>
      <c r="X94" s="9"/>
      <c r="Y94" s="9"/>
      <c r="Z94" s="9"/>
    </row>
    <row r="95" spans="1:26" ht="15">
      <c r="A95" s="9"/>
      <c r="B95" s="15" t="s">
        <v>187</v>
      </c>
      <c r="C95" s="12" t="s">
        <v>277</v>
      </c>
      <c r="D95" s="7" t="str">
        <f t="shared" si="2"/>
        <v>QQTest_46</v>
      </c>
      <c r="E95" s="9"/>
      <c r="F95" s="6">
        <v>200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">
      <c r="A96" s="9"/>
      <c r="B96" s="15" t="s">
        <v>178</v>
      </c>
      <c r="C96" s="12" t="s">
        <v>277</v>
      </c>
      <c r="D96" s="7" t="str">
        <f t="shared" si="2"/>
        <v>QQTest_46</v>
      </c>
      <c r="E96" s="9"/>
      <c r="F96" s="9"/>
      <c r="G96" s="9"/>
      <c r="H96" s="9"/>
      <c r="I96" s="18" t="s">
        <v>92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">
      <c r="A97" s="9"/>
      <c r="B97" s="9"/>
      <c r="C97" s="12" t="s">
        <v>277</v>
      </c>
      <c r="D97" s="7" t="str">
        <f t="shared" si="2"/>
        <v>QQTest_46</v>
      </c>
      <c r="E97" s="5">
        <f ca="1">TODAY()-30</f>
        <v>45017</v>
      </c>
      <c r="F97" s="6">
        <v>100.67</v>
      </c>
      <c r="G97" s="68" t="s">
        <v>26</v>
      </c>
      <c r="H97" s="6"/>
      <c r="I97" s="11">
        <v>0</v>
      </c>
      <c r="J97" s="2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>
        <v>0</v>
      </c>
      <c r="W97" s="11">
        <v>0</v>
      </c>
      <c r="X97" s="9"/>
      <c r="Y97" s="9"/>
      <c r="Z97" s="9"/>
    </row>
    <row r="98" spans="1:26" ht="15">
      <c r="A98" s="9"/>
      <c r="B98" s="9"/>
      <c r="C98" s="12" t="s">
        <v>277</v>
      </c>
      <c r="D98" s="7" t="str">
        <f t="shared" si="2"/>
        <v>QQTest_46</v>
      </c>
      <c r="E98" s="5">
        <f ca="1">TODAY()-29</f>
        <v>45018</v>
      </c>
      <c r="F98" s="6">
        <v>100.67</v>
      </c>
      <c r="G98" s="68" t="s">
        <v>26</v>
      </c>
      <c r="H98" s="6"/>
      <c r="I98" s="11">
        <v>0</v>
      </c>
      <c r="J98" s="2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>
        <v>1</v>
      </c>
      <c r="W98" s="11">
        <v>1</v>
      </c>
      <c r="X98" s="9"/>
      <c r="Y98" s="9"/>
      <c r="Z98" s="9"/>
    </row>
    <row r="99" spans="1:26" ht="15">
      <c r="A99" s="9"/>
      <c r="B99" s="15" t="s">
        <v>184</v>
      </c>
      <c r="C99" s="12" t="s">
        <v>277</v>
      </c>
      <c r="D99" s="7" t="str">
        <f t="shared" si="2"/>
        <v>QQTest_46</v>
      </c>
      <c r="E99" s="9"/>
      <c r="F99" s="9"/>
      <c r="G99" s="9"/>
      <c r="H99" s="9"/>
      <c r="I99" s="18" t="s">
        <v>92</v>
      </c>
      <c r="J99" s="6">
        <v>161.34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">
      <c r="A100" s="9"/>
      <c r="B100" s="9"/>
      <c r="C100" s="12" t="s">
        <v>277</v>
      </c>
      <c r="D100" s="7" t="str">
        <f t="shared" si="2"/>
        <v>QQTest_46</v>
      </c>
      <c r="E100" s="5">
        <f ca="1">TODAY()-30</f>
        <v>45017</v>
      </c>
      <c r="F100" s="6">
        <v>80.67</v>
      </c>
      <c r="G100" s="68" t="s">
        <v>26</v>
      </c>
      <c r="H100" s="6"/>
      <c r="J100" s="2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>
        <v>0</v>
      </c>
      <c r="W100" s="11">
        <v>0</v>
      </c>
      <c r="X100" s="9"/>
      <c r="Y100" s="9"/>
      <c r="Z100" s="9"/>
    </row>
    <row r="101" spans="1:26" ht="15">
      <c r="A101" s="9"/>
      <c r="B101" s="9"/>
      <c r="C101" s="12" t="s">
        <v>277</v>
      </c>
      <c r="D101" s="7" t="str">
        <f t="shared" si="2"/>
        <v>QQTest_46</v>
      </c>
      <c r="E101" s="5">
        <f ca="1">TODAY()-29</f>
        <v>45018</v>
      </c>
      <c r="F101" s="6">
        <v>80.67</v>
      </c>
      <c r="G101" s="68" t="s">
        <v>26</v>
      </c>
      <c r="H101" s="6"/>
      <c r="J101" s="2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11">
        <v>1</v>
      </c>
      <c r="X101" s="9"/>
      <c r="Y101" s="9"/>
      <c r="Z101" s="9"/>
    </row>
    <row r="102" spans="1:26">
      <c r="A102" s="9"/>
      <c r="B102" s="28" t="s">
        <v>194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">
      <c r="A103" s="8" t="s">
        <v>195</v>
      </c>
      <c r="B103" s="9" t="s">
        <v>196</v>
      </c>
      <c r="C103" s="29" t="s">
        <v>278</v>
      </c>
      <c r="D103" s="27" t="str">
        <f t="shared" ref="D103:D137" si="3">LEFT(C103,FIND("@",C103)-1)</f>
        <v>QQTest_47</v>
      </c>
      <c r="E103" s="7" t="s">
        <v>285</v>
      </c>
      <c r="F103" s="17">
        <f ca="1">TODAY()+2</f>
        <v>45049</v>
      </c>
      <c r="G103" s="7"/>
      <c r="H103" s="16">
        <v>1</v>
      </c>
      <c r="I103" s="16" t="s">
        <v>100</v>
      </c>
      <c r="J103" s="9">
        <v>201.34</v>
      </c>
      <c r="K103" s="9">
        <v>0</v>
      </c>
      <c r="L103" s="17">
        <f ca="1">TODAY()-1</f>
        <v>45046</v>
      </c>
      <c r="M103" s="17">
        <f ca="1">TODAY()+1</f>
        <v>45048</v>
      </c>
      <c r="N103" s="6" t="s">
        <v>25</v>
      </c>
      <c r="O103" s="68" t="s">
        <v>26</v>
      </c>
      <c r="P103" s="6" t="s">
        <v>59</v>
      </c>
      <c r="Q103" s="6" t="s">
        <v>13</v>
      </c>
      <c r="R103" s="6" t="s">
        <v>60</v>
      </c>
      <c r="S103" s="23">
        <f ca="1">DATE(YEAR(TODAY()),1,1)</f>
        <v>44927</v>
      </c>
      <c r="T103" s="6" t="s">
        <v>256</v>
      </c>
      <c r="U103" s="11" t="s">
        <v>27</v>
      </c>
      <c r="V103" s="9"/>
      <c r="W103" s="9"/>
      <c r="X103" s="9"/>
      <c r="Y103" s="9"/>
      <c r="Z103" s="9" t="str">
        <f>A103</f>
        <v>TC_294937</v>
      </c>
    </row>
    <row r="104" spans="1:26" ht="15">
      <c r="A104" s="9"/>
      <c r="B104" s="9"/>
      <c r="C104" s="29" t="s">
        <v>278</v>
      </c>
      <c r="D104" s="27" t="str">
        <f t="shared" si="3"/>
        <v>QQTest_47</v>
      </c>
      <c r="E104" s="5">
        <f ca="1">TODAY()-1</f>
        <v>45046</v>
      </c>
      <c r="F104" s="6">
        <v>100.67</v>
      </c>
      <c r="G104" s="68" t="s">
        <v>26</v>
      </c>
      <c r="H104" s="6"/>
      <c r="I104" s="11"/>
      <c r="J104" s="1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v>100</v>
      </c>
      <c r="W104" s="11">
        <v>100</v>
      </c>
      <c r="X104" s="9"/>
      <c r="Y104" s="9"/>
      <c r="Z104" s="9"/>
    </row>
    <row r="105" spans="1:26" ht="15">
      <c r="A105" s="9"/>
      <c r="B105" s="9"/>
      <c r="C105" s="29" t="s">
        <v>278</v>
      </c>
      <c r="D105" s="27" t="str">
        <f t="shared" si="3"/>
        <v>QQTest_47</v>
      </c>
      <c r="E105" s="5">
        <f ca="1">TODAY()</f>
        <v>45047</v>
      </c>
      <c r="F105" s="6">
        <v>100.67</v>
      </c>
      <c r="G105" s="68" t="s">
        <v>26</v>
      </c>
      <c r="H105" s="6"/>
      <c r="I105" s="11"/>
      <c r="J105" s="1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>
        <v>100</v>
      </c>
      <c r="W105" s="11">
        <v>0</v>
      </c>
      <c r="X105" s="9"/>
      <c r="Y105" s="9"/>
      <c r="Z105" s="9"/>
    </row>
    <row r="106" spans="1:26" ht="15">
      <c r="A106" s="9"/>
      <c r="B106" s="15" t="s">
        <v>178</v>
      </c>
      <c r="C106" s="29" t="s">
        <v>278</v>
      </c>
      <c r="D106" s="27" t="str">
        <f t="shared" si="3"/>
        <v>QQTest_47</v>
      </c>
      <c r="E106" s="9"/>
      <c r="F106" s="9"/>
      <c r="G106" s="9"/>
      <c r="H106" s="9"/>
      <c r="I106" s="18" t="s">
        <v>92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">
      <c r="A107" s="9"/>
      <c r="B107" s="30" t="s">
        <v>197</v>
      </c>
      <c r="C107" s="29" t="s">
        <v>278</v>
      </c>
      <c r="D107" s="27" t="str">
        <f t="shared" si="3"/>
        <v>QQTest_47</v>
      </c>
      <c r="E107" s="5">
        <f ca="1">TODAY()-1</f>
        <v>45046</v>
      </c>
      <c r="F107" s="6">
        <v>100.67</v>
      </c>
      <c r="G107" s="68" t="s">
        <v>26</v>
      </c>
      <c r="H107" s="6"/>
      <c r="I107" s="11"/>
      <c r="J107" s="2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>
        <v>100</v>
      </c>
      <c r="W107" s="11">
        <v>100</v>
      </c>
      <c r="X107" s="9"/>
      <c r="Y107" s="9"/>
      <c r="Z107" s="9"/>
    </row>
    <row r="108" spans="1:26" ht="15">
      <c r="A108" s="9"/>
      <c r="B108" s="9" t="s">
        <v>198</v>
      </c>
      <c r="C108" s="29" t="s">
        <v>278</v>
      </c>
      <c r="D108" s="27" t="str">
        <f t="shared" si="3"/>
        <v>QQTest_47</v>
      </c>
      <c r="E108" s="5">
        <f ca="1">TODAY()</f>
        <v>45047</v>
      </c>
      <c r="F108" s="6">
        <v>100.67</v>
      </c>
      <c r="G108" s="68" t="s">
        <v>26</v>
      </c>
      <c r="H108" s="6"/>
      <c r="I108" s="11"/>
      <c r="J108" s="2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>
        <v>101</v>
      </c>
      <c r="W108" s="11">
        <v>0</v>
      </c>
      <c r="X108" s="9"/>
      <c r="Y108" s="9"/>
      <c r="Z108" s="9"/>
    </row>
    <row r="109" spans="1:26" ht="15">
      <c r="A109" s="9"/>
      <c r="B109" s="30" t="s">
        <v>199</v>
      </c>
      <c r="C109" s="29" t="s">
        <v>278</v>
      </c>
      <c r="D109" s="27" t="str">
        <f t="shared" si="3"/>
        <v>QQTest_47</v>
      </c>
      <c r="E109" s="5">
        <f ca="1">TODAY()-1</f>
        <v>45046</v>
      </c>
      <c r="F109" s="6">
        <v>100.67</v>
      </c>
      <c r="G109" s="68" t="s">
        <v>26</v>
      </c>
      <c r="H109" s="6"/>
      <c r="I109" s="11"/>
      <c r="J109" s="2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>
        <v>100</v>
      </c>
      <c r="W109" s="11">
        <v>100</v>
      </c>
      <c r="X109" s="9"/>
      <c r="Y109" s="9"/>
      <c r="Z109" s="9"/>
    </row>
    <row r="110" spans="1:26" ht="15">
      <c r="A110" s="9"/>
      <c r="B110" s="9"/>
      <c r="C110" s="29" t="s">
        <v>278</v>
      </c>
      <c r="D110" s="27" t="str">
        <f t="shared" si="3"/>
        <v>QQTest_47</v>
      </c>
      <c r="E110" s="5">
        <f ca="1">TODAY()</f>
        <v>45047</v>
      </c>
      <c r="F110" s="6">
        <v>100.67</v>
      </c>
      <c r="G110" s="68" t="s">
        <v>26</v>
      </c>
      <c r="H110" s="6"/>
      <c r="I110" s="11"/>
      <c r="J110" s="2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>
        <v>101</v>
      </c>
      <c r="W110" s="11">
        <v>101</v>
      </c>
      <c r="X110" s="9"/>
      <c r="Y110" s="9"/>
      <c r="Z110" s="9"/>
    </row>
    <row r="111" spans="1:26" ht="51.75">
      <c r="A111" s="8" t="s">
        <v>200</v>
      </c>
      <c r="B111" s="31" t="s">
        <v>201</v>
      </c>
      <c r="C111" s="12" t="s">
        <v>279</v>
      </c>
      <c r="D111" s="7" t="str">
        <f t="shared" si="3"/>
        <v>QQTest_48</v>
      </c>
      <c r="E111" s="7"/>
      <c r="F111" s="7"/>
      <c r="G111" s="7"/>
      <c r="H111" s="16">
        <v>1</v>
      </c>
      <c r="I111" s="16" t="s">
        <v>100</v>
      </c>
      <c r="J111" s="9">
        <v>503.35</v>
      </c>
      <c r="K111" s="9">
        <v>0</v>
      </c>
      <c r="L111" s="17">
        <f ca="1">TODAY()-4</f>
        <v>45043</v>
      </c>
      <c r="M111" s="17">
        <f ca="1">TODAY()+1</f>
        <v>45048</v>
      </c>
      <c r="N111" s="6" t="s">
        <v>25</v>
      </c>
      <c r="O111" s="68" t="s">
        <v>26</v>
      </c>
      <c r="P111" s="6" t="s">
        <v>59</v>
      </c>
      <c r="Q111" s="6" t="s">
        <v>13</v>
      </c>
      <c r="R111" s="6" t="s">
        <v>60</v>
      </c>
      <c r="S111" s="23">
        <f ca="1">DATE(YEAR(TODAY()),1,1)</f>
        <v>44927</v>
      </c>
      <c r="T111" s="6" t="s">
        <v>256</v>
      </c>
      <c r="U111" s="11" t="s">
        <v>27</v>
      </c>
      <c r="V111" s="9"/>
      <c r="W111" s="9"/>
      <c r="X111" s="9"/>
      <c r="Y111" s="9"/>
      <c r="Z111" s="9" t="str">
        <f>A111</f>
        <v>TC_294938</v>
      </c>
    </row>
    <row r="112" spans="1:26" ht="15">
      <c r="A112" s="9"/>
      <c r="B112" s="30" t="s">
        <v>197</v>
      </c>
      <c r="C112" s="29" t="s">
        <v>279</v>
      </c>
      <c r="D112" s="27" t="str">
        <f t="shared" si="3"/>
        <v>QQTest_48</v>
      </c>
      <c r="E112" s="5">
        <f ca="1">TODAY()-4</f>
        <v>45043</v>
      </c>
      <c r="F112" s="6">
        <v>100.67</v>
      </c>
      <c r="G112" s="68" t="s">
        <v>26</v>
      </c>
      <c r="H112" s="6"/>
      <c r="I112" s="11"/>
      <c r="J112" s="1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>
        <v>100</v>
      </c>
      <c r="W112" s="11">
        <v>100</v>
      </c>
      <c r="X112" s="9"/>
      <c r="Y112" s="9"/>
      <c r="Z112" s="9"/>
    </row>
    <row r="113" spans="1:26" ht="15">
      <c r="A113" s="9"/>
      <c r="B113" s="9"/>
      <c r="C113" s="29" t="s">
        <v>279</v>
      </c>
      <c r="D113" s="27" t="str">
        <f t="shared" si="3"/>
        <v>QQTest_48</v>
      </c>
      <c r="E113" s="5">
        <f ca="1">TODAY()-3</f>
        <v>45044</v>
      </c>
      <c r="F113" s="6">
        <v>100.67</v>
      </c>
      <c r="G113" s="68" t="s">
        <v>26</v>
      </c>
      <c r="H113" s="6"/>
      <c r="I113" s="11"/>
      <c r="J113" s="1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>
        <v>100</v>
      </c>
      <c r="W113" s="11">
        <v>100</v>
      </c>
      <c r="X113" s="9"/>
      <c r="Y113" s="9"/>
      <c r="Z113" s="9"/>
    </row>
    <row r="114" spans="1:26" ht="15">
      <c r="A114" s="9"/>
      <c r="B114" s="9"/>
      <c r="C114" s="29" t="s">
        <v>279</v>
      </c>
      <c r="D114" s="27" t="str">
        <f t="shared" si="3"/>
        <v>QQTest_48</v>
      </c>
      <c r="E114" s="5">
        <f ca="1">TODAY()-2</f>
        <v>45045</v>
      </c>
      <c r="F114" s="6">
        <v>100.67</v>
      </c>
      <c r="G114" s="68" t="s">
        <v>26</v>
      </c>
      <c r="H114" s="6"/>
      <c r="I114" s="11"/>
      <c r="J114" s="1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>
        <v>100</v>
      </c>
      <c r="W114" s="11">
        <v>100</v>
      </c>
      <c r="X114" s="9"/>
      <c r="Y114" s="9"/>
      <c r="Z114" s="9"/>
    </row>
    <row r="115" spans="1:26" ht="15">
      <c r="A115" s="9"/>
      <c r="B115" s="9"/>
      <c r="C115" s="29" t="s">
        <v>279</v>
      </c>
      <c r="D115" s="27" t="str">
        <f t="shared" si="3"/>
        <v>QQTest_48</v>
      </c>
      <c r="E115" s="5">
        <f ca="1">TODAY()-1</f>
        <v>45046</v>
      </c>
      <c r="F115" s="6">
        <v>100.67</v>
      </c>
      <c r="G115" s="70" t="s">
        <v>135</v>
      </c>
      <c r="H115" s="32"/>
      <c r="I115" s="11"/>
      <c r="J115" s="1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>
        <v>100</v>
      </c>
      <c r="W115" s="11">
        <v>0</v>
      </c>
      <c r="X115" s="9"/>
      <c r="Y115" s="9"/>
      <c r="Z115" s="9"/>
    </row>
    <row r="116" spans="1:26" ht="15">
      <c r="A116" s="9"/>
      <c r="B116" s="9"/>
      <c r="C116" s="29" t="s">
        <v>279</v>
      </c>
      <c r="D116" s="27" t="str">
        <f t="shared" si="3"/>
        <v>QQTest_48</v>
      </c>
      <c r="E116" s="5">
        <f ca="1">TODAY()</f>
        <v>45047</v>
      </c>
      <c r="F116" s="6">
        <v>100.67</v>
      </c>
      <c r="G116" s="70" t="s">
        <v>135</v>
      </c>
      <c r="H116" s="32"/>
      <c r="I116" s="11"/>
      <c r="J116" s="1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1">
        <v>0</v>
      </c>
      <c r="X116" s="9"/>
      <c r="Y116" s="9"/>
      <c r="Z116" s="9"/>
    </row>
    <row r="117" spans="1:26" ht="15">
      <c r="A117" s="9"/>
      <c r="B117" s="15" t="s">
        <v>202</v>
      </c>
      <c r="C117" s="29" t="s">
        <v>279</v>
      </c>
      <c r="D117" s="27" t="str">
        <f t="shared" si="3"/>
        <v>QQTest_48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">
      <c r="A118" s="9"/>
      <c r="B118" s="30" t="s">
        <v>197</v>
      </c>
      <c r="C118" s="29" t="s">
        <v>279</v>
      </c>
      <c r="D118" s="27" t="str">
        <f t="shared" si="3"/>
        <v>QQTest_48</v>
      </c>
      <c r="E118" s="5">
        <f ca="1">TODAY()-4</f>
        <v>45043</v>
      </c>
      <c r="F118" s="6">
        <v>100.67</v>
      </c>
      <c r="G118" s="68" t="s">
        <v>26</v>
      </c>
      <c r="H118" s="6"/>
      <c r="I118" s="11"/>
      <c r="J118" s="1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>
        <v>100</v>
      </c>
      <c r="W118" s="11">
        <v>100</v>
      </c>
      <c r="X118" s="9"/>
      <c r="Y118" s="9"/>
      <c r="Z118" s="9"/>
    </row>
    <row r="119" spans="1:26" ht="15">
      <c r="A119" s="9"/>
      <c r="B119" s="9"/>
      <c r="C119" s="29" t="s">
        <v>279</v>
      </c>
      <c r="D119" s="27" t="str">
        <f t="shared" si="3"/>
        <v>QQTest_48</v>
      </c>
      <c r="E119" s="5">
        <f ca="1">TODAY()-3</f>
        <v>45044</v>
      </c>
      <c r="F119" s="6">
        <v>100.67</v>
      </c>
      <c r="G119" s="68" t="s">
        <v>26</v>
      </c>
      <c r="H119" s="6"/>
      <c r="I119" s="11"/>
      <c r="J119" s="1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>
        <v>100</v>
      </c>
      <c r="W119" s="11">
        <v>100</v>
      </c>
      <c r="X119" s="9"/>
      <c r="Y119" s="9"/>
      <c r="Z119" s="9"/>
    </row>
    <row r="120" spans="1:26" ht="15">
      <c r="A120" s="9"/>
      <c r="B120" s="9"/>
      <c r="C120" s="29" t="s">
        <v>279</v>
      </c>
      <c r="D120" s="27" t="str">
        <f t="shared" si="3"/>
        <v>QQTest_48</v>
      </c>
      <c r="E120" s="5">
        <f ca="1">TODAY()-2</f>
        <v>45045</v>
      </c>
      <c r="F120" s="6">
        <v>100.67</v>
      </c>
      <c r="G120" s="68" t="s">
        <v>26</v>
      </c>
      <c r="H120" s="6"/>
      <c r="I120" s="11"/>
      <c r="J120" s="1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>
        <v>100</v>
      </c>
      <c r="W120" s="11">
        <v>100</v>
      </c>
      <c r="X120" s="9"/>
      <c r="Y120" s="9"/>
      <c r="Z120" s="9"/>
    </row>
    <row r="121" spans="1:26" ht="15">
      <c r="A121" s="9"/>
      <c r="B121" s="9"/>
      <c r="C121" s="29" t="s">
        <v>279</v>
      </c>
      <c r="D121" s="27" t="str">
        <f t="shared" si="3"/>
        <v>QQTest_48</v>
      </c>
      <c r="E121" s="5">
        <f ca="1">TODAY()-1</f>
        <v>45046</v>
      </c>
      <c r="F121" s="6">
        <v>100.67</v>
      </c>
      <c r="G121" s="68" t="s">
        <v>26</v>
      </c>
      <c r="H121" s="6"/>
      <c r="I121" s="11"/>
      <c r="J121" s="1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>
        <v>100</v>
      </c>
      <c r="W121" s="11">
        <v>0</v>
      </c>
      <c r="X121" s="9"/>
      <c r="Y121" s="9"/>
      <c r="Z121" s="9"/>
    </row>
    <row r="122" spans="1:26" ht="15">
      <c r="A122" s="9"/>
      <c r="B122" s="9"/>
      <c r="C122" s="29" t="s">
        <v>279</v>
      </c>
      <c r="D122" s="27" t="str">
        <f t="shared" si="3"/>
        <v>QQTest_48</v>
      </c>
      <c r="E122" s="5">
        <f ca="1">TODAY()</f>
        <v>45047</v>
      </c>
      <c r="F122" s="6">
        <v>100.67</v>
      </c>
      <c r="G122" s="68" t="s">
        <v>26</v>
      </c>
      <c r="H122" s="6"/>
      <c r="I122" s="11"/>
      <c r="J122" s="1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1">
        <v>0</v>
      </c>
      <c r="X122" s="9"/>
      <c r="Y122" s="9"/>
      <c r="Z122" s="9"/>
    </row>
    <row r="123" spans="1:26" ht="15">
      <c r="A123" s="9"/>
      <c r="B123" s="30" t="s">
        <v>199</v>
      </c>
      <c r="C123" s="29" t="s">
        <v>279</v>
      </c>
      <c r="D123" s="27" t="str">
        <f t="shared" si="3"/>
        <v>QQTest_48</v>
      </c>
      <c r="E123" s="5">
        <f ca="1">TODAY()-4</f>
        <v>45043</v>
      </c>
      <c r="F123" s="6">
        <v>100.67</v>
      </c>
      <c r="G123" s="68" t="s">
        <v>26</v>
      </c>
      <c r="H123" s="6"/>
      <c r="I123" s="11"/>
      <c r="J123" s="1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>
        <v>100</v>
      </c>
      <c r="W123" s="11">
        <v>100</v>
      </c>
      <c r="X123" s="9"/>
      <c r="Y123" s="9"/>
      <c r="Z123" s="9"/>
    </row>
    <row r="124" spans="1:26" ht="15">
      <c r="A124" s="9"/>
      <c r="B124" s="9"/>
      <c r="C124" s="29" t="s">
        <v>279</v>
      </c>
      <c r="D124" s="27" t="str">
        <f t="shared" si="3"/>
        <v>QQTest_48</v>
      </c>
      <c r="E124" s="5">
        <f ca="1">TODAY()-3</f>
        <v>45044</v>
      </c>
      <c r="F124" s="6">
        <v>100.67</v>
      </c>
      <c r="G124" s="68" t="s">
        <v>26</v>
      </c>
      <c r="H124" s="6"/>
      <c r="I124" s="11"/>
      <c r="J124" s="1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>
        <v>100</v>
      </c>
      <c r="W124" s="11">
        <v>100</v>
      </c>
      <c r="X124" s="9"/>
      <c r="Y124" s="9"/>
      <c r="Z124" s="9"/>
    </row>
    <row r="125" spans="1:26" ht="15">
      <c r="A125" s="9"/>
      <c r="B125" s="9"/>
      <c r="C125" s="29" t="s">
        <v>279</v>
      </c>
      <c r="D125" s="27" t="str">
        <f t="shared" si="3"/>
        <v>QQTest_48</v>
      </c>
      <c r="E125" s="5">
        <f ca="1">TODAY()-2</f>
        <v>45045</v>
      </c>
      <c r="F125" s="6">
        <v>100.67</v>
      </c>
      <c r="G125" s="68" t="s">
        <v>26</v>
      </c>
      <c r="H125" s="6"/>
      <c r="I125" s="11"/>
      <c r="J125" s="1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>
        <v>100</v>
      </c>
      <c r="W125" s="11">
        <v>100</v>
      </c>
      <c r="X125" s="9"/>
      <c r="Y125" s="9"/>
      <c r="Z125" s="9"/>
    </row>
    <row r="126" spans="1:26" ht="15">
      <c r="A126" s="9"/>
      <c r="B126" s="9"/>
      <c r="C126" s="29" t="s">
        <v>279</v>
      </c>
      <c r="D126" s="27" t="str">
        <f t="shared" si="3"/>
        <v>QQTest_48</v>
      </c>
      <c r="E126" s="5">
        <f ca="1">TODAY()-1</f>
        <v>45046</v>
      </c>
      <c r="F126" s="6">
        <v>100.67</v>
      </c>
      <c r="G126" s="68" t="s">
        <v>26</v>
      </c>
      <c r="H126" s="6"/>
      <c r="I126" s="11"/>
      <c r="J126" s="1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1">
        <v>0</v>
      </c>
      <c r="X126" s="9"/>
      <c r="Y126" s="9"/>
      <c r="Z126" s="9"/>
    </row>
    <row r="127" spans="1:26" ht="15">
      <c r="A127" s="9"/>
      <c r="B127" s="9"/>
      <c r="C127" s="29" t="s">
        <v>279</v>
      </c>
      <c r="D127" s="27" t="str">
        <f t="shared" si="3"/>
        <v>QQTest_48</v>
      </c>
      <c r="E127" s="5">
        <f ca="1">TODAY()</f>
        <v>45047</v>
      </c>
      <c r="F127" s="6">
        <v>100.67</v>
      </c>
      <c r="G127" s="68" t="s">
        <v>26</v>
      </c>
      <c r="H127" s="6"/>
      <c r="I127" s="11"/>
      <c r="J127" s="1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>
        <v>0</v>
      </c>
      <c r="W127" s="11">
        <v>0</v>
      </c>
      <c r="X127" s="9"/>
      <c r="Y127" s="9"/>
      <c r="Z127" s="9"/>
    </row>
    <row r="128" spans="1:26" ht="15">
      <c r="A128" s="9"/>
      <c r="B128" s="15" t="s">
        <v>178</v>
      </c>
      <c r="C128" s="29" t="s">
        <v>279</v>
      </c>
      <c r="D128" s="27" t="str">
        <f t="shared" si="3"/>
        <v>QQTest_48</v>
      </c>
      <c r="E128" s="9"/>
      <c r="F128" s="9"/>
      <c r="G128" s="9"/>
      <c r="H128" s="9"/>
      <c r="I128" s="18" t="s">
        <v>92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">
      <c r="A129" s="9"/>
      <c r="B129" s="9" t="s">
        <v>198</v>
      </c>
      <c r="C129" s="29" t="s">
        <v>279</v>
      </c>
      <c r="D129" s="27" t="str">
        <f t="shared" si="3"/>
        <v>QQTest_48</v>
      </c>
      <c r="E129" s="5">
        <f ca="1">TODAY()-4</f>
        <v>45043</v>
      </c>
      <c r="F129" s="6">
        <v>100.67</v>
      </c>
      <c r="G129" s="68" t="s">
        <v>26</v>
      </c>
      <c r="H129" s="6"/>
      <c r="J129" s="1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>
        <v>100</v>
      </c>
      <c r="W129" s="11">
        <v>100</v>
      </c>
      <c r="X129" s="9"/>
      <c r="Y129" s="9"/>
      <c r="Z129" s="9"/>
    </row>
    <row r="130" spans="1:26" ht="15">
      <c r="A130" s="9"/>
      <c r="B130" s="9"/>
      <c r="C130" s="29" t="s">
        <v>279</v>
      </c>
      <c r="D130" s="27" t="str">
        <f t="shared" si="3"/>
        <v>QQTest_48</v>
      </c>
      <c r="E130" s="5">
        <f ca="1">TODAY()-3</f>
        <v>45044</v>
      </c>
      <c r="F130" s="6">
        <v>100.67</v>
      </c>
      <c r="G130" s="68" t="s">
        <v>26</v>
      </c>
      <c r="H130" s="6"/>
      <c r="J130" s="1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>
        <v>100</v>
      </c>
      <c r="W130" s="11">
        <v>100</v>
      </c>
      <c r="X130" s="9"/>
      <c r="Y130" s="9"/>
      <c r="Z130" s="9"/>
    </row>
    <row r="131" spans="1:26" ht="15">
      <c r="A131" s="9"/>
      <c r="B131" s="9"/>
      <c r="C131" s="29" t="s">
        <v>279</v>
      </c>
      <c r="D131" s="27" t="str">
        <f t="shared" si="3"/>
        <v>QQTest_48</v>
      </c>
      <c r="E131" s="5">
        <f ca="1">TODAY()-2</f>
        <v>45045</v>
      </c>
      <c r="F131" s="6">
        <v>100.67</v>
      </c>
      <c r="G131" s="68" t="s">
        <v>26</v>
      </c>
      <c r="H131" s="6"/>
      <c r="J131" s="1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>
        <v>100</v>
      </c>
      <c r="W131" s="11">
        <v>100</v>
      </c>
      <c r="X131" s="9"/>
      <c r="Y131" s="9"/>
      <c r="Z131" s="9"/>
    </row>
    <row r="132" spans="1:26" ht="15">
      <c r="A132" s="9"/>
      <c r="B132" s="9"/>
      <c r="C132" s="29" t="s">
        <v>279</v>
      </c>
      <c r="D132" s="27" t="str">
        <f t="shared" si="3"/>
        <v>QQTest_48</v>
      </c>
      <c r="E132" s="5">
        <f ca="1">TODAY()-1</f>
        <v>45046</v>
      </c>
      <c r="F132" s="6">
        <v>100.67</v>
      </c>
      <c r="G132" s="68" t="s">
        <v>26</v>
      </c>
      <c r="H132" s="6"/>
      <c r="J132" s="1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1">
        <v>0</v>
      </c>
      <c r="X132" s="9"/>
      <c r="Y132" s="9"/>
      <c r="Z132" s="9"/>
    </row>
    <row r="133" spans="1:26" ht="15">
      <c r="A133" s="9"/>
      <c r="B133" s="9"/>
      <c r="C133" s="29" t="s">
        <v>279</v>
      </c>
      <c r="D133" s="27" t="str">
        <f t="shared" si="3"/>
        <v>QQTest_48</v>
      </c>
      <c r="E133" s="5">
        <f ca="1">TODAY()</f>
        <v>45047</v>
      </c>
      <c r="F133" s="6">
        <v>100.67</v>
      </c>
      <c r="G133" s="68" t="s">
        <v>26</v>
      </c>
      <c r="H133" s="6"/>
      <c r="J133" s="1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0</v>
      </c>
      <c r="W133" s="11">
        <v>103</v>
      </c>
      <c r="X133" s="9"/>
      <c r="Y133" s="9"/>
      <c r="Z133" s="9"/>
    </row>
    <row r="134" spans="1:26" ht="15">
      <c r="A134" s="8" t="s">
        <v>203</v>
      </c>
      <c r="B134" s="33" t="s">
        <v>204</v>
      </c>
      <c r="C134" s="12" t="s">
        <v>280</v>
      </c>
      <c r="D134" s="7" t="str">
        <f t="shared" si="3"/>
        <v>QQTest_49</v>
      </c>
      <c r="E134" s="7"/>
      <c r="F134" s="7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 t="str">
        <f>A134</f>
        <v>TC_294939</v>
      </c>
    </row>
    <row r="135" spans="1:26" ht="30">
      <c r="A135" s="18" t="s">
        <v>205</v>
      </c>
      <c r="B135" s="34" t="s">
        <v>206</v>
      </c>
      <c r="C135" s="12" t="s">
        <v>280</v>
      </c>
      <c r="D135" s="7" t="str">
        <f t="shared" si="3"/>
        <v>QQTest_49</v>
      </c>
      <c r="E135" s="9"/>
      <c r="F135" s="9"/>
      <c r="G135" s="9"/>
      <c r="H135" s="6">
        <v>1</v>
      </c>
      <c r="I135" s="18" t="s">
        <v>100</v>
      </c>
      <c r="J135" s="6">
        <v>201.34</v>
      </c>
      <c r="K135" s="6">
        <v>0</v>
      </c>
      <c r="L135" s="5">
        <f ca="1">TODAY()-2</f>
        <v>45045</v>
      </c>
      <c r="M135" s="5">
        <f ca="1">TODAY()</f>
        <v>45047</v>
      </c>
      <c r="N135" s="6" t="s">
        <v>25</v>
      </c>
      <c r="O135" s="68" t="s">
        <v>26</v>
      </c>
      <c r="P135" s="6" t="s">
        <v>59</v>
      </c>
      <c r="Q135" s="6" t="s">
        <v>13</v>
      </c>
      <c r="R135" s="6" t="s">
        <v>60</v>
      </c>
      <c r="S135" s="23">
        <f ca="1">DATE(YEAR(TODAY()),1,1)</f>
        <v>44927</v>
      </c>
      <c r="T135" s="6" t="s">
        <v>256</v>
      </c>
      <c r="U135" s="11" t="s">
        <v>27</v>
      </c>
      <c r="V135" s="9"/>
      <c r="W135" s="9"/>
      <c r="X135" s="9"/>
      <c r="Y135" s="9"/>
      <c r="Z135" s="9"/>
    </row>
    <row r="136" spans="1:26" ht="15">
      <c r="A136" s="9"/>
      <c r="B136" s="9"/>
      <c r="C136" s="12" t="s">
        <v>280</v>
      </c>
      <c r="D136" s="7" t="str">
        <f t="shared" si="3"/>
        <v>QQTest_49</v>
      </c>
      <c r="E136" s="5">
        <f ca="1">TODAY()-2</f>
        <v>45045</v>
      </c>
      <c r="F136" s="6">
        <v>100.67</v>
      </c>
      <c r="G136" s="68" t="s">
        <v>26</v>
      </c>
      <c r="H136" s="6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>
        <v>100</v>
      </c>
      <c r="W136" s="11">
        <v>100</v>
      </c>
      <c r="X136" s="9"/>
      <c r="Y136" s="9"/>
      <c r="Z136" s="9"/>
    </row>
    <row r="137" spans="1:26" ht="15">
      <c r="A137" s="9"/>
      <c r="B137" s="9"/>
      <c r="C137" s="12" t="s">
        <v>280</v>
      </c>
      <c r="D137" s="7" t="str">
        <f t="shared" si="3"/>
        <v>QQTest_49</v>
      </c>
      <c r="E137" s="5">
        <f ca="1">TODAY()-1</f>
        <v>45046</v>
      </c>
      <c r="F137" s="6">
        <v>100.67</v>
      </c>
      <c r="G137" s="68" t="s">
        <v>26</v>
      </c>
      <c r="H137" s="6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>
        <v>100</v>
      </c>
      <c r="W137" s="11">
        <v>100</v>
      </c>
      <c r="X137" s="9"/>
      <c r="Y137" s="9"/>
      <c r="Z137" s="9"/>
    </row>
    <row r="138" spans="1:26" ht="30">
      <c r="A138" s="18" t="s">
        <v>207</v>
      </c>
      <c r="B138" s="34" t="s">
        <v>208</v>
      </c>
      <c r="C138" s="12" t="s">
        <v>280</v>
      </c>
      <c r="D138" s="9" t="str">
        <f t="shared" ref="D138:D141" si="4">CONCATENATE(LEFT(C138,FIND("@",C138)-1),"_1")</f>
        <v>QQTest_49_1</v>
      </c>
      <c r="E138" s="9"/>
      <c r="F138" s="9"/>
      <c r="G138" s="9"/>
      <c r="H138" s="6">
        <v>2</v>
      </c>
      <c r="I138" s="18" t="s">
        <v>100</v>
      </c>
      <c r="J138" s="6">
        <v>201.34</v>
      </c>
      <c r="K138" s="6">
        <v>0</v>
      </c>
      <c r="L138" s="5">
        <f ca="1">TODAY()-2</f>
        <v>45045</v>
      </c>
      <c r="M138" s="5">
        <f ca="1">TODAY()+1</f>
        <v>45048</v>
      </c>
      <c r="N138" s="6" t="s">
        <v>25</v>
      </c>
      <c r="O138" s="68" t="s">
        <v>26</v>
      </c>
      <c r="P138" s="6" t="s">
        <v>59</v>
      </c>
      <c r="Q138" s="6" t="s">
        <v>13</v>
      </c>
      <c r="R138" s="6" t="s">
        <v>60</v>
      </c>
      <c r="S138" s="23">
        <f ca="1">DATE(YEAR(TODAY()),1,1)</f>
        <v>44927</v>
      </c>
      <c r="T138" s="6" t="s">
        <v>256</v>
      </c>
      <c r="U138" s="11" t="s">
        <v>27</v>
      </c>
      <c r="V138" s="9"/>
      <c r="W138" s="9"/>
      <c r="X138" s="9"/>
      <c r="Y138" s="9"/>
      <c r="Z138" s="9"/>
    </row>
    <row r="139" spans="1:26" ht="15">
      <c r="A139" s="9"/>
      <c r="B139" s="30" t="s">
        <v>197</v>
      </c>
      <c r="C139" s="12" t="s">
        <v>280</v>
      </c>
      <c r="D139" s="9" t="str">
        <f t="shared" si="4"/>
        <v>QQTest_49_1</v>
      </c>
      <c r="E139" s="5">
        <f ca="1">TODAY()-2</f>
        <v>45045</v>
      </c>
      <c r="F139" s="6">
        <v>100.67</v>
      </c>
      <c r="G139" s="68" t="s">
        <v>26</v>
      </c>
      <c r="H139" s="6"/>
      <c r="I139" s="11"/>
      <c r="J139" s="1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>
        <v>100</v>
      </c>
      <c r="W139" s="11">
        <v>100</v>
      </c>
      <c r="X139" s="9"/>
      <c r="Y139" s="9"/>
      <c r="Z139" s="9"/>
    </row>
    <row r="140" spans="1:26" ht="15">
      <c r="A140" s="9"/>
      <c r="B140" s="9"/>
      <c r="C140" s="12" t="s">
        <v>280</v>
      </c>
      <c r="D140" s="9" t="str">
        <f t="shared" si="4"/>
        <v>QQTest_49_1</v>
      </c>
      <c r="E140" s="5">
        <f ca="1">TODAY()-1</f>
        <v>45046</v>
      </c>
      <c r="F140" s="6">
        <v>100.67</v>
      </c>
      <c r="G140" s="68" t="s">
        <v>26</v>
      </c>
      <c r="H140" s="6"/>
      <c r="I140" s="11"/>
      <c r="J140" s="1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>
        <v>100</v>
      </c>
      <c r="W140" s="11">
        <v>100</v>
      </c>
      <c r="X140" s="9"/>
      <c r="Y140" s="9"/>
      <c r="Z140" s="9"/>
    </row>
    <row r="141" spans="1:26" ht="15">
      <c r="A141" s="9"/>
      <c r="B141" s="9"/>
      <c r="C141" s="12" t="s">
        <v>280</v>
      </c>
      <c r="D141" s="9" t="str">
        <f t="shared" si="4"/>
        <v>QQTest_49_1</v>
      </c>
      <c r="E141" s="5">
        <f ca="1">TODAY()</f>
        <v>45047</v>
      </c>
      <c r="F141" s="6">
        <v>100.67</v>
      </c>
      <c r="G141" s="68" t="s">
        <v>26</v>
      </c>
      <c r="H141" s="6"/>
      <c r="I141" s="11"/>
      <c r="J141" s="1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1">
        <v>0</v>
      </c>
      <c r="X141" s="9"/>
      <c r="Y141" s="9"/>
      <c r="Z141" s="9"/>
    </row>
    <row r="142" spans="1:26" ht="30">
      <c r="A142" s="18" t="s">
        <v>209</v>
      </c>
      <c r="B142" s="34" t="s">
        <v>210</v>
      </c>
      <c r="C142" s="12" t="s">
        <v>280</v>
      </c>
      <c r="D142" s="9" t="str">
        <f t="shared" ref="D142:D144" si="5">CONCATENATE(LEFT(C141,FIND("@",C141)-1),"_2")</f>
        <v>QQTest_49_2</v>
      </c>
      <c r="E142" s="9"/>
      <c r="F142" s="9"/>
      <c r="G142" s="9"/>
      <c r="H142" s="6">
        <v>3</v>
      </c>
      <c r="I142" s="18" t="s">
        <v>100</v>
      </c>
      <c r="J142" s="6">
        <v>201.34</v>
      </c>
      <c r="K142" s="6">
        <v>0</v>
      </c>
      <c r="L142" s="5">
        <f ca="1">TODAY()-1</f>
        <v>45046</v>
      </c>
      <c r="M142" s="5">
        <f ca="1">TODAY()+1</f>
        <v>45048</v>
      </c>
      <c r="N142" s="6" t="s">
        <v>25</v>
      </c>
      <c r="O142" s="68" t="s">
        <v>26</v>
      </c>
      <c r="P142" s="6" t="s">
        <v>59</v>
      </c>
      <c r="Q142" s="6" t="s">
        <v>13</v>
      </c>
      <c r="R142" s="6" t="s">
        <v>60</v>
      </c>
      <c r="S142" s="23">
        <f ca="1">DATE(YEAR(TODAY()),1,1)</f>
        <v>44927</v>
      </c>
      <c r="T142" s="6" t="s">
        <v>256</v>
      </c>
      <c r="U142" s="11" t="s">
        <v>27</v>
      </c>
      <c r="V142" s="9"/>
      <c r="W142" s="9"/>
      <c r="X142" s="9"/>
      <c r="Y142" s="9"/>
      <c r="Z142" s="9"/>
    </row>
    <row r="143" spans="1:26" ht="15">
      <c r="A143" s="9"/>
      <c r="B143" s="30" t="s">
        <v>197</v>
      </c>
      <c r="C143" s="12" t="s">
        <v>280</v>
      </c>
      <c r="D143" s="9" t="str">
        <f t="shared" si="5"/>
        <v>QQTest_49_2</v>
      </c>
      <c r="E143" s="5">
        <f ca="1">TODAY()-1</f>
        <v>45046</v>
      </c>
      <c r="F143" s="6">
        <v>100.67</v>
      </c>
      <c r="G143" s="68" t="s">
        <v>26</v>
      </c>
      <c r="H143" s="6"/>
      <c r="I143" s="11"/>
      <c r="J143" s="1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>
        <v>100</v>
      </c>
      <c r="W143" s="11">
        <v>100</v>
      </c>
      <c r="X143" s="9"/>
      <c r="Y143" s="9"/>
      <c r="Z143" s="9"/>
    </row>
    <row r="144" spans="1:26" ht="15">
      <c r="A144" s="9"/>
      <c r="B144" s="9"/>
      <c r="C144" s="12" t="s">
        <v>280</v>
      </c>
      <c r="D144" s="9" t="str">
        <f t="shared" si="5"/>
        <v>QQTest_49_2</v>
      </c>
      <c r="E144" s="5">
        <f ca="1">TODAY()</f>
        <v>45047</v>
      </c>
      <c r="F144" s="6">
        <v>100.67</v>
      </c>
      <c r="G144" s="68" t="s">
        <v>26</v>
      </c>
      <c r="H144" s="6"/>
      <c r="I144" s="11"/>
      <c r="J144" s="1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1">
        <v>0</v>
      </c>
      <c r="X144" s="9"/>
      <c r="Y144" s="9"/>
      <c r="Z144" s="9"/>
    </row>
    <row r="145" spans="1:26" ht="30">
      <c r="A145" s="9"/>
      <c r="B145" s="15" t="s">
        <v>211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30">
      <c r="A146" s="18" t="s">
        <v>205</v>
      </c>
      <c r="B146" s="34" t="s">
        <v>206</v>
      </c>
      <c r="C146" s="12" t="s">
        <v>280</v>
      </c>
      <c r="D146" s="7" t="str">
        <f t="shared" ref="D146:D148" si="6">LEFT(C146,FIND("@",C146)-1)</f>
        <v>QQTest_49</v>
      </c>
      <c r="E146" s="9"/>
      <c r="F146" s="9"/>
      <c r="G146" s="9"/>
      <c r="H146" s="6">
        <v>1</v>
      </c>
      <c r="I146" s="18" t="s">
        <v>100</v>
      </c>
      <c r="J146" s="6">
        <v>201.34</v>
      </c>
      <c r="K146" s="6">
        <v>0</v>
      </c>
      <c r="L146" s="5">
        <f ca="1">TODAY()-2</f>
        <v>45045</v>
      </c>
      <c r="M146" s="5">
        <f ca="1">TODAY()</f>
        <v>45047</v>
      </c>
      <c r="N146" s="32" t="s">
        <v>106</v>
      </c>
      <c r="O146" s="68" t="s">
        <v>26</v>
      </c>
      <c r="P146" s="6" t="s">
        <v>59</v>
      </c>
      <c r="Q146" s="6" t="s">
        <v>13</v>
      </c>
      <c r="R146" s="6" t="s">
        <v>60</v>
      </c>
      <c r="S146" s="23">
        <f ca="1">DATE(YEAR(TODAY()),1,1)</f>
        <v>44927</v>
      </c>
      <c r="T146" s="6" t="s">
        <v>256</v>
      </c>
      <c r="U146" s="11" t="s">
        <v>27</v>
      </c>
      <c r="V146" s="11"/>
      <c r="W146" s="9"/>
      <c r="X146" s="9"/>
      <c r="Y146" s="9"/>
      <c r="Z146" s="9"/>
    </row>
    <row r="147" spans="1:26" ht="15">
      <c r="A147" s="9"/>
      <c r="B147" s="30" t="s">
        <v>197</v>
      </c>
      <c r="C147" s="12" t="s">
        <v>280</v>
      </c>
      <c r="D147" s="7" t="str">
        <f t="shared" si="6"/>
        <v>QQTest_49</v>
      </c>
      <c r="E147" s="5">
        <f ca="1">TODAY()-2</f>
        <v>45045</v>
      </c>
      <c r="F147" s="6">
        <v>100.67</v>
      </c>
      <c r="G147" s="68" t="s">
        <v>26</v>
      </c>
      <c r="H147" s="68" t="s">
        <v>26</v>
      </c>
      <c r="I147" s="11">
        <v>100</v>
      </c>
      <c r="J147" s="1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>
        <v>100</v>
      </c>
      <c r="W147" s="11">
        <v>100</v>
      </c>
      <c r="X147" s="9"/>
      <c r="Y147" s="9"/>
      <c r="Z147" s="9"/>
    </row>
    <row r="148" spans="1:26" ht="15">
      <c r="A148" s="9"/>
      <c r="B148" s="9"/>
      <c r="C148" s="12" t="s">
        <v>280</v>
      </c>
      <c r="D148" s="7" t="str">
        <f t="shared" si="6"/>
        <v>QQTest_49</v>
      </c>
      <c r="E148" s="5">
        <f ca="1">TODAY()-1</f>
        <v>45046</v>
      </c>
      <c r="F148" s="6">
        <v>100.67</v>
      </c>
      <c r="G148" s="68" t="s">
        <v>26</v>
      </c>
      <c r="H148" s="68" t="s">
        <v>26</v>
      </c>
      <c r="I148" s="11">
        <v>100</v>
      </c>
      <c r="J148" s="1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>
        <v>100</v>
      </c>
      <c r="W148" s="11">
        <v>100</v>
      </c>
      <c r="X148" s="9"/>
      <c r="Y148" s="9"/>
      <c r="Z148" s="9"/>
    </row>
    <row r="149" spans="1:26" ht="30">
      <c r="A149" s="18" t="s">
        <v>207</v>
      </c>
      <c r="B149" s="34" t="s">
        <v>208</v>
      </c>
      <c r="C149" s="12" t="s">
        <v>280</v>
      </c>
      <c r="D149" s="9" t="str">
        <f t="shared" ref="D149:D152" si="7">CONCATENATE(LEFT(C149,FIND("@",C149)-1),"_1")</f>
        <v>QQTest_49_1</v>
      </c>
      <c r="E149" s="9"/>
      <c r="F149" s="9"/>
      <c r="G149" s="9"/>
      <c r="H149" s="6">
        <v>2</v>
      </c>
      <c r="I149" s="18" t="s">
        <v>100</v>
      </c>
      <c r="J149" s="6">
        <v>201.34</v>
      </c>
      <c r="K149" s="6">
        <v>0</v>
      </c>
      <c r="L149" s="5">
        <f ca="1">TODAY()-2</f>
        <v>45045</v>
      </c>
      <c r="M149" s="5">
        <f ca="1">TODAY()+1</f>
        <v>45048</v>
      </c>
      <c r="N149" s="32" t="s">
        <v>106</v>
      </c>
      <c r="O149" s="68" t="s">
        <v>26</v>
      </c>
      <c r="P149" s="6" t="s">
        <v>59</v>
      </c>
      <c r="Q149" s="6" t="s">
        <v>13</v>
      </c>
      <c r="R149" s="6" t="s">
        <v>60</v>
      </c>
      <c r="S149" s="23">
        <f ca="1">DATE(YEAR(TODAY()),1,1)</f>
        <v>44927</v>
      </c>
      <c r="T149" s="6" t="s">
        <v>256</v>
      </c>
      <c r="U149" s="11" t="s">
        <v>27</v>
      </c>
      <c r="V149" s="11"/>
      <c r="W149" s="9"/>
      <c r="X149" s="9"/>
      <c r="Y149" s="9"/>
      <c r="Z149" s="9"/>
    </row>
    <row r="150" spans="1:26" ht="15">
      <c r="A150" s="9"/>
      <c r="B150" s="30" t="s">
        <v>197</v>
      </c>
      <c r="C150" s="12" t="s">
        <v>280</v>
      </c>
      <c r="D150" s="9" t="str">
        <f t="shared" si="7"/>
        <v>QQTest_49_1</v>
      </c>
      <c r="E150" s="5">
        <f ca="1">TODAY()-2</f>
        <v>45045</v>
      </c>
      <c r="F150" s="6">
        <v>100.67</v>
      </c>
      <c r="G150" s="68" t="s">
        <v>26</v>
      </c>
      <c r="H150" s="6"/>
      <c r="I150" s="11"/>
      <c r="J150" s="1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>
        <v>100</v>
      </c>
      <c r="W150" s="11">
        <v>100</v>
      </c>
      <c r="X150" s="9"/>
      <c r="Y150" s="9"/>
      <c r="Z150" s="9"/>
    </row>
    <row r="151" spans="1:26" ht="15">
      <c r="A151" s="9"/>
      <c r="B151" s="9"/>
      <c r="C151" s="12" t="s">
        <v>280</v>
      </c>
      <c r="D151" s="9" t="str">
        <f t="shared" si="7"/>
        <v>QQTest_49_1</v>
      </c>
      <c r="E151" s="5">
        <f ca="1">TODAY()-1</f>
        <v>45046</v>
      </c>
      <c r="F151" s="6">
        <v>100.67</v>
      </c>
      <c r="G151" s="68" t="s">
        <v>26</v>
      </c>
      <c r="H151" s="6"/>
      <c r="I151" s="11"/>
      <c r="J151" s="1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>
        <v>100</v>
      </c>
      <c r="W151" s="11">
        <v>100</v>
      </c>
      <c r="X151" s="9"/>
      <c r="Y151" s="9"/>
      <c r="Z151" s="9"/>
    </row>
    <row r="152" spans="1:26" ht="15">
      <c r="A152" s="9"/>
      <c r="B152" s="9"/>
      <c r="C152" s="12" t="s">
        <v>280</v>
      </c>
      <c r="D152" s="9" t="str">
        <f t="shared" si="7"/>
        <v>QQTest_49_1</v>
      </c>
      <c r="E152" s="5">
        <f ca="1">TODAY()</f>
        <v>45047</v>
      </c>
      <c r="F152" s="6">
        <v>100.67</v>
      </c>
      <c r="G152" s="68" t="s">
        <v>26</v>
      </c>
      <c r="H152" s="6"/>
      <c r="I152" s="11"/>
      <c r="J152" s="1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1">
        <v>0</v>
      </c>
      <c r="X152" s="9"/>
      <c r="Y152" s="9"/>
      <c r="Z152" s="9"/>
    </row>
    <row r="153" spans="1:26" ht="30">
      <c r="A153" s="18" t="s">
        <v>209</v>
      </c>
      <c r="B153" s="34" t="s">
        <v>210</v>
      </c>
      <c r="C153" s="12" t="s">
        <v>280</v>
      </c>
      <c r="D153" s="9" t="str">
        <f t="shared" ref="D153:D155" si="8">CONCATENATE(LEFT(C152,FIND("@",C152)-1),"_2")</f>
        <v>QQTest_49_2</v>
      </c>
      <c r="E153" s="9"/>
      <c r="F153" s="9"/>
      <c r="G153" s="9"/>
      <c r="H153" s="6">
        <v>3</v>
      </c>
      <c r="I153" s="18" t="s">
        <v>100</v>
      </c>
      <c r="J153" s="6">
        <v>201.34</v>
      </c>
      <c r="K153" s="6">
        <v>0</v>
      </c>
      <c r="L153" s="5">
        <f ca="1">TODAY()-1</f>
        <v>45046</v>
      </c>
      <c r="M153" s="5">
        <f ca="1">TODAY()+1</f>
        <v>45048</v>
      </c>
      <c r="N153" s="32" t="s">
        <v>106</v>
      </c>
      <c r="O153" s="68" t="s">
        <v>26</v>
      </c>
      <c r="P153" s="6" t="s">
        <v>59</v>
      </c>
      <c r="Q153" s="6" t="s">
        <v>13</v>
      </c>
      <c r="R153" s="6" t="s">
        <v>60</v>
      </c>
      <c r="S153" s="23">
        <f ca="1">DATE(YEAR(TODAY()),1,1)</f>
        <v>44927</v>
      </c>
      <c r="T153" s="6" t="s">
        <v>256</v>
      </c>
      <c r="U153" s="11" t="s">
        <v>27</v>
      </c>
      <c r="V153" s="11"/>
      <c r="W153" s="9"/>
      <c r="X153" s="9"/>
      <c r="Y153" s="9"/>
      <c r="Z153" s="9"/>
    </row>
    <row r="154" spans="1:26" ht="15">
      <c r="A154" s="9"/>
      <c r="B154" s="30" t="s">
        <v>197</v>
      </c>
      <c r="C154" s="12" t="s">
        <v>280</v>
      </c>
      <c r="D154" s="9" t="str">
        <f t="shared" si="8"/>
        <v>QQTest_49_2</v>
      </c>
      <c r="E154" s="5">
        <f ca="1">TODAY()-1</f>
        <v>45046</v>
      </c>
      <c r="F154" s="6">
        <v>100.67</v>
      </c>
      <c r="G154" s="68" t="s">
        <v>26</v>
      </c>
      <c r="H154" s="6"/>
      <c r="I154" s="11"/>
      <c r="J154" s="1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>
        <v>100</v>
      </c>
      <c r="W154" s="11">
        <v>100</v>
      </c>
      <c r="X154" s="9"/>
      <c r="Y154" s="9"/>
      <c r="Z154" s="9"/>
    </row>
    <row r="155" spans="1:26" ht="15">
      <c r="A155" s="9"/>
      <c r="B155" s="9"/>
      <c r="C155" s="12" t="s">
        <v>280</v>
      </c>
      <c r="D155" s="9" t="str">
        <f t="shared" si="8"/>
        <v>QQTest_49_2</v>
      </c>
      <c r="E155" s="5">
        <f ca="1">TODAY()</f>
        <v>45047</v>
      </c>
      <c r="F155" s="6">
        <v>100.67</v>
      </c>
      <c r="G155" s="68" t="s">
        <v>26</v>
      </c>
      <c r="H155" s="6"/>
      <c r="I155" s="11"/>
      <c r="J155" s="1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1">
        <v>0</v>
      </c>
      <c r="X155" s="9"/>
      <c r="Y155" s="9"/>
      <c r="Z155" s="9"/>
    </row>
    <row r="156" spans="1:26" ht="45">
      <c r="A156" s="9"/>
      <c r="B156" s="15" t="s">
        <v>212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30">
      <c r="A157" s="18" t="s">
        <v>205</v>
      </c>
      <c r="B157" s="34" t="s">
        <v>206</v>
      </c>
      <c r="C157" s="12" t="s">
        <v>280</v>
      </c>
      <c r="D157" s="7" t="str">
        <f t="shared" ref="D157:D159" si="9">LEFT(C157,FIND("@",C157)-1)</f>
        <v>QQTest_49</v>
      </c>
      <c r="E157" s="9"/>
      <c r="F157" s="9"/>
      <c r="G157" s="9"/>
      <c r="H157" s="6">
        <v>1</v>
      </c>
      <c r="I157" s="18" t="s">
        <v>92</v>
      </c>
      <c r="J157" s="6">
        <v>201.34</v>
      </c>
      <c r="K157" s="6">
        <v>0</v>
      </c>
      <c r="L157" s="5">
        <f ca="1">TODAY()-2</f>
        <v>45045</v>
      </c>
      <c r="M157" s="5">
        <f ca="1">TODAY()</f>
        <v>45047</v>
      </c>
      <c r="N157" s="32" t="s">
        <v>106</v>
      </c>
      <c r="O157" s="68" t="s">
        <v>26</v>
      </c>
      <c r="P157" s="6" t="s">
        <v>59</v>
      </c>
      <c r="Q157" s="6" t="s">
        <v>13</v>
      </c>
      <c r="R157" s="6" t="s">
        <v>60</v>
      </c>
      <c r="S157" s="23">
        <f ca="1">DATE(YEAR(TODAY()),1,1)</f>
        <v>44927</v>
      </c>
      <c r="T157" s="6" t="s">
        <v>256</v>
      </c>
      <c r="U157" s="11" t="s">
        <v>27</v>
      </c>
      <c r="V157" s="9"/>
      <c r="W157" s="9"/>
      <c r="X157" s="9"/>
      <c r="Y157" s="9"/>
      <c r="Z157" s="9"/>
    </row>
    <row r="158" spans="1:26" ht="15">
      <c r="A158" s="9"/>
      <c r="B158" s="30" t="s">
        <v>197</v>
      </c>
      <c r="C158" s="12" t="s">
        <v>280</v>
      </c>
      <c r="D158" s="7" t="str">
        <f t="shared" si="9"/>
        <v>QQTest_49</v>
      </c>
      <c r="E158" s="5">
        <f ca="1">TODAY()-2</f>
        <v>45045</v>
      </c>
      <c r="F158" s="6">
        <v>100.67</v>
      </c>
      <c r="G158" s="68" t="s">
        <v>26</v>
      </c>
      <c r="H158" s="6"/>
      <c r="I158" s="11"/>
      <c r="J158" s="6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>
        <v>100</v>
      </c>
      <c r="W158" s="11">
        <v>100</v>
      </c>
      <c r="X158" s="9"/>
      <c r="Y158" s="9"/>
      <c r="Z158" s="9"/>
    </row>
    <row r="159" spans="1:26" ht="15">
      <c r="A159" s="9"/>
      <c r="B159" s="9"/>
      <c r="C159" s="12" t="s">
        <v>280</v>
      </c>
      <c r="D159" s="7" t="str">
        <f t="shared" si="9"/>
        <v>QQTest_49</v>
      </c>
      <c r="E159" s="5">
        <f ca="1">TODAY()-1</f>
        <v>45046</v>
      </c>
      <c r="F159" s="6">
        <v>100.67</v>
      </c>
      <c r="G159" s="68" t="s">
        <v>26</v>
      </c>
      <c r="H159" s="6"/>
      <c r="I159" s="11"/>
      <c r="J159" s="1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>
        <v>101</v>
      </c>
      <c r="W159" s="11">
        <v>100</v>
      </c>
      <c r="X159" s="9"/>
      <c r="Y159" s="9"/>
      <c r="Z159" s="9"/>
    </row>
    <row r="160" spans="1:26" ht="15">
      <c r="A160" s="9"/>
      <c r="B160" s="30" t="s">
        <v>286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45">
      <c r="A161" s="9"/>
      <c r="B161" s="35" t="s">
        <v>213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30">
      <c r="A162" s="18" t="s">
        <v>207</v>
      </c>
      <c r="B162" s="34" t="s">
        <v>208</v>
      </c>
      <c r="C162" s="12" t="s">
        <v>280</v>
      </c>
      <c r="D162" s="9" t="str">
        <f t="shared" ref="D162:D165" si="10">CONCATENATE(LEFT(C162,FIND("@",C162)-1),"_1")</f>
        <v>QQTest_49_1</v>
      </c>
      <c r="E162" s="9"/>
      <c r="F162" s="9"/>
      <c r="G162" s="9"/>
      <c r="H162" s="6">
        <v>2</v>
      </c>
      <c r="I162" s="18" t="s">
        <v>100</v>
      </c>
      <c r="J162" s="6">
        <v>201.34</v>
      </c>
      <c r="K162" s="6">
        <v>0</v>
      </c>
      <c r="L162" s="5">
        <f ca="1">TODAY()-2</f>
        <v>45045</v>
      </c>
      <c r="M162" s="5">
        <f ca="1">TODAY()+1</f>
        <v>45048</v>
      </c>
      <c r="N162" s="32" t="s">
        <v>106</v>
      </c>
      <c r="O162" s="68" t="s">
        <v>26</v>
      </c>
      <c r="P162" s="6" t="s">
        <v>59</v>
      </c>
      <c r="Q162" s="6" t="s">
        <v>13</v>
      </c>
      <c r="R162" s="6" t="s">
        <v>60</v>
      </c>
      <c r="S162" s="23">
        <f ca="1">DATE(YEAR(TODAY()),1,1)</f>
        <v>44927</v>
      </c>
      <c r="T162" s="6" t="s">
        <v>256</v>
      </c>
      <c r="U162" s="11" t="s">
        <v>27</v>
      </c>
      <c r="V162" s="11"/>
      <c r="W162" s="9"/>
      <c r="X162" s="9"/>
      <c r="Y162" s="9"/>
      <c r="Z162" s="9"/>
    </row>
    <row r="163" spans="1:26" ht="15">
      <c r="A163" s="9"/>
      <c r="B163" s="30" t="s">
        <v>199</v>
      </c>
      <c r="C163" s="12" t="s">
        <v>280</v>
      </c>
      <c r="D163" s="9" t="str">
        <f t="shared" si="10"/>
        <v>QQTest_49_1</v>
      </c>
      <c r="E163" s="5">
        <f ca="1">TODAY()-2</f>
        <v>45045</v>
      </c>
      <c r="F163" s="6">
        <v>100.67</v>
      </c>
      <c r="G163" s="68" t="s">
        <v>26</v>
      </c>
      <c r="H163" s="6"/>
      <c r="I163" s="11"/>
      <c r="J163" s="1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>
        <v>100</v>
      </c>
      <c r="W163" s="11">
        <v>100</v>
      </c>
      <c r="X163" s="9"/>
      <c r="Y163" s="9"/>
      <c r="Z163" s="9"/>
    </row>
    <row r="164" spans="1:26" ht="15">
      <c r="A164" s="9"/>
      <c r="B164" s="9"/>
      <c r="C164" s="12" t="s">
        <v>280</v>
      </c>
      <c r="D164" s="9" t="str">
        <f t="shared" si="10"/>
        <v>QQTest_49_1</v>
      </c>
      <c r="E164" s="5">
        <f ca="1">TODAY()-1</f>
        <v>45046</v>
      </c>
      <c r="F164" s="6">
        <v>100.67</v>
      </c>
      <c r="G164" s="68" t="s">
        <v>26</v>
      </c>
      <c r="H164" s="6"/>
      <c r="I164" s="11"/>
      <c r="J164" s="1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>
        <v>101</v>
      </c>
      <c r="W164" s="11">
        <v>100</v>
      </c>
      <c r="X164" s="9"/>
      <c r="Y164" s="9"/>
      <c r="Z164" s="9"/>
    </row>
    <row r="165" spans="1:26" ht="15">
      <c r="A165" s="9"/>
      <c r="B165" s="9"/>
      <c r="C165" s="12" t="s">
        <v>280</v>
      </c>
      <c r="D165" s="9" t="str">
        <f t="shared" si="10"/>
        <v>QQTest_49_1</v>
      </c>
      <c r="E165" s="5">
        <f ca="1">TODAY()</f>
        <v>45047</v>
      </c>
      <c r="F165" s="6">
        <v>100.67</v>
      </c>
      <c r="G165" s="68" t="s">
        <v>26</v>
      </c>
      <c r="H165" s="6"/>
      <c r="I165" s="11"/>
      <c r="J165" s="1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1">
        <v>0</v>
      </c>
      <c r="X165" s="9"/>
      <c r="Y165" s="9"/>
      <c r="Z165" s="9"/>
    </row>
    <row r="166" spans="1:26" ht="30">
      <c r="A166" s="18" t="s">
        <v>209</v>
      </c>
      <c r="B166" s="34" t="s">
        <v>210</v>
      </c>
      <c r="C166" s="12" t="s">
        <v>280</v>
      </c>
      <c r="D166" s="9" t="str">
        <f t="shared" ref="D166:D168" si="11">CONCATENATE(LEFT(C165,FIND("@",C165)-1),"_2")</f>
        <v>QQTest_49_2</v>
      </c>
      <c r="E166" s="9"/>
      <c r="F166" s="9"/>
      <c r="G166" s="9"/>
      <c r="H166" s="6">
        <v>3</v>
      </c>
      <c r="I166" s="18" t="s">
        <v>100</v>
      </c>
      <c r="J166" s="6">
        <v>201.34</v>
      </c>
      <c r="K166" s="6">
        <v>0</v>
      </c>
      <c r="L166" s="5">
        <f ca="1">TODAY()-1</f>
        <v>45046</v>
      </c>
      <c r="M166" s="5">
        <f ca="1">TODAY()+1</f>
        <v>45048</v>
      </c>
      <c r="N166" s="32" t="s">
        <v>106</v>
      </c>
      <c r="O166" s="68" t="s">
        <v>26</v>
      </c>
      <c r="P166" s="6" t="s">
        <v>59</v>
      </c>
      <c r="Q166" s="6" t="s">
        <v>13</v>
      </c>
      <c r="R166" s="6" t="s">
        <v>60</v>
      </c>
      <c r="S166" s="23">
        <f ca="1">DATE(YEAR(TODAY()),1,1)</f>
        <v>44927</v>
      </c>
      <c r="T166" s="6" t="s">
        <v>256</v>
      </c>
      <c r="U166" s="11" t="s">
        <v>27</v>
      </c>
      <c r="V166" s="11"/>
      <c r="W166" s="9"/>
      <c r="X166" s="9"/>
      <c r="Y166" s="9"/>
      <c r="Z166" s="9"/>
    </row>
    <row r="167" spans="1:26" ht="15">
      <c r="A167" s="9"/>
      <c r="B167" s="30" t="s">
        <v>199</v>
      </c>
      <c r="C167" s="12" t="s">
        <v>280</v>
      </c>
      <c r="D167" s="9" t="str">
        <f t="shared" si="11"/>
        <v>QQTest_49_2</v>
      </c>
      <c r="E167" s="5">
        <f ca="1">TODAY()-1</f>
        <v>45046</v>
      </c>
      <c r="F167" s="6">
        <v>100.67</v>
      </c>
      <c r="G167" s="68" t="s">
        <v>26</v>
      </c>
      <c r="H167" s="6"/>
      <c r="I167" s="11">
        <v>100</v>
      </c>
      <c r="J167" s="1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>
        <v>101</v>
      </c>
      <c r="W167" s="11">
        <v>100</v>
      </c>
      <c r="X167" s="9"/>
      <c r="Y167" s="9"/>
      <c r="Z167" s="9"/>
    </row>
    <row r="168" spans="1:26" ht="15">
      <c r="A168" s="9"/>
      <c r="B168" s="9"/>
      <c r="C168" s="12" t="s">
        <v>280</v>
      </c>
      <c r="D168" s="9" t="str">
        <f t="shared" si="11"/>
        <v>QQTest_49_2</v>
      </c>
      <c r="E168" s="5">
        <f ca="1">TODAY()</f>
        <v>45047</v>
      </c>
      <c r="F168" s="6">
        <v>100.67</v>
      </c>
      <c r="G168" s="68" t="s">
        <v>26</v>
      </c>
      <c r="H168" s="6"/>
      <c r="I168" s="11">
        <v>0</v>
      </c>
      <c r="J168" s="1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1">
        <v>0</v>
      </c>
      <c r="X168" s="9"/>
      <c r="Y168" s="9"/>
      <c r="Z168" s="9"/>
    </row>
    <row r="169" spans="1:26" ht="45">
      <c r="A169" s="9"/>
      <c r="B169" s="15" t="s">
        <v>212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30">
      <c r="A170" s="18" t="s">
        <v>209</v>
      </c>
      <c r="B170" s="34" t="s">
        <v>210</v>
      </c>
      <c r="C170" s="12" t="s">
        <v>280</v>
      </c>
      <c r="D170" s="9" t="str">
        <f>CONCATENATE(LEFT(C170,FIND("@",C170)-1),"_2")</f>
        <v>QQTest_49_2</v>
      </c>
      <c r="E170" s="9"/>
      <c r="F170" s="9"/>
      <c r="G170" s="9"/>
      <c r="H170" s="6">
        <v>3</v>
      </c>
      <c r="I170" s="18" t="s">
        <v>92</v>
      </c>
      <c r="J170" s="6">
        <v>201.34</v>
      </c>
      <c r="K170" s="6">
        <v>0</v>
      </c>
      <c r="L170" s="5">
        <f ca="1">TODAY()-1</f>
        <v>45046</v>
      </c>
      <c r="M170" s="5">
        <f ca="1">TODAY()+1</f>
        <v>45048</v>
      </c>
      <c r="N170" s="32" t="s">
        <v>106</v>
      </c>
      <c r="O170" s="68" t="s">
        <v>26</v>
      </c>
      <c r="P170" s="6" t="s">
        <v>59</v>
      </c>
      <c r="Q170" s="6" t="s">
        <v>13</v>
      </c>
      <c r="R170" s="6" t="s">
        <v>60</v>
      </c>
      <c r="S170" s="23">
        <f ca="1">DATE(YEAR(TODAY()),1,1)</f>
        <v>44927</v>
      </c>
      <c r="T170" s="6" t="s">
        <v>256</v>
      </c>
      <c r="U170" s="11" t="s">
        <v>27</v>
      </c>
      <c r="V170" s="11"/>
      <c r="W170" s="9"/>
      <c r="X170" s="9"/>
      <c r="Y170" s="9"/>
      <c r="Z170" s="9"/>
    </row>
    <row r="171" spans="1:26" ht="15">
      <c r="A171" s="9"/>
      <c r="B171" s="30" t="s">
        <v>284</v>
      </c>
      <c r="C171" s="12" t="s">
        <v>280</v>
      </c>
      <c r="D171" s="9" t="str">
        <f t="shared" ref="D171:D172" si="12">CONCATENATE(LEFT(C170,FIND("@",C170)-1),"_2")</f>
        <v>QQTest_49_2</v>
      </c>
      <c r="E171" s="5">
        <f ca="1">TODAY()-1</f>
        <v>45046</v>
      </c>
      <c r="F171" s="6">
        <v>100.67</v>
      </c>
      <c r="G171" s="68" t="s">
        <v>26</v>
      </c>
      <c r="H171" s="6"/>
      <c r="J171" s="1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>
        <v>101</v>
      </c>
      <c r="W171" s="11">
        <v>101</v>
      </c>
      <c r="X171" s="9"/>
      <c r="Y171" s="9"/>
      <c r="Z171" s="9"/>
    </row>
    <row r="172" spans="1:26" ht="15">
      <c r="A172" s="9"/>
      <c r="B172" s="9"/>
      <c r="C172" s="12" t="s">
        <v>280</v>
      </c>
      <c r="D172" s="9" t="str">
        <f t="shared" si="12"/>
        <v>QQTest_49_2</v>
      </c>
      <c r="E172" s="5">
        <f ca="1">TODAY()</f>
        <v>45047</v>
      </c>
      <c r="F172" s="6">
        <v>100.67</v>
      </c>
      <c r="G172" s="68" t="s">
        <v>26</v>
      </c>
      <c r="H172" s="6"/>
      <c r="J172" s="1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1">
        <v>0</v>
      </c>
      <c r="X172" s="9"/>
      <c r="Y172" s="9"/>
      <c r="Z172" s="9"/>
    </row>
    <row r="173" spans="1:26" ht="51.75">
      <c r="A173" s="8" t="s">
        <v>214</v>
      </c>
      <c r="B173" s="31" t="s">
        <v>215</v>
      </c>
      <c r="C173" s="12" t="s">
        <v>281</v>
      </c>
      <c r="D173" s="7" t="str">
        <f t="shared" ref="D173:D179" si="13">LEFT(C173,FIND("@",C173)-1)</f>
        <v>QQTest_50</v>
      </c>
      <c r="E173" s="7"/>
      <c r="F173" s="7"/>
      <c r="G173" s="7"/>
      <c r="H173" s="6">
        <v>1</v>
      </c>
      <c r="I173" s="18" t="s">
        <v>100</v>
      </c>
      <c r="J173" s="6">
        <v>202.03</v>
      </c>
      <c r="K173" s="6">
        <v>0</v>
      </c>
      <c r="L173" s="5">
        <f ca="1">TODAY()-6</f>
        <v>45041</v>
      </c>
      <c r="M173" s="5">
        <f ca="1">TODAY()</f>
        <v>45047</v>
      </c>
      <c r="N173" s="6" t="s">
        <v>25</v>
      </c>
      <c r="O173" s="68" t="s">
        <v>26</v>
      </c>
      <c r="P173" s="6" t="s">
        <v>59</v>
      </c>
      <c r="Q173" s="6" t="s">
        <v>13</v>
      </c>
      <c r="R173" s="6" t="s">
        <v>60</v>
      </c>
      <c r="S173" s="23">
        <f ca="1">DATE(YEAR(TODAY()),1,1)</f>
        <v>44927</v>
      </c>
      <c r="T173" s="6" t="s">
        <v>256</v>
      </c>
      <c r="U173" s="11" t="s">
        <v>27</v>
      </c>
      <c r="V173" s="11"/>
      <c r="W173" s="9"/>
      <c r="X173" s="9"/>
      <c r="Y173" s="9"/>
      <c r="Z173" s="9" t="str">
        <f>A173</f>
        <v>TC_294940</v>
      </c>
    </row>
    <row r="174" spans="1:26" ht="15">
      <c r="A174" s="9"/>
      <c r="B174" s="9"/>
      <c r="C174" s="12" t="s">
        <v>281</v>
      </c>
      <c r="D174" s="7" t="str">
        <f t="shared" si="13"/>
        <v>QQTest_50</v>
      </c>
      <c r="E174" s="5">
        <f ca="1">TODAY()-6</f>
        <v>45041</v>
      </c>
      <c r="F174" s="6">
        <v>100.4</v>
      </c>
      <c r="G174" s="68" t="s">
        <v>26</v>
      </c>
      <c r="H174" s="6"/>
      <c r="I174" s="11"/>
      <c r="J174" s="1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1">
        <v>100</v>
      </c>
      <c r="X174" s="9"/>
      <c r="Y174" s="9"/>
      <c r="Z174" s="9"/>
    </row>
    <row r="175" spans="1:26" ht="15">
      <c r="A175" s="9"/>
      <c r="B175" s="9"/>
      <c r="C175" s="12" t="s">
        <v>281</v>
      </c>
      <c r="D175" s="7" t="str">
        <f t="shared" si="13"/>
        <v>QQTest_50</v>
      </c>
      <c r="E175" s="5">
        <f ca="1">TODAY()-5</f>
        <v>45042</v>
      </c>
      <c r="F175" s="6">
        <v>100.95</v>
      </c>
      <c r="G175" s="68" t="s">
        <v>26</v>
      </c>
      <c r="H175" s="6"/>
      <c r="I175" s="11"/>
      <c r="J175" s="1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1">
        <v>100</v>
      </c>
      <c r="X175" s="9"/>
      <c r="Y175" s="9"/>
      <c r="Z175" s="9"/>
    </row>
    <row r="176" spans="1:26" ht="15">
      <c r="A176" s="9"/>
      <c r="B176" s="9"/>
      <c r="C176" s="12" t="s">
        <v>281</v>
      </c>
      <c r="D176" s="7" t="str">
        <f t="shared" si="13"/>
        <v>QQTest_50</v>
      </c>
      <c r="E176" s="5">
        <f ca="1">TODAY()-4</f>
        <v>45043</v>
      </c>
      <c r="F176" s="6">
        <v>0</v>
      </c>
      <c r="G176" s="68" t="s">
        <v>26</v>
      </c>
      <c r="H176" s="6"/>
      <c r="I176" s="11"/>
      <c r="J176" s="1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1">
        <v>0</v>
      </c>
      <c r="X176" s="9"/>
      <c r="Y176" s="9"/>
      <c r="Z176" s="9"/>
    </row>
    <row r="177" spans="1:26" ht="15">
      <c r="A177" s="9"/>
      <c r="B177" s="9"/>
      <c r="C177" s="12" t="s">
        <v>281</v>
      </c>
      <c r="D177" s="7" t="str">
        <f t="shared" si="13"/>
        <v>QQTest_50</v>
      </c>
      <c r="E177" s="5">
        <f ca="1">TODAY()-3</f>
        <v>45044</v>
      </c>
      <c r="F177" s="6">
        <v>0.95</v>
      </c>
      <c r="G177" s="68" t="s">
        <v>26</v>
      </c>
      <c r="H177" s="6"/>
      <c r="I177" s="11"/>
      <c r="J177" s="1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1">
        <v>0</v>
      </c>
      <c r="X177" s="9"/>
      <c r="Y177" s="9"/>
      <c r="Z177" s="9"/>
    </row>
    <row r="178" spans="1:26" ht="15">
      <c r="A178" s="9"/>
      <c r="B178" s="9"/>
      <c r="C178" s="12" t="s">
        <v>281</v>
      </c>
      <c r="D178" s="7" t="str">
        <f t="shared" si="13"/>
        <v>QQTest_50</v>
      </c>
      <c r="E178" s="5">
        <f ca="1">TODAY()-2</f>
        <v>45045</v>
      </c>
      <c r="F178" s="6">
        <v>0</v>
      </c>
      <c r="G178" s="68" t="s">
        <v>26</v>
      </c>
      <c r="H178" s="6"/>
      <c r="I178" s="11"/>
      <c r="J178" s="1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1">
        <v>0</v>
      </c>
      <c r="X178" s="9"/>
      <c r="Y178" s="9"/>
      <c r="Z178" s="9"/>
    </row>
    <row r="179" spans="1:26" ht="15">
      <c r="A179" s="9"/>
      <c r="B179" s="9" t="s">
        <v>216</v>
      </c>
      <c r="C179" s="12" t="s">
        <v>281</v>
      </c>
      <c r="D179" s="7" t="str">
        <f t="shared" si="13"/>
        <v>QQTest_50</v>
      </c>
      <c r="E179" s="5">
        <f ca="1">TODAY()-1</f>
        <v>45046</v>
      </c>
      <c r="F179" s="6">
        <v>0</v>
      </c>
      <c r="G179" s="68" t="s">
        <v>26</v>
      </c>
      <c r="H179" s="6"/>
      <c r="I179" s="11"/>
      <c r="J179" s="1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1">
        <v>0</v>
      </c>
      <c r="X179" s="9"/>
      <c r="Y179" s="9"/>
      <c r="Z179" s="9"/>
    </row>
    <row r="180" spans="1:26" ht="45">
      <c r="A180" s="9"/>
      <c r="B180" s="15" t="s">
        <v>217</v>
      </c>
      <c r="C180" s="12" t="s">
        <v>281</v>
      </c>
      <c r="D180" s="7" t="str">
        <f t="shared" ref="D180" si="14">LEFT(C180,FIND("@",C180)-1)</f>
        <v>QQTest_50</v>
      </c>
      <c r="E180" s="9"/>
      <c r="F180" s="9"/>
      <c r="G180" s="9"/>
      <c r="H180" s="9"/>
      <c r="I180" s="18" t="s">
        <v>100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">
      <c r="A181" s="9"/>
      <c r="B181" s="9"/>
      <c r="C181" s="12" t="s">
        <v>281</v>
      </c>
      <c r="D181" s="7" t="str">
        <f t="shared" ref="D181:D186" si="15">LEFT(C181,FIND("@",C181)-1)</f>
        <v>QQTest_50</v>
      </c>
      <c r="E181" s="5">
        <f ca="1">TODAY()-6</f>
        <v>45041</v>
      </c>
      <c r="F181" s="6">
        <v>100.4</v>
      </c>
      <c r="G181" s="68" t="s">
        <v>26</v>
      </c>
      <c r="H181" s="6"/>
      <c r="I181" s="11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>
        <v>100</v>
      </c>
      <c r="W181" s="11">
        <v>100</v>
      </c>
      <c r="X181" s="9"/>
      <c r="Y181" s="9"/>
      <c r="Z181" s="9"/>
    </row>
    <row r="182" spans="1:26" ht="15">
      <c r="A182" s="9"/>
      <c r="B182" s="9"/>
      <c r="C182" s="12" t="s">
        <v>281</v>
      </c>
      <c r="D182" s="7" t="str">
        <f t="shared" si="15"/>
        <v>QQTest_50</v>
      </c>
      <c r="E182" s="5">
        <f ca="1">TODAY()-5</f>
        <v>45042</v>
      </c>
      <c r="F182" s="6">
        <v>100.95</v>
      </c>
      <c r="G182" s="68" t="s">
        <v>26</v>
      </c>
      <c r="H182" s="6"/>
      <c r="I182" s="1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>
        <v>100</v>
      </c>
      <c r="W182" s="11">
        <v>100</v>
      </c>
      <c r="X182" s="9"/>
      <c r="Y182" s="9"/>
      <c r="Z182" s="9"/>
    </row>
    <row r="183" spans="1:26" ht="15">
      <c r="A183" s="9"/>
      <c r="B183" s="9"/>
      <c r="C183" s="12" t="s">
        <v>281</v>
      </c>
      <c r="D183" s="7" t="str">
        <f t="shared" si="15"/>
        <v>QQTest_50</v>
      </c>
      <c r="E183" s="5">
        <f ca="1">TODAY()-4</f>
        <v>45043</v>
      </c>
      <c r="F183" s="6">
        <v>0</v>
      </c>
      <c r="G183" s="68" t="s">
        <v>26</v>
      </c>
      <c r="H183" s="6"/>
      <c r="I183" s="1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>
        <v>0</v>
      </c>
      <c r="W183" s="11">
        <v>0</v>
      </c>
      <c r="X183" s="9"/>
      <c r="Y183" s="9"/>
      <c r="Z183" s="9"/>
    </row>
    <row r="184" spans="1:26" ht="15">
      <c r="A184" s="9"/>
      <c r="B184" s="9"/>
      <c r="C184" s="12" t="s">
        <v>281</v>
      </c>
      <c r="D184" s="7" t="str">
        <f t="shared" si="15"/>
        <v>QQTest_50</v>
      </c>
      <c r="E184" s="5">
        <f ca="1">TODAY()-3</f>
        <v>45044</v>
      </c>
      <c r="F184" s="6">
        <v>0.95</v>
      </c>
      <c r="G184" s="68" t="s">
        <v>26</v>
      </c>
      <c r="H184" s="6"/>
      <c r="I184" s="11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>
        <v>0</v>
      </c>
      <c r="W184" s="11">
        <v>0</v>
      </c>
      <c r="X184" s="9"/>
      <c r="Y184" s="9"/>
      <c r="Z184" s="9"/>
    </row>
    <row r="185" spans="1:26" ht="15">
      <c r="A185" s="9"/>
      <c r="B185" s="9"/>
      <c r="C185" s="12" t="s">
        <v>281</v>
      </c>
      <c r="D185" s="7" t="str">
        <f t="shared" si="15"/>
        <v>QQTest_50</v>
      </c>
      <c r="E185" s="5">
        <f ca="1">TODAY()-2</f>
        <v>45045</v>
      </c>
      <c r="F185" s="6">
        <v>0</v>
      </c>
      <c r="G185" s="68" t="s">
        <v>26</v>
      </c>
      <c r="H185" s="6"/>
      <c r="I185" s="11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>
        <v>0</v>
      </c>
      <c r="W185" s="11">
        <v>0</v>
      </c>
      <c r="X185" s="9"/>
      <c r="Y185" s="9"/>
      <c r="Z185" s="9"/>
    </row>
    <row r="186" spans="1:26" ht="15">
      <c r="A186" s="9"/>
      <c r="B186" s="9"/>
      <c r="C186" s="12" t="s">
        <v>281</v>
      </c>
      <c r="D186" s="7" t="str">
        <f t="shared" si="15"/>
        <v>QQTest_50</v>
      </c>
      <c r="E186" s="5">
        <f ca="1">TODAY()-1</f>
        <v>45046</v>
      </c>
      <c r="F186" s="6" t="s">
        <v>218</v>
      </c>
      <c r="G186" s="68" t="s">
        <v>26</v>
      </c>
      <c r="H186" s="6"/>
      <c r="I186" s="11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>
        <v>0</v>
      </c>
      <c r="W186" s="11">
        <v>0</v>
      </c>
      <c r="X186" s="9"/>
      <c r="Y186" s="9"/>
      <c r="Z186" s="9"/>
    </row>
    <row r="187" spans="1:26" ht="15">
      <c r="A187" s="9"/>
      <c r="B187" s="15" t="s">
        <v>219</v>
      </c>
      <c r="C187" s="12" t="s">
        <v>281</v>
      </c>
      <c r="D187" s="7" t="str">
        <f t="shared" ref="D187" si="16">LEFT(C187,FIND("@",C187)-1)</f>
        <v>QQTest_50</v>
      </c>
      <c r="E187" s="9"/>
      <c r="F187" s="9"/>
      <c r="G187" s="9"/>
      <c r="H187" s="9"/>
      <c r="I187" s="18" t="s">
        <v>92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">
      <c r="A188" s="9"/>
      <c r="B188" s="9"/>
      <c r="C188" s="12" t="s">
        <v>281</v>
      </c>
      <c r="D188" s="7" t="str">
        <f t="shared" ref="D188:D193" si="17">LEFT(C188,FIND("@",C188)-1)</f>
        <v>QQTest_50</v>
      </c>
      <c r="E188" s="5">
        <f ca="1">TODAY()-6</f>
        <v>45041</v>
      </c>
      <c r="F188" s="6">
        <v>100.4</v>
      </c>
      <c r="G188" s="68" t="s">
        <v>26</v>
      </c>
      <c r="H188" s="6"/>
      <c r="I188" s="11"/>
      <c r="J188" s="1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>
        <v>100</v>
      </c>
      <c r="W188" s="11">
        <v>100</v>
      </c>
      <c r="X188" s="9"/>
      <c r="Y188" s="9"/>
      <c r="Z188" s="9"/>
    </row>
    <row r="189" spans="1:26" ht="15">
      <c r="A189" s="9"/>
      <c r="B189" s="9"/>
      <c r="C189" s="12" t="s">
        <v>281</v>
      </c>
      <c r="D189" s="7" t="str">
        <f t="shared" si="17"/>
        <v>QQTest_50</v>
      </c>
      <c r="E189" s="5">
        <f ca="1">TODAY()-5</f>
        <v>45042</v>
      </c>
      <c r="F189" s="6">
        <v>100.95</v>
      </c>
      <c r="G189" s="68" t="s">
        <v>26</v>
      </c>
      <c r="H189" s="6"/>
      <c r="I189" s="11"/>
      <c r="J189" s="1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>
        <v>100</v>
      </c>
      <c r="W189" s="11">
        <v>100</v>
      </c>
      <c r="X189" s="9"/>
      <c r="Y189" s="9"/>
      <c r="Z189" s="9"/>
    </row>
    <row r="190" spans="1:26" ht="15">
      <c r="A190" s="9"/>
      <c r="B190" s="9"/>
      <c r="C190" s="12" t="s">
        <v>281</v>
      </c>
      <c r="D190" s="7" t="str">
        <f t="shared" si="17"/>
        <v>QQTest_50</v>
      </c>
      <c r="E190" s="5">
        <f ca="1">TODAY()-4</f>
        <v>45043</v>
      </c>
      <c r="F190" s="6">
        <v>0</v>
      </c>
      <c r="G190" s="68" t="s">
        <v>26</v>
      </c>
      <c r="H190" s="6"/>
      <c r="I190" s="11"/>
      <c r="J190" s="1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>
        <v>0</v>
      </c>
      <c r="W190" s="11">
        <v>0</v>
      </c>
      <c r="X190" s="9"/>
      <c r="Y190" s="9"/>
      <c r="Z190" s="9"/>
    </row>
    <row r="191" spans="1:26" ht="15">
      <c r="A191" s="9"/>
      <c r="B191" s="9"/>
      <c r="C191" s="12" t="s">
        <v>281</v>
      </c>
      <c r="D191" s="7" t="str">
        <f t="shared" si="17"/>
        <v>QQTest_50</v>
      </c>
      <c r="E191" s="5">
        <f ca="1">TODAY()-3</f>
        <v>45044</v>
      </c>
      <c r="F191" s="6">
        <v>0.95</v>
      </c>
      <c r="G191" s="68" t="s">
        <v>26</v>
      </c>
      <c r="H191" s="6"/>
      <c r="I191" s="11"/>
      <c r="J191" s="1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>
        <v>0</v>
      </c>
      <c r="W191" s="11">
        <v>0</v>
      </c>
      <c r="X191" s="9"/>
      <c r="Y191" s="9"/>
      <c r="Z191" s="9"/>
    </row>
    <row r="192" spans="1:26" ht="15">
      <c r="A192" s="9"/>
      <c r="B192" s="9"/>
      <c r="C192" s="12" t="s">
        <v>281</v>
      </c>
      <c r="D192" s="7" t="str">
        <f t="shared" si="17"/>
        <v>QQTest_50</v>
      </c>
      <c r="E192" s="5">
        <f ca="1">TODAY()-2</f>
        <v>45045</v>
      </c>
      <c r="F192" s="6">
        <v>0</v>
      </c>
      <c r="G192" s="68" t="s">
        <v>26</v>
      </c>
      <c r="H192" s="6"/>
      <c r="I192" s="11"/>
      <c r="J192" s="1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>
        <v>0</v>
      </c>
      <c r="W192" s="11">
        <v>0</v>
      </c>
      <c r="X192" s="9"/>
      <c r="Y192" s="9"/>
      <c r="Z192" s="9"/>
    </row>
    <row r="193" spans="1:26" ht="15">
      <c r="A193" s="9"/>
      <c r="B193" s="9"/>
      <c r="C193" s="12" t="s">
        <v>281</v>
      </c>
      <c r="D193" s="7" t="str">
        <f t="shared" si="17"/>
        <v>QQTest_50</v>
      </c>
      <c r="E193" s="5">
        <f ca="1">TODAY()-1</f>
        <v>45046</v>
      </c>
      <c r="F193" s="6" t="s">
        <v>218</v>
      </c>
      <c r="G193" s="68" t="s">
        <v>26</v>
      </c>
      <c r="H193" s="6"/>
      <c r="I193" s="11"/>
      <c r="J193" s="1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>
        <v>0</v>
      </c>
      <c r="W193" s="11">
        <v>0</v>
      </c>
      <c r="X193" s="9"/>
      <c r="Y193" s="9"/>
      <c r="Z193" s="9"/>
    </row>
    <row r="194" spans="1:26" ht="15">
      <c r="A194" s="8" t="s">
        <v>220</v>
      </c>
      <c r="B194" s="9" t="s">
        <v>221</v>
      </c>
      <c r="C194" s="10" t="s">
        <v>282</v>
      </c>
      <c r="D194" s="7" t="str">
        <f t="shared" ref="D194:D205" si="18">LEFT(C194,FIND("@",C194)-1)</f>
        <v>QQTest_51</v>
      </c>
      <c r="E194" s="7"/>
      <c r="F194" s="7"/>
      <c r="G194" s="7"/>
      <c r="H194" s="6">
        <v>1</v>
      </c>
      <c r="I194" s="18" t="s">
        <v>100</v>
      </c>
      <c r="J194" s="6">
        <v>201.34</v>
      </c>
      <c r="K194" s="6">
        <v>0</v>
      </c>
      <c r="L194" s="5">
        <f ca="1">TODAY()-30</f>
        <v>45017</v>
      </c>
      <c r="M194" s="5">
        <f ca="1">TODAY()-28</f>
        <v>45019</v>
      </c>
      <c r="N194" s="6" t="s">
        <v>25</v>
      </c>
      <c r="O194" s="68" t="s">
        <v>26</v>
      </c>
      <c r="P194" s="6" t="s">
        <v>59</v>
      </c>
      <c r="Q194" s="6" t="s">
        <v>13</v>
      </c>
      <c r="R194" s="6" t="s">
        <v>60</v>
      </c>
      <c r="S194" s="23">
        <f ca="1">DATE(YEAR(TODAY()),1,1)</f>
        <v>44927</v>
      </c>
      <c r="T194" s="6" t="s">
        <v>256</v>
      </c>
      <c r="U194" s="11" t="s">
        <v>27</v>
      </c>
      <c r="V194" s="11"/>
      <c r="W194" s="9"/>
      <c r="X194" s="9"/>
      <c r="Y194" s="9"/>
      <c r="Z194" s="9" t="str">
        <f>A194</f>
        <v>TC_294941</v>
      </c>
    </row>
    <row r="195" spans="1:26" ht="15">
      <c r="A195" s="9"/>
      <c r="B195" s="9"/>
      <c r="C195" s="12" t="s">
        <v>282</v>
      </c>
      <c r="D195" s="7" t="str">
        <f t="shared" si="18"/>
        <v>QQTest_51</v>
      </c>
      <c r="E195" s="5">
        <f ca="1">TODAY()-30</f>
        <v>45017</v>
      </c>
      <c r="F195" s="6">
        <v>100.67</v>
      </c>
      <c r="G195" s="68" t="s">
        <v>26</v>
      </c>
      <c r="H195" s="6"/>
      <c r="I195" s="11"/>
      <c r="J195" s="1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>
        <v>100</v>
      </c>
      <c r="W195" s="11">
        <v>100</v>
      </c>
      <c r="X195" s="9"/>
      <c r="Y195" s="9"/>
      <c r="Z195" s="9"/>
    </row>
    <row r="196" spans="1:26" ht="15">
      <c r="A196" s="9"/>
      <c r="B196" s="9"/>
      <c r="C196" s="12" t="s">
        <v>282</v>
      </c>
      <c r="D196" s="7" t="str">
        <f t="shared" si="18"/>
        <v>QQTest_51</v>
      </c>
      <c r="E196" s="5">
        <f ca="1">TODAY()-29</f>
        <v>45018</v>
      </c>
      <c r="F196" s="6">
        <v>100.67</v>
      </c>
      <c r="G196" s="68" t="s">
        <v>26</v>
      </c>
      <c r="H196" s="6"/>
      <c r="I196" s="11"/>
      <c r="J196" s="1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>
        <v>100</v>
      </c>
      <c r="W196" s="11">
        <v>100</v>
      </c>
      <c r="X196" s="9"/>
      <c r="Y196" s="9"/>
      <c r="Z196" s="9"/>
    </row>
    <row r="197" spans="1:26" ht="30">
      <c r="A197" s="9"/>
      <c r="B197" s="15" t="s">
        <v>222</v>
      </c>
      <c r="C197" s="12" t="s">
        <v>282</v>
      </c>
      <c r="D197" s="7" t="str">
        <f t="shared" si="18"/>
        <v>QQTest_51</v>
      </c>
      <c r="E197" s="9"/>
      <c r="F197" s="9"/>
      <c r="G197" s="9"/>
      <c r="H197" s="9"/>
      <c r="I197" s="18" t="s">
        <v>100</v>
      </c>
      <c r="J197" s="6">
        <v>201.34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">
      <c r="A198" s="9"/>
      <c r="B198" s="9"/>
      <c r="C198" s="12" t="s">
        <v>282</v>
      </c>
      <c r="D198" s="7" t="str">
        <f t="shared" si="18"/>
        <v>QQTest_51</v>
      </c>
      <c r="E198" s="5">
        <f ca="1">TODAY()-30</f>
        <v>45017</v>
      </c>
      <c r="F198" s="6">
        <v>100.67</v>
      </c>
      <c r="G198" s="68" t="s">
        <v>26</v>
      </c>
      <c r="H198" s="6"/>
      <c r="I198" s="11"/>
      <c r="J198" s="2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>
        <v>100</v>
      </c>
      <c r="W198" s="11">
        <v>100</v>
      </c>
      <c r="X198" s="9"/>
      <c r="Y198" s="9"/>
      <c r="Z198" s="9"/>
    </row>
    <row r="199" spans="1:26" ht="15">
      <c r="A199" s="9"/>
      <c r="B199" s="9"/>
      <c r="C199" s="12" t="s">
        <v>282</v>
      </c>
      <c r="D199" s="7" t="str">
        <f t="shared" si="18"/>
        <v>QQTest_51</v>
      </c>
      <c r="E199" s="5">
        <f ca="1">TODAY()-29</f>
        <v>45018</v>
      </c>
      <c r="F199" s="6">
        <v>100.67</v>
      </c>
      <c r="G199" s="68" t="s">
        <v>26</v>
      </c>
      <c r="H199" s="6"/>
      <c r="I199" s="11"/>
      <c r="J199" s="2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>
        <v>100</v>
      </c>
      <c r="W199" s="11">
        <v>100</v>
      </c>
      <c r="X199" s="9"/>
      <c r="Y199" s="9"/>
      <c r="Z199" s="9"/>
    </row>
    <row r="200" spans="1:26" ht="15">
      <c r="A200" s="8" t="s">
        <v>223</v>
      </c>
      <c r="B200" s="9" t="s">
        <v>224</v>
      </c>
      <c r="C200" s="12" t="s">
        <v>283</v>
      </c>
      <c r="D200" s="7" t="str">
        <f t="shared" si="18"/>
        <v>QQTest_52</v>
      </c>
      <c r="E200" s="7"/>
      <c r="F200" s="7"/>
      <c r="G200" s="7"/>
      <c r="H200" s="6">
        <v>1</v>
      </c>
      <c r="I200" s="18" t="s">
        <v>92</v>
      </c>
      <c r="J200" s="6">
        <v>201.34</v>
      </c>
      <c r="K200" s="6">
        <v>0</v>
      </c>
      <c r="L200" s="5">
        <f ca="1">TODAY()-30</f>
        <v>45017</v>
      </c>
      <c r="M200" s="5">
        <f ca="1">TODAY()-28</f>
        <v>45019</v>
      </c>
      <c r="N200" s="6" t="s">
        <v>25</v>
      </c>
      <c r="O200" s="68" t="s">
        <v>26</v>
      </c>
      <c r="P200" s="6" t="s">
        <v>59</v>
      </c>
      <c r="Q200" s="6" t="s">
        <v>13</v>
      </c>
      <c r="R200" s="6" t="s">
        <v>60</v>
      </c>
      <c r="S200" s="23">
        <f ca="1">DATE(YEAR(TODAY()),1,1)</f>
        <v>44927</v>
      </c>
      <c r="T200" s="6" t="s">
        <v>256</v>
      </c>
      <c r="U200" s="11" t="s">
        <v>27</v>
      </c>
      <c r="V200" s="11"/>
      <c r="W200" s="9"/>
      <c r="X200" s="9"/>
      <c r="Y200" s="9"/>
      <c r="Z200" s="9" t="str">
        <f>A200</f>
        <v>TC_294942</v>
      </c>
    </row>
    <row r="201" spans="1:26" ht="15">
      <c r="A201" s="9"/>
      <c r="B201" s="9"/>
      <c r="C201" s="12" t="s">
        <v>283</v>
      </c>
      <c r="D201" s="7" t="str">
        <f t="shared" si="18"/>
        <v>QQTest_52</v>
      </c>
      <c r="E201" s="5">
        <f ca="1">TODAY()-30</f>
        <v>45017</v>
      </c>
      <c r="F201" s="6">
        <v>100.67</v>
      </c>
      <c r="G201" s="68" t="s">
        <v>26</v>
      </c>
      <c r="H201" s="6"/>
      <c r="I201" s="11"/>
      <c r="J201" s="1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>
        <v>100</v>
      </c>
      <c r="W201" s="11">
        <v>100</v>
      </c>
      <c r="X201" s="9"/>
      <c r="Y201" s="9"/>
      <c r="Z201" s="9"/>
    </row>
    <row r="202" spans="1:26" ht="15">
      <c r="A202" s="9"/>
      <c r="B202" s="9"/>
      <c r="C202" s="12" t="s">
        <v>283</v>
      </c>
      <c r="D202" s="7" t="str">
        <f t="shared" si="18"/>
        <v>QQTest_52</v>
      </c>
      <c r="E202" s="5">
        <f ca="1">TODAY()-29</f>
        <v>45018</v>
      </c>
      <c r="F202" s="6">
        <v>100.67</v>
      </c>
      <c r="G202" s="68" t="s">
        <v>26</v>
      </c>
      <c r="H202" s="6"/>
      <c r="I202" s="11"/>
      <c r="J202" s="1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>
        <v>101</v>
      </c>
      <c r="W202" s="11">
        <v>101</v>
      </c>
      <c r="X202" s="9"/>
      <c r="Y202" s="9"/>
      <c r="Z202" s="9"/>
    </row>
    <row r="203" spans="1:26" ht="30">
      <c r="A203" s="9"/>
      <c r="B203" s="15" t="s">
        <v>222</v>
      </c>
      <c r="C203" s="12" t="s">
        <v>283</v>
      </c>
      <c r="D203" s="7" t="str">
        <f t="shared" si="18"/>
        <v>QQTest_52</v>
      </c>
      <c r="E203" s="9"/>
      <c r="F203" s="9"/>
      <c r="G203" s="9"/>
      <c r="H203" s="9"/>
      <c r="I203" s="18" t="s">
        <v>92</v>
      </c>
      <c r="J203" s="6">
        <v>201.34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">
      <c r="A204" s="9"/>
      <c r="B204" s="9"/>
      <c r="C204" s="12" t="s">
        <v>283</v>
      </c>
      <c r="D204" s="7" t="str">
        <f t="shared" si="18"/>
        <v>QQTest_52</v>
      </c>
      <c r="E204" s="5">
        <f ca="1">TODAY()-30</f>
        <v>45017</v>
      </c>
      <c r="F204" s="6">
        <v>100.67</v>
      </c>
      <c r="G204" s="68" t="s">
        <v>26</v>
      </c>
      <c r="H204" s="6"/>
      <c r="I204" s="11"/>
      <c r="J204" s="2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>
        <v>100</v>
      </c>
      <c r="W204" s="11">
        <v>100</v>
      </c>
      <c r="X204" s="9"/>
      <c r="Y204" s="9"/>
      <c r="Z204" s="9"/>
    </row>
    <row r="205" spans="1:26" ht="15">
      <c r="A205" s="9"/>
      <c r="B205" s="9"/>
      <c r="C205" s="12" t="s">
        <v>283</v>
      </c>
      <c r="D205" s="7" t="str">
        <f t="shared" si="18"/>
        <v>QQTest_52</v>
      </c>
      <c r="E205" s="5">
        <f ca="1">TODAY()-29</f>
        <v>45018</v>
      </c>
      <c r="F205" s="6">
        <v>100.67</v>
      </c>
      <c r="G205" s="68" t="s">
        <v>26</v>
      </c>
      <c r="H205" s="6"/>
      <c r="I205" s="11"/>
      <c r="J205" s="2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>
        <v>101</v>
      </c>
      <c r="W205" s="11">
        <v>101</v>
      </c>
      <c r="X205" s="9"/>
      <c r="Y205" s="9"/>
      <c r="Z205" s="9"/>
    </row>
  </sheetData>
  <conditionalFormatting sqref="Y1">
    <cfRule type="cellIs" dxfId="1" priority="2" operator="equal">
      <formula>"Pass"</formula>
    </cfRule>
    <cfRule type="cellIs" dxfId="0" priority="1" operator="equal">
      <formula>"Fail"</formula>
    </cfRule>
  </conditionalFormatting>
  <hyperlinks>
    <hyperlink ref="C2" r:id="rId1" xr:uid="{00000000-0004-0000-0200-000000000000}"/>
    <hyperlink ref="C6" r:id="rId2" xr:uid="{00000000-0004-0000-0200-000001000000}"/>
    <hyperlink ref="C10" r:id="rId3" tooltip="mailto:QQTest_33@cendyn17.com" display="NAHMTest_33@cendyn17.com" xr:uid="{00000000-0004-0000-0200-000002000000}"/>
    <hyperlink ref="C14" r:id="rId4" tooltip="mailto:QQTest_34@cendyn17.com" display="NAHMTest_34@cendyn17.com" xr:uid="{00000000-0004-0000-0200-000003000000}"/>
    <hyperlink ref="C18" r:id="rId5" tooltip="mailto:QQTest_35@cendyn17.com" display="NAHMTest_35@cendyn17.com" xr:uid="{00000000-0004-0000-0200-000004000000}"/>
    <hyperlink ref="C22" r:id="rId6" tooltip="mailto:QQTest_36@cendyn17.com" display="NAHMTest_36@cendyn17.com" xr:uid="{00000000-0004-0000-0200-000005000000}"/>
    <hyperlink ref="C26" r:id="rId7" tooltip="mailto:QQTest_37@cendyn17.com" display="NAHMTest_37@cendyn17.com" xr:uid="{00000000-0004-0000-0200-000006000000}"/>
    <hyperlink ref="C30" r:id="rId8" tooltip="mailto:QQTest_38@cendyn17.com" display="NAHMTest_38@cendyn17.com" xr:uid="{00000000-0004-0000-0200-000007000000}"/>
    <hyperlink ref="C34" r:id="rId9" tooltip="mailto:QQTest_39@cendyn17.com" display="NAHMTest_39@cendyn17.com" xr:uid="{00000000-0004-0000-0200-000008000000}"/>
    <hyperlink ref="C38" r:id="rId10" xr:uid="{00000000-0004-0000-0200-000009000000}"/>
    <hyperlink ref="C47" r:id="rId11" tooltip="mailto:QQTest_41@cendyn17.com" display="NAHMTest_41@cendyn17.com" xr:uid="{00000000-0004-0000-0200-00000A000000}"/>
    <hyperlink ref="C56" r:id="rId12" tooltip="mailto:QQTest_42@cendyn17.com" display="NAHMTest_42@cendyn17.com" xr:uid="{00000000-0004-0000-0200-00000B000000}"/>
    <hyperlink ref="C65" r:id="rId13" tooltip="mailto:QQTest_43@cendyn17.com" display="NAHMTest_43@cendyn17.com" xr:uid="{00000000-0004-0000-0200-00000C000000}"/>
    <hyperlink ref="C85" r:id="rId14" tooltip="mailto:QQTest_44@cendyn17.com" display="NAHMTest_44@cendyn17.com" xr:uid="{00000000-0004-0000-0200-00000D000000}"/>
    <hyperlink ref="C75" r:id="rId15" tooltip="mailto:QQTest_45@cendyn17.com" display="NAHMTest_45@cendyn17.com" xr:uid="{00000000-0004-0000-0200-00000E000000}"/>
    <hyperlink ref="C92" r:id="rId16" tooltip="mailto:QQTest_46@cendyn17.com" display="NAHMTest_46@cendyn17.com" xr:uid="{00000000-0004-0000-0200-00000F000000}"/>
    <hyperlink ref="C103" r:id="rId17" tooltip="mailto:QQTest_47@cendyn17.com" display="NAHMTest_47@cendyn17.com" xr:uid="{00000000-0004-0000-0200-000010000000}"/>
    <hyperlink ref="C111" r:id="rId18" tooltip="mailto:QQTest_48@cendyn17.com" display="NAHMTest_48@cendyn17.com" xr:uid="{00000000-0004-0000-0200-000011000000}"/>
    <hyperlink ref="C134" r:id="rId19" tooltip="mailto:QQTest_49@cendyn17.com" display="NAHMTest_49@cendyn17.com" xr:uid="{00000000-0004-0000-0200-000012000000}"/>
    <hyperlink ref="C173" r:id="rId20" tooltip="mailto:QQTest_50@cendyn17.com" display="NAHMTest_50@cendyn17.com" xr:uid="{00000000-0004-0000-0200-000013000000}"/>
    <hyperlink ref="C3" r:id="rId21" tooltip="mailto:QQTest_31@cendyn17.com" display="NAHMTest_31@cendyn17.com" xr:uid="{00000000-0004-0000-0200-000014000000}"/>
    <hyperlink ref="C4" r:id="rId22" tooltip="mailto:QQTest_31@cendyn17.com" display="NAHMTest_31@cendyn17.com" xr:uid="{00000000-0004-0000-0200-000015000000}"/>
    <hyperlink ref="C5" r:id="rId23" tooltip="mailto:QQTest_31@cendyn17.com" display="NAHMTest_31@cendyn17.com" xr:uid="{00000000-0004-0000-0200-000016000000}"/>
    <hyperlink ref="C7" r:id="rId24" tooltip="mailto:QQTest_32@cendyn17.com" display="NAHMTest_32@cendyn17.com" xr:uid="{00000000-0004-0000-0200-000017000000}"/>
    <hyperlink ref="C8" r:id="rId25" tooltip="mailto:QQTest_32@cendyn17.com" display="NAHMTest_32@cendyn17.com" xr:uid="{00000000-0004-0000-0200-000018000000}"/>
    <hyperlink ref="C9" r:id="rId26" tooltip="mailto:QQTest_32@cendyn17.com" display="NAHMTest_32@cendyn17.com" xr:uid="{00000000-0004-0000-0200-000019000000}"/>
    <hyperlink ref="C11" r:id="rId27" tooltip="mailto:QQTest_33@cendyn17.com" display="NAHMTest_33@cendyn17.com" xr:uid="{00000000-0004-0000-0200-00001A000000}"/>
    <hyperlink ref="C12" r:id="rId28" tooltip="mailto:QQTest_33@cendyn17.com" display="NAHMTest_33@cendyn17.com" xr:uid="{00000000-0004-0000-0200-00001B000000}"/>
    <hyperlink ref="C13" r:id="rId29" tooltip="mailto:QQTest_33@cendyn17.com" display="NAHMTest_33@cendyn17.com" xr:uid="{00000000-0004-0000-0200-00001C000000}"/>
    <hyperlink ref="C15" r:id="rId30" tooltip="mailto:QQTest_34@cendyn17.com" display="NAHMTest_34@cendyn17.com" xr:uid="{00000000-0004-0000-0200-00001D000000}"/>
    <hyperlink ref="C16" r:id="rId31" tooltip="mailto:QQTest_34@cendyn17.com" display="NAHMTest_34@cendyn17.com" xr:uid="{00000000-0004-0000-0200-00001E000000}"/>
    <hyperlink ref="C17" r:id="rId32" tooltip="mailto:QQTest_34@cendyn17.com" display="NAHMTest_34@cendyn17.com" xr:uid="{00000000-0004-0000-0200-00001F000000}"/>
    <hyperlink ref="C19" r:id="rId33" tooltip="mailto:QQTest_35@cendyn17.com" display="NAHMTest_35@cendyn17.com" xr:uid="{00000000-0004-0000-0200-000020000000}"/>
    <hyperlink ref="C20" r:id="rId34" tooltip="mailto:QQTest_35@cendyn17.com" display="NAHMTest_35@cendyn17.com" xr:uid="{00000000-0004-0000-0200-000021000000}"/>
    <hyperlink ref="C21" r:id="rId35" tooltip="mailto:QQTest_35@cendyn17.com" display="NAHMTest_35@cendyn17.com" xr:uid="{00000000-0004-0000-0200-000022000000}"/>
    <hyperlink ref="C23" r:id="rId36" tooltip="mailto:QQTest_36@cendyn17.com" display="NAHMTest_36@cendyn17.com" xr:uid="{00000000-0004-0000-0200-000023000000}"/>
    <hyperlink ref="C24" r:id="rId37" tooltip="mailto:QQTest_36@cendyn17.com" display="NAHMTest_36@cendyn17.com" xr:uid="{00000000-0004-0000-0200-000024000000}"/>
    <hyperlink ref="C25" r:id="rId38" tooltip="mailto:QQTest_36@cendyn17.com" display="NAHMTest_36@cendyn17.com" xr:uid="{00000000-0004-0000-0200-000025000000}"/>
    <hyperlink ref="C39" r:id="rId39" tooltip="mailto:QQTest_40@cendyn17.com" display="NAHMTest_40@cendyn17.com" xr:uid="{00000000-0004-0000-0200-000026000000}"/>
    <hyperlink ref="C40" r:id="rId40" tooltip="mailto:QQTest_40@cendyn17.com" display="NAHMTest_40@cendyn17.com" xr:uid="{00000000-0004-0000-0200-000027000000}"/>
    <hyperlink ref="C42" r:id="rId41" tooltip="mailto:QQTest_40@cendyn17.com" display="NAHMTest_40@cendyn17.com" xr:uid="{00000000-0004-0000-0200-000028000000}"/>
    <hyperlink ref="C43" r:id="rId42" tooltip="mailto:QQTest_40@cendyn17.com" display="NAHMTest_40@cendyn17.com" xr:uid="{00000000-0004-0000-0200-000029000000}"/>
    <hyperlink ref="C45" r:id="rId43" tooltip="mailto:QQTest_40@cendyn17.com" display="NAHMTest_40@cendyn17.com" xr:uid="{00000000-0004-0000-0200-00002A000000}"/>
    <hyperlink ref="C46" r:id="rId44" tooltip="mailto:QQTest_40@cendyn17.com" display="NAHMTest_40@cendyn17.com" xr:uid="{00000000-0004-0000-0200-00002B000000}"/>
    <hyperlink ref="C27" r:id="rId45" tooltip="mailto:QQTest_37@cendyn17.com" display="NAHMTest_37@cendyn17.com" xr:uid="{00000000-0004-0000-0200-00002C000000}"/>
    <hyperlink ref="C28" r:id="rId46" tooltip="mailto:QQTest_37@cendyn17.com" display="NAHMTest_37@cendyn17.com" xr:uid="{00000000-0004-0000-0200-00002D000000}"/>
    <hyperlink ref="C29" r:id="rId47" tooltip="mailto:QQTest_37@cendyn17.com" display="NAHMTest_37@cendyn17.com" xr:uid="{00000000-0004-0000-0200-00002E000000}"/>
    <hyperlink ref="C31" r:id="rId48" tooltip="mailto:QQTest_38@cendyn17.com" display="NAHMTest_38@cendyn17.com" xr:uid="{00000000-0004-0000-0200-00002F000000}"/>
    <hyperlink ref="C32" r:id="rId49" tooltip="mailto:QQTest_38@cendyn17.com" display="NAHMTest_38@cendyn17.com" xr:uid="{00000000-0004-0000-0200-000030000000}"/>
    <hyperlink ref="C33" r:id="rId50" tooltip="mailto:QQTest_38@cendyn17.com" display="NAHMTest_38@cendyn17.com" xr:uid="{00000000-0004-0000-0200-000031000000}"/>
    <hyperlink ref="C35" r:id="rId51" tooltip="mailto:QQTest_39@cendyn17.com" display="NAHMTest_39@cendyn17.com" xr:uid="{00000000-0004-0000-0200-000032000000}"/>
    <hyperlink ref="C36" r:id="rId52" tooltip="mailto:QQTest_39@cendyn17.com" display="NAHMTest_39@cendyn17.com" xr:uid="{00000000-0004-0000-0200-000033000000}"/>
    <hyperlink ref="C37" r:id="rId53" tooltip="mailto:QQTest_39@cendyn17.com" display="NAHMTest_39@cendyn17.com" xr:uid="{00000000-0004-0000-0200-000034000000}"/>
    <hyperlink ref="C48" r:id="rId54" tooltip="mailto:QQTest_41@cendyn17.com" display="NAHMTest_41@cendyn17.com" xr:uid="{00000000-0004-0000-0200-000035000000}"/>
    <hyperlink ref="C49" r:id="rId55" tooltip="mailto:QQTest_41@cendyn17.com" display="NAHMTest_41@cendyn17.com" xr:uid="{00000000-0004-0000-0200-000036000000}"/>
    <hyperlink ref="C41" r:id="rId56" tooltip="mailto:QQTest_40@cendyn17.com" display="NAHMTest_40@cendyn17.com" xr:uid="{00000000-0004-0000-0200-000037000000}"/>
    <hyperlink ref="C44" r:id="rId57" tooltip="mailto:QQTest_40@cendyn17.com" display="NAHMTest_40@cendyn17.com" xr:uid="{00000000-0004-0000-0200-000038000000}"/>
    <hyperlink ref="C50" r:id="rId58" tooltip="mailto:QQTest_41@cendyn17.com" display="NAHMTest_41@cendyn17.com" xr:uid="{00000000-0004-0000-0200-000039000000}"/>
    <hyperlink ref="C51" r:id="rId59" tooltip="mailto:QQTest_41@cendyn17.com" display="NAHMTest_41@cendyn17.com" xr:uid="{00000000-0004-0000-0200-00003A000000}"/>
    <hyperlink ref="C52" r:id="rId60" tooltip="mailto:QQTest_41@cendyn17.com" display="NAHMTest_41@cendyn17.com" xr:uid="{00000000-0004-0000-0200-00003B000000}"/>
    <hyperlink ref="C53" r:id="rId61" tooltip="mailto:QQTest_41@cendyn17.com" display="NAHMTest_41@cendyn17.com" xr:uid="{00000000-0004-0000-0200-00003C000000}"/>
    <hyperlink ref="C54" r:id="rId62" tooltip="mailto:QQTest_41@cendyn17.com" display="NAHMTest_41@cendyn17.com" xr:uid="{00000000-0004-0000-0200-00003D000000}"/>
    <hyperlink ref="C55" r:id="rId63" tooltip="mailto:QQTest_41@cendyn17.com" display="NAHMTest_41@cendyn17.com" xr:uid="{00000000-0004-0000-0200-00003E000000}"/>
    <hyperlink ref="C57" r:id="rId64" tooltip="mailto:QQTest_42@cendyn17.com" display="NAHMTest_42@cendyn17.com" xr:uid="{00000000-0004-0000-0200-00003F000000}"/>
    <hyperlink ref="C58" r:id="rId65" tooltip="mailto:QQTest_42@cendyn17.com" display="NAHMTest_42@cendyn17.com" xr:uid="{00000000-0004-0000-0200-000040000000}"/>
    <hyperlink ref="C59" r:id="rId66" tooltip="mailto:QQTest_42@cendyn17.com" display="NAHMTest_42@cendyn17.com" xr:uid="{00000000-0004-0000-0200-000041000000}"/>
    <hyperlink ref="C60" r:id="rId67" tooltip="mailto:QQTest_42@cendyn17.com" display="NAHMTest_42@cendyn17.com" xr:uid="{00000000-0004-0000-0200-000042000000}"/>
    <hyperlink ref="C61" r:id="rId68" tooltip="mailto:QQTest_42@cendyn17.com" display="NAHMTest_42@cendyn17.com" xr:uid="{00000000-0004-0000-0200-000043000000}"/>
    <hyperlink ref="C62" r:id="rId69" tooltip="mailto:QQTest_42@cendyn17.com" display="NAHMTest_42@cendyn17.com" xr:uid="{00000000-0004-0000-0200-000044000000}"/>
    <hyperlink ref="C63" r:id="rId70" tooltip="mailto:QQTest_42@cendyn17.com" display="NAHMTest_42@cendyn17.com" xr:uid="{00000000-0004-0000-0200-000045000000}"/>
    <hyperlink ref="C64" r:id="rId71" tooltip="mailto:QQTest_42@cendyn17.com" display="NAHMTest_42@cendyn17.com" xr:uid="{00000000-0004-0000-0200-000046000000}"/>
    <hyperlink ref="C66" r:id="rId72" tooltip="mailto:QQTest_43@cendyn17.com" display="NAHMTest_43@cendyn17.com" xr:uid="{00000000-0004-0000-0200-000047000000}"/>
    <hyperlink ref="C67" r:id="rId73" tooltip="mailto:QQTest_43@cendyn17.com" display="NAHMTest_43@cendyn17.com" xr:uid="{00000000-0004-0000-0200-000048000000}"/>
    <hyperlink ref="C68" r:id="rId74" tooltip="mailto:QQTest_43@cendyn17.com" display="NAHMTest_43@cendyn17.com" xr:uid="{00000000-0004-0000-0200-000049000000}"/>
    <hyperlink ref="C69" r:id="rId75" tooltip="mailto:SepTest_43@cendyn17.com" display="NAHMTest_43@cendyn17.com" xr:uid="{00000000-0004-0000-0200-00004A000000}"/>
    <hyperlink ref="C70" r:id="rId76" tooltip="mailto:QQTest_43@cendyn17.com" display="NAHMTest_43@cendyn17.com" xr:uid="{00000000-0004-0000-0200-00004B000000}"/>
    <hyperlink ref="C71" r:id="rId77" tooltip="mailto:QQTest_43@cendyn17.com" display="NAHMTest_43@cendyn17.com" xr:uid="{00000000-0004-0000-0200-00004C000000}"/>
    <hyperlink ref="C72" r:id="rId78" tooltip="mailto:QQTest_43@cendyn17.com" display="NAHMTest_43@cendyn17.com" xr:uid="{00000000-0004-0000-0200-00004D000000}"/>
    <hyperlink ref="C73" r:id="rId79" tooltip="mailto:QQTest_43@cendyn17.com" display="NAHMTest_43@cendyn17.com" xr:uid="{00000000-0004-0000-0200-00004E000000}"/>
    <hyperlink ref="C74" r:id="rId80" tooltip="mailto:QQTest_43@cendyn17.com" display="NAHMTest_43@cendyn17.com" xr:uid="{00000000-0004-0000-0200-00004F000000}"/>
    <hyperlink ref="C86" r:id="rId81" tooltip="mailto:QQTest_44@cendyn17.com" display="NAHMTest_44@cendyn17.com" xr:uid="{00000000-0004-0000-0200-000050000000}"/>
    <hyperlink ref="C87" r:id="rId82" tooltip="mailto:QQTest_44@cendyn17.com" display="NAHMTest_44@cendyn17.com" xr:uid="{00000000-0004-0000-0200-000051000000}"/>
    <hyperlink ref="C88" r:id="rId83" tooltip="mailto:QQTest_44@cendyn17.com" display="NAHMTest_44@cendyn17.com" xr:uid="{00000000-0004-0000-0200-000052000000}"/>
    <hyperlink ref="C89" r:id="rId84" tooltip="mailto:QQTest_44@cendyn17.com" display="NAHMTest_44@cendyn17.com" xr:uid="{00000000-0004-0000-0200-000053000000}"/>
    <hyperlink ref="C90" r:id="rId85" tooltip="mailto:QQTest_44@cendyn17.com" display="NAHMTest_44@cendyn17.com" xr:uid="{00000000-0004-0000-0200-000054000000}"/>
    <hyperlink ref="C91" r:id="rId86" tooltip="mailto:FebTest_44@cendyn17.com" display="NAHMTest_44@cendyn17.com" xr:uid="{00000000-0004-0000-0200-000055000000}"/>
    <hyperlink ref="C76" r:id="rId87" tooltip="mailto:QQTest_45@cendyn17.com" display="NAHMTest_45@cendyn17.com" xr:uid="{00000000-0004-0000-0200-000056000000}"/>
    <hyperlink ref="C77" r:id="rId88" tooltip="mailto:SepTest_45@cendyn17.com" display="NAHMTest_45@cendyn17.com" xr:uid="{00000000-0004-0000-0200-000057000000}"/>
    <hyperlink ref="C78" r:id="rId89" tooltip="mailto:QQTest_45@cendyn17.com" display="NAHMTest_45@cendyn17.com" xr:uid="{00000000-0004-0000-0200-000058000000}"/>
    <hyperlink ref="C79" r:id="rId90" tooltip="mailto:QQTest_45@cendyn17.com" display="NAHMTest_45@cendyn17.com" xr:uid="{00000000-0004-0000-0200-000059000000}"/>
    <hyperlink ref="C80" r:id="rId91" tooltip="mailto:QQTest_45@cendyn17.com" display="NAHMTest_45@cendyn17.com" xr:uid="{00000000-0004-0000-0200-00005A000000}"/>
    <hyperlink ref="C81" r:id="rId92" tooltip="mailto:QQTest_45@cendyn17.com" display="NAHMTest_45@cendyn17.com" xr:uid="{00000000-0004-0000-0200-00005B000000}"/>
    <hyperlink ref="C82" r:id="rId93" tooltip="mailto:QQTest_45@cendyn17.com" display="NAHMTest_45@cendyn17.com" xr:uid="{00000000-0004-0000-0200-00005C000000}"/>
    <hyperlink ref="C83" r:id="rId94" tooltip="mailto:QQTest_45@cendyn17.com" display="NAHMTest_45@cendyn17.com" xr:uid="{00000000-0004-0000-0200-00005D000000}"/>
    <hyperlink ref="C84" r:id="rId95" tooltip="mailto:QQTest_45@cendyn17.com" display="NAHMTest_45@cendyn17.com" xr:uid="{00000000-0004-0000-0200-00005E000000}"/>
    <hyperlink ref="C93" r:id="rId96" tooltip="mailto:QQTest_46@cendyn17.com" display="NAHMTest_46@cendyn17.com" xr:uid="{00000000-0004-0000-0200-00005F000000}"/>
    <hyperlink ref="C94" r:id="rId97" tooltip="mailto:QQTest_46@cendyn17.com" display="NAHMTest_46@cendyn17.com" xr:uid="{00000000-0004-0000-0200-000060000000}"/>
    <hyperlink ref="C95" r:id="rId98" tooltip="mailto:QQTest_46@cendyn17.com" display="NAHMTest_46@cendyn17.com" xr:uid="{00000000-0004-0000-0200-000061000000}"/>
    <hyperlink ref="C96" r:id="rId99" tooltip="mailto:QQTest_46@cendyn17.com" display="NAHMTest_46@cendyn17.com" xr:uid="{00000000-0004-0000-0200-000062000000}"/>
    <hyperlink ref="C97" r:id="rId100" tooltip="mailto:QQTest_46@cendyn17.com" display="NAHMTest_46@cendyn17.com" xr:uid="{00000000-0004-0000-0200-000063000000}"/>
    <hyperlink ref="C98" r:id="rId101" tooltip="mailto:QQTest_46@cendyn17.com" display="NAHMTest_46@cendyn17.com" xr:uid="{00000000-0004-0000-0200-000064000000}"/>
    <hyperlink ref="C99" r:id="rId102" tooltip="mailto:QQTest_46@cendyn17.com" display="NAHMTest_46@cendyn17.com" xr:uid="{00000000-0004-0000-0200-000065000000}"/>
    <hyperlink ref="C100" r:id="rId103" tooltip="mailto:QQTest_46@cendyn17.com" display="NAHMTest_46@cendyn17.com" xr:uid="{00000000-0004-0000-0200-000066000000}"/>
    <hyperlink ref="C101" r:id="rId104" tooltip="mailto:QQTest_46@cendyn17.com" display="NAHMTest_46@cendyn17.com" xr:uid="{00000000-0004-0000-0200-000067000000}"/>
    <hyperlink ref="C104" r:id="rId105" tooltip="mailto:QQTest_47@cendyn17.com" display="NAHMTest_47@cendyn17.com" xr:uid="{00000000-0004-0000-0200-000068000000}"/>
    <hyperlink ref="C105" r:id="rId106" tooltip="mailto:QQTest_47@cendyn17.com" display="NAHMTest_47@cendyn17.com" xr:uid="{00000000-0004-0000-0200-000069000000}"/>
    <hyperlink ref="C106" r:id="rId107" tooltip="mailto:QQTest_47@cendyn17.com" display="NAHMTest_47@cendyn17.com" xr:uid="{00000000-0004-0000-0200-00006A000000}"/>
    <hyperlink ref="C107" r:id="rId108" tooltip="mailto:QQTest_47@cendyn17.com" display="NAHMTest_47@cendyn17.com" xr:uid="{00000000-0004-0000-0200-00006B000000}"/>
    <hyperlink ref="C108" r:id="rId109" tooltip="mailto:QQTest_47@cendyn17.com" display="NAHMTest_47@cendyn17.com" xr:uid="{00000000-0004-0000-0200-00006C000000}"/>
    <hyperlink ref="C109" r:id="rId110" tooltip="mailto:QQTest_47@cendyn17.com" display="NAHMTest_47@cendyn17.com" xr:uid="{00000000-0004-0000-0200-00006D000000}"/>
    <hyperlink ref="C110" r:id="rId111" tooltip="mailto:QQTest_47@cendyn17.com" display="NAHMTest_47@cendyn17.com" xr:uid="{00000000-0004-0000-0200-00006E000000}"/>
    <hyperlink ref="C112" r:id="rId112" tooltip="mailto:QQTest_48@cendyn17.com" display="NAHMTest_48@cendyn17.com" xr:uid="{00000000-0004-0000-0200-00006F000000}"/>
    <hyperlink ref="C113" r:id="rId113" tooltip="mailto:QQTest_48@cendyn17.com" display="NAHMTest_48@cendyn17.com" xr:uid="{00000000-0004-0000-0200-000070000000}"/>
    <hyperlink ref="C114" r:id="rId114" tooltip="mailto:QQTest_48@cendyn17.com" display="NAHMTest_48@cendyn17.com" xr:uid="{00000000-0004-0000-0200-000071000000}"/>
    <hyperlink ref="C115" r:id="rId115" tooltip="mailto:QQTest_48@cendyn17.com" display="NAHMTest_48@cendyn17.com" xr:uid="{00000000-0004-0000-0200-000072000000}"/>
    <hyperlink ref="C116" r:id="rId116" tooltip="mailto:QQTest_48@cendyn17.com" display="NAHMTest_48@cendyn17.com" xr:uid="{00000000-0004-0000-0200-000073000000}"/>
    <hyperlink ref="C117" r:id="rId117" tooltip="mailto:QQTest_48@cendyn17.com" display="NAHMTest_48@cendyn17.com" xr:uid="{00000000-0004-0000-0200-000074000000}"/>
    <hyperlink ref="C118" r:id="rId118" tooltip="mailto:QQTest_48@cendyn17.com" display="NAHMTest_48@cendyn17.com" xr:uid="{00000000-0004-0000-0200-000075000000}"/>
    <hyperlink ref="C119" r:id="rId119" tooltip="mailto:QQTest_48@cendyn17.com" display="NAHMTest_48@cendyn17.com" xr:uid="{00000000-0004-0000-0200-000076000000}"/>
    <hyperlink ref="C120" r:id="rId120" tooltip="mailto:QQTest_48@cendyn17.com" display="NAHMTest_48@cendyn17.com" xr:uid="{00000000-0004-0000-0200-000077000000}"/>
    <hyperlink ref="C121" r:id="rId121" tooltip="mailto:QQTest_48@cendyn17.com" display="NAHMTest_48@cendyn17.com" xr:uid="{00000000-0004-0000-0200-000078000000}"/>
    <hyperlink ref="C122" r:id="rId122" tooltip="mailto:QQTest_48@cendyn17.com" display="NAHMTest_48@cendyn17.com" xr:uid="{00000000-0004-0000-0200-000079000000}"/>
    <hyperlink ref="C123" r:id="rId123" tooltip="mailto:QQTest_48@cendyn17.com" display="NAHMTest_48@cendyn17.com" xr:uid="{00000000-0004-0000-0200-00007A000000}"/>
    <hyperlink ref="C124" r:id="rId124" tooltip="mailto:QQTest_48@cendyn17.com" display="NAHMTest_48@cendyn17.com" xr:uid="{00000000-0004-0000-0200-00007B000000}"/>
    <hyperlink ref="C125" r:id="rId125" tooltip="mailto:QQTest_48@cendyn17.com" display="NAHMTest_48@cendyn17.com" xr:uid="{00000000-0004-0000-0200-00007C000000}"/>
    <hyperlink ref="C126" r:id="rId126" tooltip="mailto:QQTest_48@cendyn17.com" display="NAHMTest_48@cendyn17.com" xr:uid="{00000000-0004-0000-0200-00007D000000}"/>
    <hyperlink ref="C127" r:id="rId127" tooltip="mailto:QQTest_48@cendyn17.com" display="NAHMTest_48@cendyn17.com" xr:uid="{00000000-0004-0000-0200-00007E000000}"/>
    <hyperlink ref="C128" r:id="rId128" tooltip="mailto:QQTest_48@cendyn17.com" display="NAHMTest_48@cendyn17.com" xr:uid="{00000000-0004-0000-0200-00007F000000}"/>
    <hyperlink ref="C129" r:id="rId129" tooltip="mailto:QQTest_48@cendyn17.com" display="NAHMTest_48@cendyn17.com" xr:uid="{00000000-0004-0000-0200-000080000000}"/>
    <hyperlink ref="C130" r:id="rId130" tooltip="mailto:QQTest_48@cendyn17.com" display="NAHMTest_48@cendyn17.com" xr:uid="{00000000-0004-0000-0200-000081000000}"/>
    <hyperlink ref="C131" r:id="rId131" tooltip="mailto:QQTest_48@cendyn17.com" display="NAHMTest_48@cendyn17.com" xr:uid="{00000000-0004-0000-0200-000082000000}"/>
    <hyperlink ref="C132" r:id="rId132" tooltip="mailto:QQTest_48@cendyn17.com" display="NAHMTest_48@cendyn17.com" xr:uid="{00000000-0004-0000-0200-000083000000}"/>
    <hyperlink ref="C133" r:id="rId133" tooltip="mailto:QQTest_48@cendyn17.com" display="NAHMTest_48@cendyn17.com" xr:uid="{00000000-0004-0000-0200-000084000000}"/>
    <hyperlink ref="C194" r:id="rId134" tooltip="mailto:QQTest_51@cendyn17.com" display="NAHMTest_51@cendyn17.com" xr:uid="{00000000-0004-0000-0200-000085000000}"/>
    <hyperlink ref="C200" r:id="rId135" tooltip="mailto:QQTest_52@cendyn17.com" display="NAHMTest_52@cendyn17.com" xr:uid="{00000000-0004-0000-0200-000086000000}"/>
    <hyperlink ref="C195" r:id="rId136" tooltip="mailto:QQTest_51@cendyn17.com" display="NAHMTest_51@cendyn17.com" xr:uid="{00000000-0004-0000-0200-000087000000}"/>
    <hyperlink ref="C196" r:id="rId137" tooltip="mailto:QQTest_51@cendyn17.com" display="NAHMTest_51@cendyn17.com" xr:uid="{00000000-0004-0000-0200-000088000000}"/>
    <hyperlink ref="C197" r:id="rId138" tooltip="mailto:QQTest_51@cendyn17.com" display="NAHMTest_51@cendyn17.com" xr:uid="{00000000-0004-0000-0200-000089000000}"/>
    <hyperlink ref="C198" r:id="rId139" tooltip="mailto:QQTest_51@cendyn17.com" display="NAHMTest_51@cendyn17.com" xr:uid="{00000000-0004-0000-0200-00008A000000}"/>
    <hyperlink ref="C199" r:id="rId140" tooltip="mailto:QQTest_51@cendyn17.com" display="NAHMTest_51@cendyn17.com" xr:uid="{00000000-0004-0000-0200-00008B000000}"/>
    <hyperlink ref="C201" r:id="rId141" tooltip="mailto:QQTest_52@cendyn17.com" display="NAHMTest_52@cendyn17.com" xr:uid="{00000000-0004-0000-0200-00008C000000}"/>
    <hyperlink ref="C202" r:id="rId142" tooltip="mailto:QQTest_52@cendyn17.com" display="NAHMTest_52@cendyn17.com" xr:uid="{00000000-0004-0000-0200-00008D000000}"/>
    <hyperlink ref="C203" r:id="rId143" tooltip="mailto:QQTest_52@cendyn17.com" display="NAHMTest_52@cendyn17.com" xr:uid="{00000000-0004-0000-0200-00008E000000}"/>
    <hyperlink ref="C204" r:id="rId144" tooltip="mailto:QQTest_52@cendyn17.com" display="NAHMTest_52@cendyn17.com" xr:uid="{00000000-0004-0000-0200-00008F000000}"/>
    <hyperlink ref="C205" r:id="rId145" tooltip="mailto:QQTest_52@cendyn17.com" display="NAHMTest_52@cendyn17.com" xr:uid="{00000000-0004-0000-0200-000090000000}"/>
    <hyperlink ref="C135" r:id="rId146" display="AaruTest_49@cendyn17.com" xr:uid="{00000000-0004-0000-0200-000091000000}"/>
    <hyperlink ref="C136" r:id="rId147" tooltip="mailto:QQTest_49@cendyn17.com" display="NAHMTest_49@cendyn17.com" xr:uid="{00000000-0004-0000-0200-000092000000}"/>
    <hyperlink ref="C137" r:id="rId148" tooltip="mailto:QQTest_49@cendyn17.com" display="NAHMTest_49@cendyn17.com" xr:uid="{00000000-0004-0000-0200-000093000000}"/>
    <hyperlink ref="C138" r:id="rId149" tooltip="mailto:QQTest_49@cendyn17.com" display="NAHMTest_49@cendyn17.com" xr:uid="{00000000-0004-0000-0200-000094000000}"/>
    <hyperlink ref="C139" r:id="rId150" tooltip="mailto:QQTest_49@cendyn17.com" display="NAHMTest_49@cendyn17.com" xr:uid="{00000000-0004-0000-0200-000095000000}"/>
    <hyperlink ref="C141" r:id="rId151" tooltip="mailto:QQTest_49@cendyn17.com" display="NAHMTest_49@cendyn17.com" xr:uid="{00000000-0004-0000-0200-000096000000}"/>
    <hyperlink ref="C140" r:id="rId152" tooltip="mailto:QQTest_49@cendyn17.com" display="NAHMTest_49@cendyn17.com" xr:uid="{00000000-0004-0000-0200-000097000000}"/>
    <hyperlink ref="C142" r:id="rId153" tooltip="mailto:QQTest_49@cendyn17.com" display="NAHMTest_49@cendyn17.com" xr:uid="{00000000-0004-0000-0200-000098000000}"/>
    <hyperlink ref="C143" r:id="rId154" tooltip="mailto:QQTest_49@cendyn17.com" display="NAHMTest_49@cendyn17.com" xr:uid="{00000000-0004-0000-0200-000099000000}"/>
    <hyperlink ref="C144" r:id="rId155" tooltip="mailto:QQTest_49@cendyn17.com" display="NAHMTest_49@cendyn17.com" xr:uid="{00000000-0004-0000-0200-00009A000000}"/>
    <hyperlink ref="C174" r:id="rId156" tooltip="mailto:QQTest_50@cendyn17.com" display="NAHMTest_50@cendyn17.com" xr:uid="{00000000-0004-0000-0200-00009B000000}"/>
    <hyperlink ref="C175" r:id="rId157" tooltip="mailto:QQTest_50@cendyn17.com" display="NAHMTest_50@cendyn17.com" xr:uid="{00000000-0004-0000-0200-00009C000000}"/>
    <hyperlink ref="C176" r:id="rId158" tooltip="mailto:QQTest_50@cendyn17.com" display="NAHMTest_50@cendyn17.com" xr:uid="{00000000-0004-0000-0200-00009D000000}"/>
    <hyperlink ref="C177" r:id="rId159" tooltip="mailto:QQTest_50@cendyn17.com" display="NAHMTest_50@cendyn17.com" xr:uid="{00000000-0004-0000-0200-00009E000000}"/>
    <hyperlink ref="C178" r:id="rId160" tooltip="mailto:QQTest_50@cendyn17.com" display="NAHMTest_50@cendyn17.com" xr:uid="{00000000-0004-0000-0200-00009F000000}"/>
    <hyperlink ref="C179" r:id="rId161" tooltip="mailto:QQTest_50@cendyn17.com" display="NAHMTest_50@cendyn17.com" xr:uid="{00000000-0004-0000-0200-0000A0000000}"/>
    <hyperlink ref="C181" r:id="rId162" tooltip="mailto:QQTest_50@cendyn17.com" display="NAHMTest_50@cendyn17.com" xr:uid="{00000000-0004-0000-0200-0000A1000000}"/>
    <hyperlink ref="C182" r:id="rId163" tooltip="mailto:QQTest_50@cendyn17.com" display="NAHMTest_50@cendyn17.com" xr:uid="{00000000-0004-0000-0200-0000A2000000}"/>
    <hyperlink ref="C183" r:id="rId164" tooltip="mailto:QQTest_50@cendyn17.com" display="NAHMTest_50@cendyn17.com" xr:uid="{00000000-0004-0000-0200-0000A3000000}"/>
    <hyperlink ref="C184" r:id="rId165" tooltip="mailto:QQTest_50@cendyn17.com" display="NAHMTest_50@cendyn17.com" xr:uid="{00000000-0004-0000-0200-0000A4000000}"/>
    <hyperlink ref="C185" r:id="rId166" tooltip="mailto:QQTest_50@cendyn17.com" display="NAHMTest_50@cendyn17.com" xr:uid="{00000000-0004-0000-0200-0000A5000000}"/>
    <hyperlink ref="C186" r:id="rId167" tooltip="mailto:QQTest_50@cendyn17.com" display="NAHMTest_50@cendyn17.com" xr:uid="{00000000-0004-0000-0200-0000A6000000}"/>
    <hyperlink ref="C188" r:id="rId168" display="NGPBHTest_50@cendyn17.com" xr:uid="{00000000-0004-0000-0200-0000A7000000}"/>
    <hyperlink ref="C189" r:id="rId169" tooltip="mailto:QQTest_50@cendyn17.com" display="NAHMTest_50@cendyn17.com" xr:uid="{00000000-0004-0000-0200-0000A8000000}"/>
    <hyperlink ref="C190" r:id="rId170" tooltip="mailto:QQTest_50@cendyn17.com" display="NAHMTest_50@cendyn17.com" xr:uid="{00000000-0004-0000-0200-0000A9000000}"/>
    <hyperlink ref="C191" r:id="rId171" tooltip="mailto:QQTest_50@cendyn17.com" display="NAHMTest_50@cendyn17.com" xr:uid="{00000000-0004-0000-0200-0000AA000000}"/>
    <hyperlink ref="C192" r:id="rId172" tooltip="mailto:QQTest_50@cendyn17.com" display="NAHMTest_50@cendyn17.com" xr:uid="{00000000-0004-0000-0200-0000AB000000}"/>
    <hyperlink ref="C193" r:id="rId173" tooltip="mailto:QQTest_50@cendyn17.com" display="NAHMTest_50@cendyn17.com" xr:uid="{00000000-0004-0000-0200-0000AC000000}"/>
    <hyperlink ref="C146" r:id="rId174" tooltip="mailto:QQTest_49@cendyn17.com" display="NAHMTest_49@cendyn17.com" xr:uid="{00000000-0004-0000-0200-0000AD000000}"/>
    <hyperlink ref="C147" r:id="rId175" tooltip="mailto:QQTest_49@cendyn17.com" display="NAHMTest_49@cendyn17.com" xr:uid="{00000000-0004-0000-0200-0000AE000000}"/>
    <hyperlink ref="C148" r:id="rId176" tooltip="mailto:QQTest_49@cendyn17.com" display="NAHMTest_49@cendyn17.com" xr:uid="{00000000-0004-0000-0200-0000AF000000}"/>
    <hyperlink ref="C149" r:id="rId177" tooltip="mailto:QQTest_49@cendyn17.com" display="NAHMTest_49@cendyn17.com" xr:uid="{00000000-0004-0000-0200-0000B0000000}"/>
    <hyperlink ref="C150" r:id="rId178" tooltip="mailto:QQTest_49@cendyn17.com" display="NAHMTest_49@cendyn17.com" xr:uid="{00000000-0004-0000-0200-0000B1000000}"/>
    <hyperlink ref="C152" r:id="rId179" tooltip="mailto:QQTest_49@cendyn17.com" display="NAHMTest_49@cendyn17.com" xr:uid="{00000000-0004-0000-0200-0000B2000000}"/>
    <hyperlink ref="C151" r:id="rId180" tooltip="mailto:QQTest_49@cendyn17.com" display="NAHMTest_49@cendyn17.com" xr:uid="{00000000-0004-0000-0200-0000B3000000}"/>
    <hyperlink ref="C153" r:id="rId181" tooltip="mailto:QQTest_49@cendyn17.com" display="NAHMTest_49@cendyn17.com" xr:uid="{00000000-0004-0000-0200-0000B4000000}"/>
    <hyperlink ref="C154" r:id="rId182" tooltip="mailto:QQTest_49@cendyn17.com" display="NAHMTest_49@cendyn17.com" xr:uid="{00000000-0004-0000-0200-0000B5000000}"/>
    <hyperlink ref="C155" r:id="rId183" tooltip="mailto:QQTest_49@cendyn17.com" display="NAHMTest_49@cendyn17.com" xr:uid="{00000000-0004-0000-0200-0000B6000000}"/>
    <hyperlink ref="C157" r:id="rId184" tooltip="mailto:QQTest_49@cendyn17.com" display="NAHMTest_49@cendyn17.com" xr:uid="{00000000-0004-0000-0200-0000B7000000}"/>
    <hyperlink ref="C158" r:id="rId185" tooltip="mailto:QQTest_49@cendyn17.com" display="NAHMTest_49@cendyn17.com" xr:uid="{00000000-0004-0000-0200-0000B8000000}"/>
    <hyperlink ref="C159" r:id="rId186" tooltip="mailto:QQTest_49@cendyn17.com" display="NAHMTest_49@cendyn17.com" xr:uid="{00000000-0004-0000-0200-0000B9000000}"/>
    <hyperlink ref="C162" r:id="rId187" tooltip="mailto:QQTest_49@cendyn17.com" display="NAHMTest_49@cendyn17.com" xr:uid="{00000000-0004-0000-0200-0000BA000000}"/>
    <hyperlink ref="C163" r:id="rId188" tooltip="mailto:QQTest_49@cendyn17.com" display="NAHMTest_49@cendyn17.com" xr:uid="{00000000-0004-0000-0200-0000BB000000}"/>
    <hyperlink ref="C165" r:id="rId189" tooltip="mailto:QQTest_49@cendyn17.com" display="NAHMTest_49@cendyn17.com" xr:uid="{00000000-0004-0000-0200-0000BC000000}"/>
    <hyperlink ref="C164" r:id="rId190" tooltip="mailto:QQTest_49@cendyn17.com" display="NAHMTest_49@cendyn17.com" xr:uid="{00000000-0004-0000-0200-0000BD000000}"/>
    <hyperlink ref="C166" r:id="rId191" tooltip="mailto:QQTest_49@cendyn17.com" display="NAHMTest_49@cendyn17.com" xr:uid="{00000000-0004-0000-0200-0000BE000000}"/>
    <hyperlink ref="C167" r:id="rId192" tooltip="mailto:QQTest_49@cendyn17.com" display="NAHMTest_49@cendyn17.com" xr:uid="{00000000-0004-0000-0200-0000BF000000}"/>
    <hyperlink ref="C168" r:id="rId193" tooltip="mailto:QQTest_49@cendyn17.com" display="NAHMTest_49@cendyn17.com" xr:uid="{00000000-0004-0000-0200-0000C0000000}"/>
    <hyperlink ref="C170" r:id="rId194" tooltip="mailto:QQTest_49@cendyn17.com" display="NAHMTest_49@cendyn17.com" xr:uid="{00000000-0004-0000-0200-0000C1000000}"/>
    <hyperlink ref="C171" r:id="rId195" tooltip="mailto:QQTest_49@cendyn17.com" display="NAHMTest_49@cendyn17.com" xr:uid="{00000000-0004-0000-0200-0000C2000000}"/>
    <hyperlink ref="C172" r:id="rId196" tooltip="mailto:QQTest_49@cendyn17.com" display="NAHMTest_49@cendyn17.com" xr:uid="{00000000-0004-0000-0200-0000C3000000}"/>
    <hyperlink ref="C180" r:id="rId197" tooltip="mailto:QQTest_50@cendyn17.com" display="NAHMTest_50@cendyn17.com" xr:uid="{6FFDCBF3-3ABC-405E-A60D-34F121CA6A80}"/>
    <hyperlink ref="C187" r:id="rId198" tooltip="mailto:QQTest_50@cendyn17.com" display="NAHMTest_50@cendyn17.com" xr:uid="{744F02E2-66E7-4016-8CBB-2E05ACC2FDE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Rules_Setup</vt:lpstr>
      <vt:lpstr>Criteria_Scenario</vt:lpstr>
      <vt:lpstr>Nightly_Points_Rule_Scenario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Joshi</dc:creator>
  <cp:lastModifiedBy>Madapu Sridhar</cp:lastModifiedBy>
  <dcterms:created xsi:type="dcterms:W3CDTF">2020-09-11T07:19:00Z</dcterms:created>
  <dcterms:modified xsi:type="dcterms:W3CDTF">2023-05-01T10:11:28Z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