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G:\.shortcut-targets-by-id\1-4Xe7Z4Xq8SnKX4snWQi7yshyb96ImQT\Combine Work\Jannatul Nahar\Excel\leonardhomes  $150  Franchise Financial Suitability Check\"/>
    </mc:Choice>
  </mc:AlternateContent>
  <xr:revisionPtr revIDLastSave="0" documentId="13_ncr:1_{54FF6E06-9A33-4776-85A6-BB9AF05DB1E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inancial Suitability Chec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L9" i="1"/>
  <c r="L8" i="1"/>
  <c r="L7" i="1"/>
  <c r="L6" i="1"/>
  <c r="L5" i="1"/>
  <c r="L4" i="1"/>
  <c r="H4" i="1" l="1"/>
  <c r="A30" i="1"/>
  <c r="A29" i="1"/>
  <c r="A28" i="1"/>
  <c r="A27" i="1"/>
  <c r="A26" i="1"/>
  <c r="A25" i="1"/>
  <c r="A24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H6" i="1"/>
  <c r="H5" i="1"/>
  <c r="Q5" i="1" l="1"/>
  <c r="Q6" i="1"/>
  <c r="Q4" i="1"/>
</calcChain>
</file>

<file path=xl/sharedStrings.xml><?xml version="1.0" encoding="utf-8"?>
<sst xmlns="http://schemas.openxmlformats.org/spreadsheetml/2006/main" count="68" uniqueCount="49">
  <si>
    <t>Scoring</t>
  </si>
  <si>
    <t>Visual &amp; Summary</t>
  </si>
  <si>
    <t>Assets</t>
  </si>
  <si>
    <t>Investments</t>
  </si>
  <si>
    <t>Net Worth</t>
  </si>
  <si>
    <t>Liabilities</t>
  </si>
  <si>
    <t>Credit Cards</t>
  </si>
  <si>
    <t>Monthly Surplus</t>
  </si>
  <si>
    <t>Cash Available</t>
  </si>
  <si>
    <t>Liquid Savings</t>
  </si>
  <si>
    <t>Debt-to-Income Ratio</t>
  </si>
  <si>
    <t>Monthly Income</t>
  </si>
  <si>
    <t>Other</t>
  </si>
  <si>
    <t>Final Recommendation</t>
  </si>
  <si>
    <t>Monthly Expenses</t>
  </si>
  <si>
    <t>Loans</t>
  </si>
  <si>
    <t>Debt Repayments</t>
  </si>
  <si>
    <t>Monthly Total</t>
  </si>
  <si>
    <t>Credit Score</t>
  </si>
  <si>
    <t>Category</t>
  </si>
  <si>
    <t>Value</t>
  </si>
  <si>
    <t>Home</t>
  </si>
  <si>
    <t>Car(s)</t>
  </si>
  <si>
    <t>Super</t>
  </si>
  <si>
    <t>Savings</t>
  </si>
  <si>
    <t>Mortgage</t>
  </si>
  <si>
    <t>Offset</t>
  </si>
  <si>
    <t>Salary</t>
  </si>
  <si>
    <t>Rent</t>
  </si>
  <si>
    <t>Living Costs</t>
  </si>
  <si>
    <t>Mortgage/Rent</t>
  </si>
  <si>
    <t>Utilities</t>
  </si>
  <si>
    <t>Score</t>
  </si>
  <si>
    <t>SL No.</t>
  </si>
  <si>
    <t xml:space="preserve"> Suitability Check</t>
  </si>
  <si>
    <t xml:space="preserve">Self-reported Number </t>
  </si>
  <si>
    <t>User Input Sections</t>
  </si>
  <si>
    <t>Calculations</t>
  </si>
  <si>
    <t>Total</t>
  </si>
  <si>
    <t>Details</t>
  </si>
  <si>
    <t>Bank Account</t>
  </si>
  <si>
    <r>
      <rPr>
        <sz val="11"/>
        <color rgb="FF339933"/>
        <rFont val="Abadi"/>
        <family val="2"/>
      </rPr>
      <t xml:space="preserve">✅ </t>
    </r>
    <r>
      <rPr>
        <sz val="11"/>
        <color theme="1"/>
        <rFont val="Abadi"/>
        <family val="2"/>
      </rPr>
      <t>Ready for Franchise</t>
    </r>
  </si>
  <si>
    <r>
      <t xml:space="preserve"> </t>
    </r>
    <r>
      <rPr>
        <sz val="11"/>
        <color rgb="FFFFFF00"/>
        <rFont val="Abadi"/>
        <family val="2"/>
      </rPr>
      <t>⚠️</t>
    </r>
    <r>
      <rPr>
        <sz val="11"/>
        <color theme="1"/>
        <rFont val="Abadi"/>
        <family val="2"/>
      </rPr>
      <t xml:space="preserve"> Needs Review</t>
    </r>
  </si>
  <si>
    <r>
      <rPr>
        <sz val="11"/>
        <color rgb="FFFF0000"/>
        <rFont val="Abadi"/>
        <family val="2"/>
      </rPr>
      <t>❌</t>
    </r>
    <r>
      <rPr>
        <sz val="11"/>
        <color theme="1"/>
        <rFont val="Abadi"/>
        <family val="2"/>
      </rPr>
      <t xml:space="preserve"> High Risk</t>
    </r>
  </si>
  <si>
    <t>Total Assets</t>
  </si>
  <si>
    <t>Total Liabilities</t>
  </si>
  <si>
    <t>Available Cash</t>
  </si>
  <si>
    <t>Total Income</t>
  </si>
  <si>
    <t>Total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</si>
</sst>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6"/>
      <color theme="0"/>
      <name val="Abadi"/>
      <family val="2"/>
    </font>
    <font>
      <sz val="16"/>
      <color theme="1"/>
      <name val="Abadi"/>
      <family val="2"/>
    </font>
    <font>
      <sz val="11"/>
      <color theme="1"/>
      <name val="Abadi"/>
      <family val="2"/>
    </font>
    <font>
      <sz val="10"/>
      <color rgb="FF000000"/>
      <name val="Abadi"/>
      <family val="2"/>
    </font>
    <font>
      <sz val="16"/>
      <color theme="0"/>
      <name val="Abadi"/>
      <family val="2"/>
    </font>
    <font>
      <b/>
      <sz val="16"/>
      <color theme="0"/>
      <name val="Abadi"/>
      <family val="2"/>
    </font>
    <font>
      <b/>
      <sz val="11"/>
      <color theme="0"/>
      <name val="Abadi"/>
      <family val="2"/>
    </font>
    <font>
      <sz val="11"/>
      <color theme="0"/>
      <name val="Abadi"/>
      <family val="2"/>
    </font>
    <font>
      <b/>
      <sz val="36"/>
      <name val="Abadi"/>
      <family val="2"/>
    </font>
    <font>
      <sz val="11"/>
      <color rgb="FF339933"/>
      <name val="Abadi"/>
      <family val="2"/>
    </font>
    <font>
      <sz val="11"/>
      <color rgb="FFFFFF00"/>
      <name val="Abadi"/>
      <family val="2"/>
    </font>
    <font>
      <sz val="11"/>
      <color rgb="FFFF0000"/>
      <name val="Abadi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B9BBAB"/>
        <bgColor indexed="64"/>
      </patternFill>
    </fill>
  </fills>
  <borders count="11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4" borderId="2" xfId="0" applyFont="1" applyFill="1" applyBorder="1"/>
    <xf numFmtId="0" fontId="5" fillId="4" borderId="2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164" fontId="5" fillId="4" borderId="0" xfId="0" applyNumberFormat="1" applyFont="1" applyFill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2" fontId="5" fillId="4" borderId="0" xfId="0" applyNumberFormat="1" applyFont="1" applyFill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164" fontId="5" fillId="4" borderId="0" xfId="0" applyNumberFormat="1" applyFont="1" applyFill="1"/>
    <xf numFmtId="164" fontId="5" fillId="4" borderId="1" xfId="0" applyNumberFormat="1" applyFont="1" applyFill="1" applyBorder="1"/>
    <xf numFmtId="0" fontId="6" fillId="4" borderId="0" xfId="0" applyFont="1" applyFill="1" applyAlignment="1">
      <alignment horizontal="left" vertical="center" indent="15"/>
    </xf>
    <xf numFmtId="0" fontId="5" fillId="4" borderId="0" xfId="0" applyFont="1" applyFill="1"/>
    <xf numFmtId="0" fontId="5" fillId="4" borderId="0" xfId="0" applyFont="1" applyFill="1" applyAlignment="1">
      <alignment vertical="center"/>
    </xf>
    <xf numFmtId="0" fontId="5" fillId="4" borderId="0" xfId="0" applyFont="1" applyFill="1" applyAlignment="1">
      <alignment horizontal="left"/>
    </xf>
    <xf numFmtId="0" fontId="0" fillId="0" borderId="0" xfId="0" applyAlignment="1">
      <alignment horizontal="left"/>
    </xf>
    <xf numFmtId="10" fontId="5" fillId="4" borderId="0" xfId="2" applyNumberFormat="1" applyFont="1" applyFill="1" applyAlignment="1">
      <alignment horizontal="center"/>
    </xf>
    <xf numFmtId="2" fontId="7" fillId="2" borderId="1" xfId="0" applyNumberFormat="1" applyFont="1" applyFill="1" applyBorder="1"/>
    <xf numFmtId="0" fontId="7" fillId="2" borderId="2" xfId="0" applyFont="1" applyFill="1" applyBorder="1"/>
    <xf numFmtId="0" fontId="8" fillId="2" borderId="1" xfId="0" applyFont="1" applyFill="1" applyBorder="1" applyAlignment="1">
      <alignment horizontal="center"/>
    </xf>
    <xf numFmtId="0" fontId="7" fillId="2" borderId="1" xfId="0" applyFont="1" applyFill="1" applyBorder="1"/>
    <xf numFmtId="0" fontId="9" fillId="2" borderId="4" xfId="0" applyFont="1" applyFill="1" applyBorder="1" applyAlignment="1">
      <alignment horizontal="left" vertical="top"/>
    </xf>
    <xf numFmtId="164" fontId="9" fillId="2" borderId="6" xfId="0" applyNumberFormat="1" applyFont="1" applyFill="1" applyBorder="1" applyAlignment="1">
      <alignment horizontal="center" vertical="top"/>
    </xf>
    <xf numFmtId="0" fontId="10" fillId="2" borderId="3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 vertical="top"/>
    </xf>
    <xf numFmtId="0" fontId="9" fillId="2" borderId="5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center" vertical="top"/>
    </xf>
    <xf numFmtId="0" fontId="9" fillId="2" borderId="4" xfId="0" applyFont="1" applyFill="1" applyBorder="1" applyAlignment="1">
      <alignment horizontal="center" vertical="top"/>
    </xf>
    <xf numFmtId="0" fontId="10" fillId="2" borderId="5" xfId="1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left" vertical="top"/>
    </xf>
    <xf numFmtId="0" fontId="9" fillId="2" borderId="9" xfId="0" applyFont="1" applyFill="1" applyBorder="1" applyAlignment="1">
      <alignment horizontal="left" vertical="top"/>
    </xf>
    <xf numFmtId="164" fontId="9" fillId="2" borderId="10" xfId="0" applyNumberFormat="1" applyFont="1" applyFill="1" applyBorder="1" applyAlignment="1">
      <alignment horizontal="center" vertical="top"/>
    </xf>
    <xf numFmtId="0" fontId="11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</cellXfs>
  <cellStyles count="3">
    <cellStyle name="60% - Accent1" xfId="1" builtinId="32"/>
    <cellStyle name="Normal" xfId="0" builtinId="0"/>
    <cellStyle name="Percent" xfId="2" builtinId="5"/>
  </cellStyles>
  <dxfs count="17">
    <dxf>
      <fill>
        <patternFill>
          <bgColor rgb="FF63BE7B"/>
        </patternFill>
      </fill>
    </dxf>
    <dxf>
      <font>
        <color rgb="FF9C5700"/>
      </font>
      <fill>
        <patternFill>
          <bgColor rgb="FFFFE05D"/>
        </patternFill>
      </fill>
    </dxf>
    <dxf>
      <font>
        <color rgb="FF9C0006"/>
      </font>
      <fill>
        <patternFill>
          <bgColor rgb="FFFF6D6D"/>
        </patternFill>
      </fill>
    </dxf>
    <dxf>
      <fill>
        <patternFill>
          <bgColor rgb="FF63BE7B"/>
        </patternFill>
      </fill>
    </dxf>
    <dxf>
      <font>
        <color rgb="FF9C5700"/>
      </font>
      <fill>
        <patternFill>
          <bgColor rgb="FFFFE05D"/>
        </patternFill>
      </fill>
    </dxf>
    <dxf>
      <font>
        <color rgb="FF9C0006"/>
      </font>
      <fill>
        <patternFill>
          <bgColor rgb="FFFF6D6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badi"/>
        <family val="2"/>
        <scheme val="none"/>
      </font>
      <numFmt numFmtId="164" formatCode="&quot;$&quot;#,##0"/>
      <fill>
        <patternFill patternType="solid">
          <fgColor indexed="64"/>
          <bgColor rgb="FFB9BBAB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badi"/>
        <family val="2"/>
        <scheme val="none"/>
      </font>
      <fill>
        <patternFill patternType="solid">
          <fgColor indexed="64"/>
          <bgColor rgb="FFB9BBAB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badi"/>
        <family val="2"/>
        <scheme val="none"/>
      </font>
      <fill>
        <patternFill patternType="solid">
          <fgColor indexed="64"/>
          <bgColor rgb="FFB9BBAB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badi"/>
        <family val="2"/>
        <scheme val="none"/>
      </font>
      <numFmt numFmtId="0" formatCode="General"/>
      <fill>
        <patternFill patternType="solid">
          <fgColor indexed="64"/>
          <bgColor rgb="FFB9BBAB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0"/>
        </top>
      </border>
    </dxf>
    <dxf>
      <border outline="0">
        <bottom style="thin">
          <color theme="0"/>
        </bottom>
      </border>
    </dxf>
  </dxfs>
  <tableStyles count="0" defaultTableStyle="TableStyleMedium9" defaultPivotStyle="PivotStyleLight16"/>
  <colors>
    <mruColors>
      <color rgb="FFFF6D6D"/>
      <color rgb="FFFFE05D"/>
      <color rgb="FF63BE7B"/>
      <color rgb="FF339933"/>
      <color rgb="FF009644"/>
      <color rgb="FFB9BBAB"/>
      <color rgb="FF00AC4E"/>
      <color rgb="FF339966"/>
      <color rgb="FF33CC33"/>
      <color rgb="FF00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Summary For </a:t>
            </a:r>
            <a:r>
              <a:rPr lang="en-US" sz="1600" b="1" i="0" u="none" strike="noStrike" kern="1200" spc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Scores</a:t>
            </a:r>
            <a:r>
              <a:rPr lang="en-US" sz="1600" b="1" i="0" baseline="0">
                <a:effectLst/>
              </a:rPr>
              <a:t> Count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63BE7B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AAD-465E-92C1-5CB45A0358F0}"/>
              </c:ext>
            </c:extLst>
          </c:dPt>
          <c:dPt>
            <c:idx val="1"/>
            <c:bubble3D val="0"/>
            <c:spPr>
              <a:solidFill>
                <a:srgbClr val="FFE05D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AD-465E-92C1-5CB45A0358F0}"/>
              </c:ext>
            </c:extLst>
          </c:dPt>
          <c:dPt>
            <c:idx val="2"/>
            <c:bubble3D val="0"/>
            <c:spPr>
              <a:solidFill>
                <a:srgbClr val="FF6D6D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AAD-465E-92C1-5CB45A0358F0}"/>
              </c:ext>
            </c:extLst>
          </c:dPt>
          <c:dLbls>
            <c:dLbl>
              <c:idx val="0"/>
              <c:layout>
                <c:manualLayout>
                  <c:x val="0.24751538057742783"/>
                  <c:y val="0.52495535768271107"/>
                </c:manualLayout>
              </c:layout>
              <c:spPr>
                <a:noFill/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5418890638670166"/>
                      <c:h val="0.1732946414927848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6AAD-465E-92C1-5CB45A0358F0}"/>
                </c:ext>
              </c:extLst>
            </c:dLbl>
            <c:dLbl>
              <c:idx val="1"/>
              <c:layout>
                <c:manualLayout>
                  <c:x val="-0.1089184251968504"/>
                  <c:y val="0.33809922591731695"/>
                </c:manualLayout>
              </c:layout>
              <c:spPr>
                <a:noFill/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5824677652998296"/>
                      <c:h val="0.1683562992125984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6AAD-465E-92C1-5CB45A0358F0}"/>
                </c:ext>
              </c:extLst>
            </c:dLbl>
            <c:dLbl>
              <c:idx val="2"/>
              <c:layout>
                <c:manualLayout>
                  <c:x val="-0.23192356955380578"/>
                  <c:y val="-0.1214440490535396"/>
                </c:manualLayout>
              </c:layout>
              <c:spPr>
                <a:noFill/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5641725112229818"/>
                      <c:h val="0.1776155584718576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6AAD-465E-92C1-5CB45A0358F0}"/>
                </c:ext>
              </c:extLst>
            </c:dLbl>
            <c:spPr>
              <a:noFill/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'Financial Suitability Check'!$P$4:$P$6</c:f>
              <c:strCache>
                <c:ptCount val="3"/>
                <c:pt idx="0">
                  <c:v>✅ Ready for Franchise</c:v>
                </c:pt>
                <c:pt idx="1">
                  <c:v> ⚠️ Needs Review</c:v>
                </c:pt>
                <c:pt idx="2">
                  <c:v>❌ High Risk</c:v>
                </c:pt>
              </c:strCache>
            </c:strRef>
          </c:cat>
          <c:val>
            <c:numRef>
              <c:f>'Financial Suitability Check'!$Q$4:$Q$6</c:f>
              <c:numCache>
                <c:formatCode>General</c:formatCode>
                <c:ptCount val="3"/>
                <c:pt idx="0">
                  <c:v>4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AD-465E-92C1-5CB45A035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704851</xdr:colOff>
      <xdr:row>0</xdr:row>
      <xdr:rowOff>19050</xdr:rowOff>
    </xdr:from>
    <xdr:to>
      <xdr:col>2</xdr:col>
      <xdr:colOff>1790701</xdr:colOff>
      <xdr:row>0</xdr:row>
      <xdr:rowOff>809625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E4E8C0F-5FB6-4E65-9196-0CEDF6211E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0851" y="19050"/>
          <a:ext cx="1085850" cy="790575"/>
        </a:xfrm>
        <a:prstGeom prst="rect">
          <a:avLst/>
        </a:prstGeom>
        <a:noFill/>
      </xdr:spPr>
    </xdr:pic>
    <xdr:clientData/>
  </xdr:twoCellAnchor>
  <xdr:twoCellAnchor>
    <xdr:from>
      <xdr:col>13</xdr:col>
      <xdr:colOff>76200</xdr:colOff>
      <xdr:row>11</xdr:row>
      <xdr:rowOff>166687</xdr:rowOff>
    </xdr:from>
    <xdr:to>
      <xdr:col>17</xdr:col>
      <xdr:colOff>219075</xdr:colOff>
      <xdr:row>29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D2AF34-E453-4C65-AA4B-524E2ED7F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D00719-92FF-4D85-8811-4B63F7427519}" name="Input" displayName="Input" ref="A3:D30" totalsRowShown="0" headerRowBorderDxfId="16" tableBorderDxfId="15">
  <autoFilter ref="A3:D30" xr:uid="{0BD00719-92FF-4D85-8811-4B63F7427519}"/>
  <tableColumns count="4">
    <tableColumn id="1" xr3:uid="{D1EBBA72-78FC-48A1-B89B-63A10A22A8A5}" name="SL No." dataDxfId="14">
      <calculatedColumnFormula>IF(B4&lt;&gt;"", ROW(B4)-3,"")</calculatedColumnFormula>
    </tableColumn>
    <tableColumn id="2" xr3:uid="{B1AC03CE-2911-496D-9111-E94D39EB4A1A}" name="Category" dataDxfId="13"/>
    <tableColumn id="3" xr3:uid="{91112658-BF9F-4343-A2EF-9F29E4723333}" name="Details" dataDxfId="12"/>
    <tableColumn id="4" xr3:uid="{3AA2908B-81C4-4C2F-9A1A-F52AC24C4FE9}" name="Value" dataDxfId="11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0"/>
  <sheetViews>
    <sheetView showGridLines="0" tabSelected="1" zoomScaleNormal="100" workbookViewId="0">
      <selection activeCell="M11" sqref="M11"/>
    </sheetView>
  </sheetViews>
  <sheetFormatPr defaultRowHeight="15" x14ac:dyDescent="0.25"/>
  <cols>
    <col min="1" max="1" width="10" style="1" customWidth="1"/>
    <col min="2" max="2" width="29" style="21" customWidth="1"/>
    <col min="3" max="3" width="31.85546875" style="21" customWidth="1"/>
    <col min="4" max="4" width="18.140625" style="3" customWidth="1"/>
    <col min="5" max="5" width="0.85546875" style="4" customWidth="1"/>
    <col min="6" max="6" width="0.85546875" style="6" customWidth="1"/>
    <col min="7" max="7" width="27.5703125" style="21" customWidth="1"/>
    <col min="8" max="8" width="32.140625" style="1" bestFit="1" customWidth="1"/>
    <col min="9" max="9" width="1.28515625" style="5" customWidth="1"/>
    <col min="10" max="10" width="1.28515625" style="6" customWidth="1"/>
    <col min="11" max="11" width="25" style="21" customWidth="1"/>
    <col min="12" max="12" width="17.140625" style="1" customWidth="1"/>
    <col min="13" max="13" width="13.7109375" style="1" customWidth="1"/>
    <col min="14" max="14" width="1.42578125" style="5" customWidth="1"/>
    <col min="15" max="15" width="1.42578125" style="6" customWidth="1"/>
    <col min="16" max="16" width="26.42578125" style="1" customWidth="1"/>
    <col min="17" max="17" width="22.140625" style="1" bestFit="1" customWidth="1"/>
    <col min="18" max="18" width="3.5703125" style="5" customWidth="1"/>
    <col min="19" max="19" width="3.5703125" style="6" customWidth="1"/>
    <col min="20" max="16384" width="9.140625" style="1"/>
  </cols>
  <sheetData>
    <row r="1" spans="1:19" ht="64.5" customHeight="1" x14ac:dyDescent="0.25">
      <c r="A1" s="40" t="s">
        <v>34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</row>
    <row r="2" spans="1:19" s="2" customFormat="1" ht="48" customHeight="1" x14ac:dyDescent="0.35">
      <c r="A2" s="42" t="s">
        <v>36</v>
      </c>
      <c r="B2" s="42"/>
      <c r="C2" s="42"/>
      <c r="D2" s="42"/>
      <c r="E2" s="23"/>
      <c r="F2" s="24"/>
      <c r="G2" s="42" t="s">
        <v>37</v>
      </c>
      <c r="H2" s="42"/>
      <c r="I2" s="25"/>
      <c r="J2" s="24"/>
      <c r="K2" s="42" t="s">
        <v>0</v>
      </c>
      <c r="L2" s="42"/>
      <c r="M2" s="42"/>
      <c r="N2" s="25"/>
      <c r="O2" s="24"/>
      <c r="P2" s="42" t="s">
        <v>1</v>
      </c>
      <c r="Q2" s="42"/>
      <c r="R2" s="26"/>
      <c r="S2" s="7"/>
    </row>
    <row r="3" spans="1:19" x14ac:dyDescent="0.25">
      <c r="A3" s="36" t="s">
        <v>33</v>
      </c>
      <c r="B3" s="37" t="s">
        <v>19</v>
      </c>
      <c r="C3" s="38" t="s">
        <v>39</v>
      </c>
      <c r="D3" s="39" t="s">
        <v>20</v>
      </c>
      <c r="E3" s="28"/>
      <c r="F3" s="29"/>
      <c r="G3" s="31" t="s">
        <v>19</v>
      </c>
      <c r="H3" s="32" t="s">
        <v>20</v>
      </c>
      <c r="I3" s="30"/>
      <c r="J3" s="29"/>
      <c r="K3" s="27" t="s">
        <v>19</v>
      </c>
      <c r="L3" s="33" t="s">
        <v>20</v>
      </c>
      <c r="M3" s="32" t="s">
        <v>32</v>
      </c>
      <c r="N3" s="30"/>
      <c r="O3" s="29"/>
      <c r="P3" s="34" t="s">
        <v>13</v>
      </c>
      <c r="Q3" s="32" t="s">
        <v>38</v>
      </c>
      <c r="R3" s="35"/>
      <c r="S3" s="10"/>
    </row>
    <row r="4" spans="1:19" x14ac:dyDescent="0.25">
      <c r="A4" s="10">
        <f t="shared" ref="A4:A23" si="0">IF(B4&lt;&gt;"", ROW(B4)-3,"")</f>
        <v>1</v>
      </c>
      <c r="B4" s="20" t="s">
        <v>2</v>
      </c>
      <c r="C4" s="20" t="s">
        <v>21</v>
      </c>
      <c r="D4" s="11">
        <v>200000</v>
      </c>
      <c r="E4" s="12"/>
      <c r="F4" s="8"/>
      <c r="G4" s="20" t="s">
        <v>4</v>
      </c>
      <c r="H4" s="13">
        <f>SUMIFS(D:D, B:B, "Assets") - SUMIFS(D:D, B:B, "Liabilities")</f>
        <v>466000</v>
      </c>
      <c r="I4" s="14"/>
      <c r="J4" s="8"/>
      <c r="K4" s="20" t="s">
        <v>44</v>
      </c>
      <c r="L4" s="13">
        <f>SUMIFS(D:D, B:B, "Assets")</f>
        <v>766000</v>
      </c>
      <c r="M4" s="10">
        <f t="shared" ref="M4:M8" si="1">IF(L4 &gt; 50000, 3, IF(L4&gt;30000, 2, 1))</f>
        <v>3</v>
      </c>
      <c r="N4" s="9"/>
      <c r="O4" s="8"/>
      <c r="P4" s="10" t="s">
        <v>41</v>
      </c>
      <c r="Q4" s="10">
        <f>COUNTIF(M:M,3)</f>
        <v>4</v>
      </c>
      <c r="R4" s="9"/>
      <c r="S4" s="8"/>
    </row>
    <row r="5" spans="1:19" x14ac:dyDescent="0.25">
      <c r="A5" s="10">
        <f t="shared" si="0"/>
        <v>2</v>
      </c>
      <c r="B5" s="20" t="s">
        <v>2</v>
      </c>
      <c r="C5" s="20" t="s">
        <v>22</v>
      </c>
      <c r="D5" s="11">
        <v>35000</v>
      </c>
      <c r="E5" s="12"/>
      <c r="F5" s="8"/>
      <c r="G5" s="20" t="s">
        <v>7</v>
      </c>
      <c r="H5" s="13">
        <f>SUMIFS(D:D, B:B, "Monthly Income") - SUMIFS(D:D, B:B, "Monthly Expenses")</f>
        <v>-52200</v>
      </c>
      <c r="I5" s="14"/>
      <c r="J5" s="8"/>
      <c r="K5" s="20" t="s">
        <v>45</v>
      </c>
      <c r="L5" s="13">
        <f xml:space="preserve"> SUMIFS(D:D, B:B, "Liabilities")</f>
        <v>300000</v>
      </c>
      <c r="M5" s="10">
        <f t="shared" si="1"/>
        <v>3</v>
      </c>
      <c r="N5" s="9"/>
      <c r="O5" s="8"/>
      <c r="P5" s="10" t="s">
        <v>42</v>
      </c>
      <c r="Q5" s="10">
        <f>COUNTIF(M:M,2)</f>
        <v>0</v>
      </c>
      <c r="R5" s="9"/>
      <c r="S5" s="8"/>
    </row>
    <row r="6" spans="1:19" x14ac:dyDescent="0.25">
      <c r="A6" s="10">
        <f t="shared" si="0"/>
        <v>3</v>
      </c>
      <c r="B6" s="20" t="s">
        <v>2</v>
      </c>
      <c r="C6" s="20" t="s">
        <v>23</v>
      </c>
      <c r="D6" s="11">
        <v>1000</v>
      </c>
      <c r="E6" s="12"/>
      <c r="F6" s="8"/>
      <c r="G6" s="20" t="s">
        <v>10</v>
      </c>
      <c r="H6" s="22">
        <f xml:space="preserve"> (SUMIFS(D:D, B:B, "Debt Repayments")) / (SUMIFS(D:D, B:B, "Monthly Income"))</f>
        <v>0</v>
      </c>
      <c r="I6" s="14"/>
      <c r="J6" s="8"/>
      <c r="K6" s="20" t="s">
        <v>46</v>
      </c>
      <c r="L6" s="13">
        <f>SUMIFS(D:D, B:B, "Cash Available")</f>
        <v>183500</v>
      </c>
      <c r="M6" s="10">
        <f t="shared" si="1"/>
        <v>3</v>
      </c>
      <c r="N6" s="9"/>
      <c r="O6" s="8"/>
      <c r="P6" s="10" t="s">
        <v>43</v>
      </c>
      <c r="Q6" s="10">
        <f>COUNTIF(M:M,1)</f>
        <v>2</v>
      </c>
      <c r="R6" s="9"/>
      <c r="S6" s="8"/>
    </row>
    <row r="7" spans="1:19" x14ac:dyDescent="0.25">
      <c r="A7" s="10">
        <f t="shared" si="0"/>
        <v>4</v>
      </c>
      <c r="B7" s="20" t="s">
        <v>2</v>
      </c>
      <c r="C7" s="20" t="s">
        <v>24</v>
      </c>
      <c r="D7" s="11">
        <v>500000</v>
      </c>
      <c r="E7" s="12"/>
      <c r="F7" s="8"/>
      <c r="G7" s="20"/>
      <c r="H7" s="13"/>
      <c r="I7" s="14"/>
      <c r="J7" s="8"/>
      <c r="K7" s="20" t="s">
        <v>47</v>
      </c>
      <c r="L7" s="13">
        <f>SUMIFS(D:D, B:B, "Monthly Income")</f>
        <v>11300</v>
      </c>
      <c r="M7" s="10">
        <f t="shared" si="1"/>
        <v>1</v>
      </c>
      <c r="N7" s="9"/>
      <c r="O7" s="8"/>
      <c r="P7" s="10"/>
      <c r="Q7" s="10"/>
      <c r="R7" s="9"/>
      <c r="S7" s="8"/>
    </row>
    <row r="8" spans="1:19" x14ac:dyDescent="0.25">
      <c r="A8" s="10">
        <f t="shared" si="0"/>
        <v>5</v>
      </c>
      <c r="B8" s="20" t="s">
        <v>2</v>
      </c>
      <c r="C8" s="20" t="s">
        <v>3</v>
      </c>
      <c r="D8" s="11">
        <v>30000</v>
      </c>
      <c r="E8" s="12"/>
      <c r="F8" s="8"/>
      <c r="G8" s="20"/>
      <c r="H8" s="13"/>
      <c r="I8" s="14"/>
      <c r="J8" s="8"/>
      <c r="K8" s="20" t="s">
        <v>48</v>
      </c>
      <c r="L8" s="10">
        <f>SUMIFS(D:D, B:B, "Monthly Expenses")</f>
        <v>63500</v>
      </c>
      <c r="M8" s="10">
        <f t="shared" si="1"/>
        <v>3</v>
      </c>
      <c r="N8" s="9"/>
      <c r="O8" s="8"/>
      <c r="P8" s="10"/>
      <c r="Q8" s="10"/>
      <c r="R8" s="9"/>
      <c r="S8" s="8"/>
    </row>
    <row r="9" spans="1:19" x14ac:dyDescent="0.25">
      <c r="A9" s="10">
        <f t="shared" si="0"/>
        <v>6</v>
      </c>
      <c r="B9" s="20" t="s">
        <v>5</v>
      </c>
      <c r="C9" s="20" t="s">
        <v>25</v>
      </c>
      <c r="D9" s="11">
        <v>30000</v>
      </c>
      <c r="E9" s="12"/>
      <c r="F9" s="8"/>
      <c r="G9" s="20"/>
      <c r="H9" s="15"/>
      <c r="I9" s="16"/>
      <c r="J9" s="8"/>
      <c r="K9" s="20" t="s">
        <v>16</v>
      </c>
      <c r="L9" s="10">
        <f>SUMIFS(D:D, B:B, "Debt Repayments")</f>
        <v>0</v>
      </c>
      <c r="M9" s="10">
        <f>IF(L9 &gt; 50000, 3, IF(L9&gt;30000, 2, 1))</f>
        <v>1</v>
      </c>
      <c r="N9" s="9"/>
      <c r="O9" s="8"/>
      <c r="P9" s="10"/>
      <c r="Q9" s="10"/>
      <c r="R9" s="9"/>
      <c r="S9" s="8"/>
    </row>
    <row r="10" spans="1:19" x14ac:dyDescent="0.25">
      <c r="A10" s="10">
        <f t="shared" si="0"/>
        <v>7</v>
      </c>
      <c r="B10" s="20" t="s">
        <v>5</v>
      </c>
      <c r="C10" s="20" t="s">
        <v>15</v>
      </c>
      <c r="D10" s="11">
        <v>20000</v>
      </c>
      <c r="E10" s="12"/>
      <c r="F10" s="8"/>
      <c r="G10" s="20"/>
      <c r="H10" s="13"/>
      <c r="I10" s="14"/>
      <c r="J10" s="8"/>
      <c r="K10" s="20"/>
      <c r="L10" s="10"/>
      <c r="M10" s="10"/>
      <c r="N10" s="9"/>
      <c r="O10" s="8"/>
      <c r="P10" s="10"/>
      <c r="Q10" s="10"/>
      <c r="R10" s="9"/>
      <c r="S10" s="8"/>
    </row>
    <row r="11" spans="1:19" x14ac:dyDescent="0.25">
      <c r="A11" s="10">
        <f t="shared" si="0"/>
        <v>8</v>
      </c>
      <c r="B11" s="20" t="s">
        <v>5</v>
      </c>
      <c r="C11" s="20" t="s">
        <v>6</v>
      </c>
      <c r="D11" s="11">
        <v>250000</v>
      </c>
      <c r="E11" s="12"/>
      <c r="F11" s="8"/>
      <c r="G11" s="20"/>
      <c r="H11" s="13"/>
      <c r="I11" s="14"/>
      <c r="J11" s="8"/>
      <c r="K11" s="20"/>
      <c r="L11" s="10"/>
      <c r="M11" s="10"/>
      <c r="N11" s="9"/>
      <c r="O11" s="8"/>
      <c r="P11" s="10"/>
      <c r="Q11" s="10"/>
      <c r="R11" s="9"/>
      <c r="S11" s="8"/>
    </row>
    <row r="12" spans="1:19" x14ac:dyDescent="0.25">
      <c r="A12" s="10">
        <f t="shared" si="0"/>
        <v>9</v>
      </c>
      <c r="B12" s="20" t="s">
        <v>8</v>
      </c>
      <c r="C12" s="20" t="s">
        <v>40</v>
      </c>
      <c r="D12" s="11">
        <v>150000</v>
      </c>
      <c r="E12" s="12"/>
      <c r="F12" s="8"/>
      <c r="G12" s="20"/>
      <c r="H12" s="10"/>
      <c r="I12" s="9"/>
      <c r="J12" s="8"/>
      <c r="K12" s="20"/>
      <c r="L12" s="10"/>
      <c r="M12" s="10"/>
      <c r="N12" s="9"/>
      <c r="O12" s="8"/>
      <c r="P12" s="10"/>
      <c r="Q12" s="10"/>
      <c r="R12" s="9"/>
      <c r="S12" s="8"/>
    </row>
    <row r="13" spans="1:19" x14ac:dyDescent="0.25">
      <c r="A13" s="10">
        <f t="shared" si="0"/>
        <v>10</v>
      </c>
      <c r="B13" s="20" t="s">
        <v>8</v>
      </c>
      <c r="C13" s="20" t="s">
        <v>26</v>
      </c>
      <c r="D13" s="11">
        <v>23500</v>
      </c>
      <c r="E13" s="12"/>
      <c r="F13" s="8"/>
      <c r="G13" s="20"/>
      <c r="H13" s="10"/>
      <c r="I13" s="9"/>
      <c r="J13" s="8"/>
      <c r="K13" s="20"/>
      <c r="L13" s="10"/>
      <c r="M13" s="10"/>
      <c r="N13" s="9"/>
      <c r="O13" s="8"/>
      <c r="P13" s="17"/>
      <c r="Q13" s="10"/>
      <c r="R13" s="9"/>
      <c r="S13" s="8"/>
    </row>
    <row r="14" spans="1:19" x14ac:dyDescent="0.25">
      <c r="A14" s="10">
        <f t="shared" si="0"/>
        <v>11</v>
      </c>
      <c r="B14" s="20" t="s">
        <v>8</v>
      </c>
      <c r="C14" s="20" t="s">
        <v>9</v>
      </c>
      <c r="D14" s="11">
        <v>10000</v>
      </c>
      <c r="E14" s="12"/>
      <c r="F14" s="8"/>
      <c r="G14" s="20"/>
      <c r="H14" s="10"/>
      <c r="I14" s="9"/>
      <c r="J14" s="8"/>
      <c r="K14" s="20"/>
      <c r="L14" s="10"/>
      <c r="M14" s="10"/>
      <c r="N14" s="9"/>
      <c r="O14" s="8"/>
      <c r="P14" s="10"/>
      <c r="Q14" s="10"/>
      <c r="R14" s="9"/>
      <c r="S14" s="8"/>
    </row>
    <row r="15" spans="1:19" x14ac:dyDescent="0.25">
      <c r="A15" s="10">
        <f t="shared" si="0"/>
        <v>12</v>
      </c>
      <c r="B15" s="20" t="s">
        <v>11</v>
      </c>
      <c r="C15" s="20" t="s">
        <v>27</v>
      </c>
      <c r="D15" s="11">
        <v>8000</v>
      </c>
      <c r="E15" s="12"/>
      <c r="F15" s="8"/>
      <c r="G15" s="20"/>
      <c r="H15" s="10"/>
      <c r="I15" s="9"/>
      <c r="J15" s="8"/>
      <c r="K15" s="20"/>
      <c r="L15" s="10"/>
      <c r="M15" s="10"/>
      <c r="N15" s="9"/>
      <c r="O15" s="8"/>
      <c r="P15" s="10"/>
      <c r="Q15" s="10"/>
      <c r="R15" s="9"/>
      <c r="S15" s="8"/>
    </row>
    <row r="16" spans="1:19" x14ac:dyDescent="0.25">
      <c r="A16" s="10">
        <f t="shared" si="0"/>
        <v>13</v>
      </c>
      <c r="B16" s="20" t="s">
        <v>11</v>
      </c>
      <c r="C16" s="20" t="s">
        <v>28</v>
      </c>
      <c r="D16" s="11">
        <v>1800</v>
      </c>
      <c r="E16" s="12"/>
      <c r="F16" s="8"/>
      <c r="G16" s="20"/>
      <c r="H16" s="10"/>
      <c r="I16" s="9"/>
      <c r="J16" s="8"/>
      <c r="K16" s="20"/>
      <c r="L16" s="10"/>
      <c r="M16" s="10"/>
      <c r="N16" s="9"/>
      <c r="O16" s="8"/>
      <c r="P16" s="10"/>
      <c r="Q16" s="10"/>
      <c r="R16" s="9"/>
      <c r="S16" s="8"/>
    </row>
    <row r="17" spans="1:19" x14ac:dyDescent="0.25">
      <c r="A17" s="10">
        <f t="shared" si="0"/>
        <v>14</v>
      </c>
      <c r="B17" s="20" t="s">
        <v>11</v>
      </c>
      <c r="C17" s="20" t="s">
        <v>12</v>
      </c>
      <c r="D17" s="11">
        <v>1500</v>
      </c>
      <c r="E17" s="12"/>
      <c r="F17" s="8"/>
      <c r="G17" s="20"/>
      <c r="H17" s="10"/>
      <c r="I17" s="9"/>
      <c r="J17" s="8"/>
      <c r="K17" s="20"/>
      <c r="L17" s="10"/>
      <c r="M17" s="10"/>
      <c r="N17" s="9"/>
      <c r="O17" s="8"/>
      <c r="P17" s="18"/>
      <c r="Q17" s="10"/>
      <c r="R17" s="9"/>
      <c r="S17" s="8"/>
    </row>
    <row r="18" spans="1:19" x14ac:dyDescent="0.25">
      <c r="A18" s="10">
        <f t="shared" si="0"/>
        <v>15</v>
      </c>
      <c r="B18" s="20" t="s">
        <v>14</v>
      </c>
      <c r="C18" s="20" t="s">
        <v>29</v>
      </c>
      <c r="D18" s="11">
        <v>25000</v>
      </c>
      <c r="E18" s="12"/>
      <c r="F18" s="8"/>
      <c r="G18" s="20"/>
      <c r="H18" s="10"/>
      <c r="I18" s="9"/>
      <c r="J18" s="8"/>
      <c r="K18" s="20"/>
      <c r="L18" s="10"/>
      <c r="M18" s="10"/>
      <c r="N18" s="9"/>
      <c r="O18" s="8"/>
      <c r="P18" s="18"/>
      <c r="Q18" s="10"/>
      <c r="R18" s="9"/>
      <c r="S18" s="8"/>
    </row>
    <row r="19" spans="1:19" x14ac:dyDescent="0.25">
      <c r="A19" s="10">
        <f t="shared" si="0"/>
        <v>16</v>
      </c>
      <c r="B19" s="20" t="s">
        <v>14</v>
      </c>
      <c r="C19" s="20" t="s">
        <v>30</v>
      </c>
      <c r="D19" s="11">
        <v>1000</v>
      </c>
      <c r="E19" s="12"/>
      <c r="F19" s="8"/>
      <c r="G19" s="20"/>
      <c r="H19" s="10"/>
      <c r="I19" s="9"/>
      <c r="J19" s="8"/>
      <c r="K19" s="20"/>
      <c r="L19" s="10"/>
      <c r="M19" s="10"/>
      <c r="N19" s="9"/>
      <c r="O19" s="8"/>
      <c r="P19" s="17"/>
      <c r="Q19" s="10"/>
      <c r="R19" s="9"/>
      <c r="S19" s="8"/>
    </row>
    <row r="20" spans="1:19" x14ac:dyDescent="0.25">
      <c r="A20" s="10">
        <f t="shared" si="0"/>
        <v>17</v>
      </c>
      <c r="B20" s="20" t="s">
        <v>14</v>
      </c>
      <c r="C20" s="20" t="s">
        <v>31</v>
      </c>
      <c r="D20" s="11">
        <v>35000</v>
      </c>
      <c r="E20" s="12"/>
      <c r="F20" s="8"/>
      <c r="G20" s="20"/>
      <c r="H20" s="10"/>
      <c r="I20" s="9"/>
      <c r="J20" s="8"/>
      <c r="K20" s="20"/>
      <c r="L20" s="10"/>
      <c r="M20" s="10"/>
      <c r="N20" s="9"/>
      <c r="O20" s="8"/>
      <c r="P20" s="19"/>
      <c r="Q20" s="10"/>
      <c r="R20" s="9"/>
      <c r="S20" s="8"/>
    </row>
    <row r="21" spans="1:19" x14ac:dyDescent="0.25">
      <c r="A21" s="10">
        <f t="shared" si="0"/>
        <v>18</v>
      </c>
      <c r="B21" s="20" t="s">
        <v>14</v>
      </c>
      <c r="C21" s="20" t="s">
        <v>15</v>
      </c>
      <c r="D21" s="11">
        <v>2500</v>
      </c>
      <c r="E21" s="12"/>
      <c r="F21" s="8"/>
      <c r="G21" s="20"/>
      <c r="H21" s="10"/>
      <c r="I21" s="9"/>
      <c r="J21" s="8"/>
      <c r="K21" s="20"/>
      <c r="L21" s="10"/>
      <c r="M21" s="10"/>
      <c r="N21" s="9"/>
      <c r="O21" s="8"/>
      <c r="P21" s="10"/>
      <c r="Q21" s="10"/>
      <c r="R21" s="9"/>
      <c r="S21" s="8"/>
    </row>
    <row r="22" spans="1:19" x14ac:dyDescent="0.25">
      <c r="A22" s="10">
        <f t="shared" si="0"/>
        <v>19</v>
      </c>
      <c r="B22" s="20" t="s">
        <v>16</v>
      </c>
      <c r="C22" s="20" t="s">
        <v>17</v>
      </c>
      <c r="D22" s="11">
        <v>0</v>
      </c>
      <c r="E22" s="12"/>
      <c r="F22" s="8"/>
      <c r="G22" s="20"/>
      <c r="H22" s="10"/>
      <c r="I22" s="9"/>
      <c r="J22" s="8"/>
      <c r="K22" s="20"/>
      <c r="L22" s="10"/>
      <c r="M22" s="10"/>
      <c r="N22" s="9"/>
      <c r="O22" s="8"/>
      <c r="P22" s="10"/>
      <c r="Q22" s="10"/>
      <c r="R22" s="9"/>
      <c r="S22" s="8"/>
    </row>
    <row r="23" spans="1:19" x14ac:dyDescent="0.25">
      <c r="A23" s="10">
        <f t="shared" si="0"/>
        <v>20</v>
      </c>
      <c r="B23" s="20" t="s">
        <v>18</v>
      </c>
      <c r="C23" s="20" t="s">
        <v>35</v>
      </c>
      <c r="D23" s="13">
        <v>636</v>
      </c>
      <c r="E23" s="14"/>
      <c r="F23" s="8"/>
      <c r="G23" s="20"/>
      <c r="H23" s="10"/>
      <c r="I23" s="9"/>
      <c r="J23" s="8"/>
      <c r="K23" s="20"/>
      <c r="L23" s="10"/>
      <c r="M23" s="10"/>
      <c r="N23" s="9"/>
      <c r="O23" s="8"/>
      <c r="P23" s="10"/>
      <c r="Q23" s="10"/>
      <c r="R23" s="9"/>
      <c r="S23" s="8"/>
    </row>
    <row r="24" spans="1:19" x14ac:dyDescent="0.25">
      <c r="A24" s="10" t="str">
        <f t="shared" ref="A24:A30" si="2">IF(B24&lt;&gt;"", ROW(B24)-3,"")</f>
        <v/>
      </c>
      <c r="B24" s="20"/>
      <c r="C24" s="20"/>
      <c r="D24" s="11"/>
      <c r="E24" s="14"/>
      <c r="F24" s="8"/>
      <c r="G24" s="20"/>
      <c r="H24" s="10"/>
      <c r="I24" s="9"/>
      <c r="J24" s="8"/>
      <c r="K24" s="20"/>
      <c r="L24" s="10"/>
      <c r="M24" s="10"/>
      <c r="N24" s="9"/>
      <c r="O24" s="8"/>
      <c r="P24" s="10"/>
      <c r="Q24" s="10"/>
      <c r="R24" s="9"/>
      <c r="S24" s="8"/>
    </row>
    <row r="25" spans="1:19" x14ac:dyDescent="0.25">
      <c r="A25" s="10" t="str">
        <f t="shared" si="2"/>
        <v/>
      </c>
      <c r="B25" s="20"/>
      <c r="C25" s="20"/>
      <c r="D25" s="11"/>
      <c r="E25" s="14"/>
      <c r="F25" s="8"/>
      <c r="G25" s="20"/>
      <c r="H25" s="10"/>
      <c r="I25" s="9"/>
      <c r="J25" s="8"/>
      <c r="K25" s="20"/>
      <c r="L25" s="10"/>
      <c r="M25" s="10"/>
      <c r="N25" s="9"/>
      <c r="O25" s="8"/>
      <c r="P25" s="10"/>
      <c r="Q25" s="10"/>
      <c r="R25" s="9"/>
      <c r="S25" s="8"/>
    </row>
    <row r="26" spans="1:19" x14ac:dyDescent="0.25">
      <c r="A26" s="10" t="str">
        <f t="shared" si="2"/>
        <v/>
      </c>
      <c r="B26" s="20"/>
      <c r="C26" s="20"/>
      <c r="D26" s="11"/>
      <c r="E26" s="14"/>
      <c r="F26" s="8"/>
      <c r="G26" s="20"/>
      <c r="H26" s="10"/>
      <c r="I26" s="9"/>
      <c r="J26" s="8"/>
      <c r="K26" s="20"/>
      <c r="L26" s="10"/>
      <c r="M26" s="10"/>
      <c r="N26" s="9"/>
      <c r="O26" s="8"/>
      <c r="P26" s="10"/>
      <c r="Q26" s="10"/>
      <c r="R26" s="9"/>
      <c r="S26" s="8"/>
    </row>
    <row r="27" spans="1:19" x14ac:dyDescent="0.25">
      <c r="A27" s="10" t="str">
        <f t="shared" si="2"/>
        <v/>
      </c>
      <c r="B27" s="20"/>
      <c r="C27" s="20"/>
      <c r="D27" s="11"/>
      <c r="E27" s="14"/>
      <c r="F27" s="8"/>
      <c r="G27" s="20"/>
      <c r="H27" s="10"/>
      <c r="I27" s="9"/>
      <c r="J27" s="8"/>
      <c r="K27" s="20"/>
      <c r="L27" s="10"/>
      <c r="M27" s="10"/>
      <c r="N27" s="9"/>
      <c r="O27" s="8"/>
      <c r="P27" s="10"/>
      <c r="Q27" s="10"/>
      <c r="R27" s="9"/>
      <c r="S27" s="8"/>
    </row>
    <row r="28" spans="1:19" x14ac:dyDescent="0.25">
      <c r="A28" s="10" t="str">
        <f t="shared" si="2"/>
        <v/>
      </c>
      <c r="B28" s="20"/>
      <c r="C28" s="20"/>
      <c r="D28" s="11"/>
      <c r="E28" s="14"/>
      <c r="F28" s="8"/>
      <c r="G28" s="20"/>
      <c r="H28" s="10"/>
      <c r="I28" s="9"/>
      <c r="J28" s="8"/>
      <c r="K28" s="20"/>
      <c r="L28" s="10"/>
      <c r="M28" s="10"/>
      <c r="N28" s="9"/>
      <c r="O28" s="8"/>
      <c r="P28" s="10"/>
      <c r="Q28" s="10"/>
      <c r="R28" s="9"/>
      <c r="S28" s="8"/>
    </row>
    <row r="29" spans="1:19" x14ac:dyDescent="0.25">
      <c r="A29" s="10" t="str">
        <f t="shared" si="2"/>
        <v/>
      </c>
      <c r="B29" s="20"/>
      <c r="C29" s="20"/>
      <c r="D29" s="11"/>
      <c r="E29" s="14"/>
      <c r="F29" s="8"/>
      <c r="G29" s="20"/>
      <c r="H29" s="10"/>
      <c r="I29" s="9"/>
      <c r="J29" s="8"/>
      <c r="K29" s="20"/>
      <c r="L29" s="10"/>
      <c r="M29" s="10"/>
      <c r="N29" s="9"/>
      <c r="O29" s="8"/>
      <c r="P29" s="10"/>
      <c r="Q29" s="10"/>
      <c r="R29" s="9"/>
      <c r="S29" s="8"/>
    </row>
    <row r="30" spans="1:19" x14ac:dyDescent="0.25">
      <c r="A30" s="10" t="str">
        <f t="shared" si="2"/>
        <v/>
      </c>
      <c r="B30" s="20"/>
      <c r="C30" s="20"/>
      <c r="D30" s="11"/>
      <c r="E30" s="14"/>
      <c r="F30" s="8"/>
      <c r="G30" s="20"/>
      <c r="H30" s="10"/>
      <c r="I30" s="9"/>
      <c r="J30" s="8"/>
      <c r="K30" s="20"/>
      <c r="L30" s="10"/>
      <c r="M30" s="10"/>
      <c r="N30" s="9"/>
      <c r="O30" s="8"/>
      <c r="P30" s="10"/>
      <c r="Q30" s="10"/>
      <c r="R30" s="9"/>
      <c r="S30" s="8"/>
    </row>
    <row r="31" spans="1:19" x14ac:dyDescent="0.25">
      <c r="A31" s="10"/>
      <c r="B31" s="20"/>
      <c r="C31" s="20"/>
      <c r="D31" s="13"/>
      <c r="E31" s="14"/>
      <c r="F31" s="8"/>
      <c r="G31" s="20"/>
      <c r="H31" s="10"/>
      <c r="I31" s="9"/>
      <c r="J31" s="8"/>
      <c r="K31" s="20"/>
      <c r="L31" s="10"/>
      <c r="M31" s="10"/>
      <c r="N31" s="9"/>
      <c r="O31" s="8"/>
      <c r="P31" s="10"/>
      <c r="Q31" s="10"/>
      <c r="R31" s="9"/>
      <c r="S31" s="8"/>
    </row>
    <row r="32" spans="1:19" x14ac:dyDescent="0.25">
      <c r="A32" s="10"/>
      <c r="B32" s="20"/>
      <c r="C32" s="20"/>
      <c r="D32" s="13"/>
      <c r="E32" s="14"/>
      <c r="F32" s="8"/>
      <c r="G32" s="20"/>
      <c r="H32" s="10"/>
      <c r="I32" s="9"/>
      <c r="J32" s="8"/>
      <c r="K32" s="20"/>
      <c r="L32" s="10"/>
      <c r="M32" s="10"/>
      <c r="N32" s="9"/>
      <c r="O32" s="8"/>
      <c r="P32" s="10"/>
      <c r="Q32" s="10"/>
      <c r="R32" s="9"/>
      <c r="S32" s="8"/>
    </row>
    <row r="33" spans="1:19" x14ac:dyDescent="0.25">
      <c r="A33" s="10"/>
      <c r="B33" s="20"/>
      <c r="C33" s="20"/>
      <c r="D33" s="13"/>
      <c r="E33" s="14"/>
      <c r="F33" s="8"/>
      <c r="G33" s="20"/>
      <c r="H33" s="10"/>
      <c r="I33" s="9"/>
      <c r="J33" s="8"/>
      <c r="K33" s="20"/>
      <c r="L33" s="10"/>
      <c r="M33" s="10"/>
      <c r="N33" s="9"/>
      <c r="O33" s="8"/>
      <c r="P33" s="10"/>
      <c r="Q33" s="10"/>
      <c r="R33" s="9"/>
      <c r="S33" s="8"/>
    </row>
    <row r="34" spans="1:19" x14ac:dyDescent="0.25">
      <c r="A34" s="10"/>
      <c r="B34" s="20"/>
      <c r="C34" s="20"/>
      <c r="D34" s="13"/>
      <c r="E34" s="14"/>
      <c r="F34" s="8"/>
      <c r="G34" s="20"/>
      <c r="H34" s="10"/>
      <c r="I34" s="9"/>
      <c r="J34" s="8"/>
      <c r="K34" s="20"/>
      <c r="L34" s="10"/>
      <c r="M34" s="10"/>
      <c r="N34" s="9"/>
      <c r="O34" s="8"/>
      <c r="P34" s="10"/>
      <c r="Q34" s="10"/>
      <c r="R34" s="9"/>
      <c r="S34" s="8"/>
    </row>
    <row r="35" spans="1:19" x14ac:dyDescent="0.25">
      <c r="A35" s="10"/>
      <c r="B35" s="20"/>
      <c r="C35" s="20"/>
      <c r="D35" s="13"/>
      <c r="E35" s="14"/>
      <c r="F35" s="8"/>
      <c r="G35" s="20"/>
      <c r="H35" s="10"/>
      <c r="I35" s="9"/>
      <c r="J35" s="8"/>
      <c r="K35" s="20"/>
      <c r="L35" s="10"/>
      <c r="M35" s="10"/>
      <c r="N35" s="9"/>
      <c r="O35" s="8"/>
      <c r="P35" s="10"/>
      <c r="Q35" s="10"/>
      <c r="R35" s="9"/>
      <c r="S35" s="8"/>
    </row>
    <row r="36" spans="1:19" x14ac:dyDescent="0.25">
      <c r="A36" s="10"/>
      <c r="B36" s="20"/>
      <c r="C36" s="20"/>
      <c r="D36" s="13"/>
      <c r="E36" s="14"/>
      <c r="F36" s="8"/>
      <c r="G36" s="20"/>
      <c r="H36" s="10"/>
      <c r="I36" s="9"/>
      <c r="J36" s="8"/>
      <c r="K36" s="20"/>
      <c r="L36" s="10"/>
      <c r="M36" s="10"/>
      <c r="N36" s="9"/>
      <c r="O36" s="8"/>
      <c r="P36" s="10"/>
      <c r="Q36" s="10"/>
      <c r="R36" s="9"/>
      <c r="S36" s="8"/>
    </row>
    <row r="37" spans="1:19" x14ac:dyDescent="0.25">
      <c r="A37" s="10"/>
      <c r="B37" s="20"/>
      <c r="C37" s="20"/>
      <c r="D37" s="13"/>
      <c r="E37" s="14"/>
      <c r="F37" s="8"/>
      <c r="G37" s="20"/>
      <c r="H37" s="10"/>
      <c r="I37" s="9"/>
      <c r="J37" s="8"/>
      <c r="K37" s="20"/>
      <c r="L37" s="10"/>
      <c r="M37" s="10"/>
      <c r="N37" s="9"/>
      <c r="O37" s="8"/>
      <c r="P37" s="10"/>
      <c r="Q37" s="10"/>
      <c r="R37" s="9"/>
      <c r="S37" s="8"/>
    </row>
    <row r="38" spans="1:19" x14ac:dyDescent="0.25">
      <c r="A38" s="10"/>
      <c r="B38" s="20"/>
      <c r="C38" s="20"/>
      <c r="D38" s="13"/>
      <c r="E38" s="14"/>
      <c r="F38" s="8"/>
      <c r="G38" s="20"/>
      <c r="H38" s="10"/>
      <c r="I38" s="9"/>
      <c r="J38" s="8"/>
      <c r="K38" s="20"/>
      <c r="L38" s="10"/>
      <c r="M38" s="10"/>
      <c r="N38" s="9"/>
      <c r="O38" s="8"/>
      <c r="P38" s="10"/>
      <c r="Q38" s="10"/>
      <c r="R38" s="9"/>
      <c r="S38" s="8"/>
    </row>
    <row r="39" spans="1:19" x14ac:dyDescent="0.25">
      <c r="A39" s="10"/>
      <c r="B39" s="20"/>
      <c r="C39" s="20"/>
      <c r="D39" s="13"/>
      <c r="E39" s="14"/>
      <c r="F39" s="8"/>
      <c r="G39" s="20"/>
      <c r="H39" s="10"/>
      <c r="I39" s="9"/>
      <c r="J39" s="8"/>
      <c r="K39" s="20"/>
      <c r="L39" s="10"/>
      <c r="M39" s="10"/>
      <c r="N39" s="9"/>
      <c r="O39" s="8"/>
      <c r="P39" s="10"/>
      <c r="Q39" s="10"/>
      <c r="R39" s="9"/>
      <c r="S39" s="8"/>
    </row>
    <row r="40" spans="1:19" x14ac:dyDescent="0.25">
      <c r="A40" s="10"/>
      <c r="B40" s="20"/>
      <c r="C40" s="20"/>
      <c r="D40" s="13"/>
      <c r="E40" s="14"/>
      <c r="F40" s="8"/>
      <c r="G40" s="20"/>
      <c r="H40" s="10"/>
      <c r="I40" s="9"/>
      <c r="J40" s="8"/>
      <c r="K40" s="20"/>
      <c r="L40" s="10"/>
      <c r="M40" s="10"/>
      <c r="N40" s="9"/>
      <c r="O40" s="8"/>
      <c r="P40" s="10"/>
      <c r="Q40" s="10"/>
      <c r="R40" s="9"/>
      <c r="S40" s="8"/>
    </row>
    <row r="41" spans="1:19" x14ac:dyDescent="0.25">
      <c r="A41" s="10"/>
      <c r="B41" s="20"/>
      <c r="C41" s="20"/>
      <c r="D41" s="13"/>
      <c r="E41" s="14"/>
      <c r="F41" s="8"/>
      <c r="G41" s="20"/>
      <c r="H41" s="10"/>
      <c r="I41" s="9"/>
      <c r="J41" s="8"/>
      <c r="K41" s="20"/>
      <c r="L41" s="10"/>
      <c r="M41" s="10"/>
      <c r="N41" s="9"/>
      <c r="O41" s="8"/>
      <c r="P41" s="10"/>
      <c r="Q41" s="10"/>
      <c r="R41" s="9"/>
      <c r="S41" s="8"/>
    </row>
    <row r="42" spans="1:19" x14ac:dyDescent="0.25">
      <c r="A42" s="10"/>
      <c r="B42" s="20"/>
      <c r="C42" s="20"/>
      <c r="D42" s="13"/>
      <c r="E42" s="14"/>
      <c r="F42" s="8"/>
      <c r="G42" s="20"/>
      <c r="H42" s="10"/>
      <c r="I42" s="9"/>
      <c r="J42" s="8"/>
      <c r="K42" s="20"/>
      <c r="L42" s="10"/>
      <c r="M42" s="10"/>
      <c r="N42" s="9"/>
      <c r="O42" s="8"/>
      <c r="P42" s="10"/>
      <c r="Q42" s="10"/>
      <c r="R42" s="9"/>
      <c r="S42" s="8"/>
    </row>
    <row r="43" spans="1:19" x14ac:dyDescent="0.25">
      <c r="A43" s="10"/>
      <c r="B43" s="20"/>
      <c r="C43" s="20"/>
      <c r="D43" s="13"/>
      <c r="E43" s="14"/>
      <c r="F43" s="8"/>
      <c r="G43" s="20"/>
      <c r="H43" s="10"/>
      <c r="I43" s="9"/>
      <c r="J43" s="8"/>
      <c r="K43" s="20"/>
      <c r="L43" s="10"/>
      <c r="M43" s="10"/>
      <c r="N43" s="9"/>
      <c r="O43" s="8"/>
      <c r="P43" s="10"/>
      <c r="Q43" s="10"/>
      <c r="R43" s="9"/>
      <c r="S43" s="8"/>
    </row>
    <row r="44" spans="1:19" x14ac:dyDescent="0.25">
      <c r="A44" s="10"/>
      <c r="B44" s="20"/>
      <c r="C44" s="20"/>
      <c r="D44" s="13"/>
      <c r="E44" s="14"/>
      <c r="F44" s="8"/>
      <c r="G44" s="20"/>
      <c r="H44" s="10"/>
      <c r="I44" s="9"/>
      <c r="J44" s="8"/>
      <c r="K44" s="20"/>
      <c r="L44" s="10"/>
      <c r="M44" s="10"/>
      <c r="N44" s="9"/>
      <c r="O44" s="8"/>
      <c r="P44" s="10"/>
      <c r="Q44" s="10"/>
      <c r="R44" s="9"/>
      <c r="S44" s="8"/>
    </row>
    <row r="45" spans="1:19" x14ac:dyDescent="0.25">
      <c r="A45" s="10"/>
      <c r="B45" s="20"/>
      <c r="C45" s="20"/>
      <c r="D45" s="13"/>
      <c r="E45" s="14"/>
      <c r="F45" s="8"/>
      <c r="G45" s="20"/>
      <c r="H45" s="10"/>
      <c r="I45" s="9"/>
      <c r="J45" s="8"/>
      <c r="K45" s="20"/>
      <c r="L45" s="10"/>
      <c r="M45" s="10"/>
      <c r="N45" s="9"/>
      <c r="O45" s="8"/>
      <c r="P45" s="10"/>
      <c r="Q45" s="10"/>
      <c r="R45" s="9"/>
      <c r="S45" s="8"/>
    </row>
    <row r="46" spans="1:19" x14ac:dyDescent="0.25">
      <c r="A46" s="10"/>
      <c r="B46" s="20"/>
      <c r="C46" s="20"/>
      <c r="D46" s="13"/>
      <c r="E46" s="14"/>
      <c r="F46" s="8"/>
      <c r="G46" s="20"/>
      <c r="H46" s="10"/>
      <c r="I46" s="9"/>
      <c r="J46" s="8"/>
      <c r="K46" s="20"/>
      <c r="L46" s="10"/>
      <c r="M46" s="10"/>
      <c r="N46" s="9"/>
      <c r="O46" s="8"/>
      <c r="P46" s="10"/>
      <c r="Q46" s="10"/>
      <c r="R46" s="9"/>
      <c r="S46" s="8"/>
    </row>
    <row r="47" spans="1:19" x14ac:dyDescent="0.25">
      <c r="A47" s="10"/>
      <c r="B47" s="20"/>
      <c r="C47" s="20"/>
      <c r="D47" s="13"/>
      <c r="E47" s="14"/>
      <c r="F47" s="8"/>
      <c r="G47" s="20"/>
      <c r="H47" s="10"/>
      <c r="I47" s="9"/>
      <c r="J47" s="8"/>
      <c r="K47" s="20"/>
      <c r="L47" s="10"/>
      <c r="M47" s="10"/>
      <c r="N47" s="9"/>
      <c r="O47" s="8"/>
      <c r="P47" s="10"/>
      <c r="Q47" s="10"/>
      <c r="R47" s="9"/>
      <c r="S47" s="8"/>
    </row>
    <row r="48" spans="1:19" x14ac:dyDescent="0.25">
      <c r="A48" s="10"/>
      <c r="B48" s="20"/>
      <c r="C48" s="20"/>
      <c r="D48" s="13"/>
      <c r="E48" s="14"/>
      <c r="F48" s="8"/>
      <c r="G48" s="20"/>
      <c r="H48" s="10"/>
      <c r="I48" s="9"/>
      <c r="J48" s="8"/>
      <c r="K48" s="20"/>
      <c r="L48" s="10"/>
      <c r="M48" s="10"/>
      <c r="N48" s="9"/>
      <c r="O48" s="8"/>
      <c r="P48" s="10"/>
      <c r="Q48" s="10"/>
      <c r="R48" s="9"/>
      <c r="S48" s="8"/>
    </row>
    <row r="49" spans="1:19" x14ac:dyDescent="0.25">
      <c r="A49" s="10"/>
      <c r="B49" s="20"/>
      <c r="C49" s="20"/>
      <c r="D49" s="13"/>
      <c r="E49" s="14"/>
      <c r="F49" s="8"/>
      <c r="G49" s="20"/>
      <c r="H49" s="10"/>
      <c r="I49" s="9"/>
      <c r="J49" s="8"/>
      <c r="K49" s="20"/>
      <c r="L49" s="10"/>
      <c r="M49" s="10"/>
      <c r="N49" s="9"/>
      <c r="O49" s="8"/>
      <c r="P49" s="10"/>
      <c r="Q49" s="10"/>
      <c r="R49" s="9"/>
      <c r="S49" s="8"/>
    </row>
    <row r="50" spans="1:19" x14ac:dyDescent="0.25">
      <c r="A50" s="10"/>
      <c r="B50" s="20"/>
      <c r="C50" s="20"/>
      <c r="D50" s="13"/>
      <c r="E50" s="14"/>
      <c r="F50" s="8"/>
      <c r="G50" s="20"/>
      <c r="H50" s="10"/>
      <c r="I50" s="9"/>
      <c r="J50" s="8"/>
      <c r="K50" s="20"/>
      <c r="L50" s="10"/>
      <c r="M50" s="10"/>
      <c r="N50" s="9"/>
      <c r="O50" s="8"/>
      <c r="P50" s="10"/>
      <c r="Q50" s="10"/>
      <c r="R50" s="9"/>
      <c r="S50" s="8"/>
    </row>
  </sheetData>
  <mergeCells count="5">
    <mergeCell ref="A1:S1"/>
    <mergeCell ref="A2:D2"/>
    <mergeCell ref="K2:M2"/>
    <mergeCell ref="P2:Q2"/>
    <mergeCell ref="G2:H2"/>
  </mergeCells>
  <conditionalFormatting sqref="B4:B8">
    <cfRule type="uniqueValues" dxfId="10" priority="27"/>
  </conditionalFormatting>
  <conditionalFormatting sqref="B9:B11">
    <cfRule type="uniqueValues" dxfId="9" priority="26"/>
  </conditionalFormatting>
  <conditionalFormatting sqref="B12:B14">
    <cfRule type="uniqueValues" dxfId="8" priority="25"/>
  </conditionalFormatting>
  <conditionalFormatting sqref="B15:B17">
    <cfRule type="uniqueValues" dxfId="7" priority="24"/>
  </conditionalFormatting>
  <conditionalFormatting sqref="B18:B21">
    <cfRule type="uniqueValues" dxfId="6" priority="23"/>
  </conditionalFormatting>
  <conditionalFormatting sqref="M4:M50">
    <cfRule type="cellIs" dxfId="5" priority="7" operator="equal">
      <formula>1</formula>
    </cfRule>
    <cfRule type="cellIs" dxfId="4" priority="8" operator="equal">
      <formula>2</formula>
    </cfRule>
    <cfRule type="cellIs" dxfId="3" priority="9" operator="equal">
      <formula>3</formula>
    </cfRule>
  </conditionalFormatting>
  <pageMargins left="0.75" right="0.75" top="1" bottom="1" header="0.5" footer="0.5"/>
  <pageSetup orientation="portrait" r:id="rId1"/>
  <ignoredErrors>
    <ignoredError sqref="L7" formula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Financial Suitability 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someone</cp:lastModifiedBy>
  <cp:lastPrinted>2025-07-14T23:39:53Z</cp:lastPrinted>
  <dcterms:created xsi:type="dcterms:W3CDTF">2025-07-14T22:54:26Z</dcterms:created>
  <dcterms:modified xsi:type="dcterms:W3CDTF">2025-07-30T07:10:14Z</dcterms:modified>
</cp:coreProperties>
</file>