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G:\.shortcut-targets-by-id\1-4Xe7Z4Xq8SnKX4snWQi7yshyb96ImQT\Combine Work\Goutom Barua\Nasreen M  $20\"/>
    </mc:Choice>
  </mc:AlternateContent>
  <xr:revisionPtr revIDLastSave="0" documentId="13_ncr:1_{573F8FE2-46F5-4711-9EFE-97A44167D77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ffee_shop_sample" sheetId="2" r:id="rId1"/>
    <sheet name="Pivot 1" sheetId="4" r:id="rId2"/>
    <sheet name="Dashboard" sheetId="6" r:id="rId3"/>
  </sheets>
  <definedNames>
    <definedName name="_xlcn.WorksheetConnection_Workbook.xlsxcoffee_shop_sample1" hidden="1">coffee_shop_sample[]</definedName>
    <definedName name="ExternalData_1" localSheetId="0" hidden="1">'coffee_shop_sample'!$A$1:$M$101</definedName>
  </definedNames>
  <calcPr calcId="191029"/>
  <pivotCaches>
    <pivotCache cacheId="293" r:id="rId4"/>
    <pivotCache cacheId="294" r:id="rId5"/>
    <pivotCache cacheId="295" r:id="rId6"/>
    <pivotCache cacheId="297" r:id="rId7"/>
    <pivotCache cacheId="298" r:id="rId8"/>
    <pivotCache cacheId="304" r:id="rId9"/>
    <pivotCache cacheId="32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ffee_shop_sample" name="coffee_shop_sample" connection="WorksheetConnection_Workbook.xlsx!coffee_shop_sample"/>
        </x15:modelTables>
        <x15:extLst>
          <ext xmlns:x16="http://schemas.microsoft.com/office/spreadsheetml/2014/11/main" uri="{9835A34E-60A6-4A7C-AAB8-D5F71C897F49}">
            <x16:modelTimeGroupings>
              <x16:modelTimeGrouping tableName="coffee_shop_sample" columnName="customer_since" columnId="customer_since">
                <x16:calculatedTimeColumn columnName="customer_since (Year)" columnId="customer_since (Year)" contentType="years" isSelected="1"/>
                <x16:calculatedTimeColumn columnName="customer_since (Quarter)" columnId="customer_since (Quarter)" contentType="quarters" isSelected="1"/>
                <x16:calculatedTimeColumn columnName="customer_since (Month Index)" columnId="customer_since (Month Index)" contentType="monthsindex" isSelected="1"/>
                <x16:calculatedTimeColumn columnName="customer_since (Month)" columnId="customer_sinc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4" l="1"/>
  <c r="Q10" i="4"/>
  <c r="O10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7657B1-7154-41EF-8EBE-D0BE46445C6C}" keepAlive="1" name="Query - coffee_shop_sample" description="Connection to the 'coffee_shop_sample' query in the workbook." type="5" refreshedVersion="7" background="1" saveData="1">
    <dbPr connection="Provider=Microsoft.Mashup.OleDb.1;Data Source=$Workbook$;Location=coffee_shop_sample;Extended Properties=&quot;&quot;" command="SELECT * FROM [coffee_shop_sample]"/>
  </connection>
  <connection id="2" xr16:uid="{EE3F8B99-1E8D-4657-8304-FDC25101134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D3C34C3-7174-4D1D-B418-C75E5E8FF50F}" name="WorksheetConnection_Workbook.xlsx!coffee_shop_sample" type="102" refreshedVersion="7" minRefreshableVersion="5">
    <extLst>
      <ext xmlns:x15="http://schemas.microsoft.com/office/spreadsheetml/2010/11/main" uri="{DE250136-89BD-433C-8126-D09CA5730AF9}">
        <x15:connection id="coffee_shop_sample" autoDelete="1">
          <x15:rangePr sourceName="_xlcn.WorksheetConnection_Workbook.xlsxcoffee_shop_sample1"/>
        </x15:connection>
      </ext>
    </extLst>
  </connection>
</connections>
</file>

<file path=xl/sharedStrings.xml><?xml version="1.0" encoding="utf-8"?>
<sst xmlns="http://schemas.openxmlformats.org/spreadsheetml/2006/main" count="539" uniqueCount="59">
  <si>
    <t>transaction_date</t>
  </si>
  <si>
    <t>transaction_time</t>
  </si>
  <si>
    <t>customer_id</t>
  </si>
  <si>
    <t>quantity</t>
  </si>
  <si>
    <t>line_item_amount</t>
  </si>
  <si>
    <t>unit_price</t>
  </si>
  <si>
    <t>product_group</t>
  </si>
  <si>
    <t>product_category</t>
  </si>
  <si>
    <t>product_type</t>
  </si>
  <si>
    <t>current_wholesale_price</t>
  </si>
  <si>
    <t>customer_since</t>
  </si>
  <si>
    <t>customer_birth_year</t>
  </si>
  <si>
    <t>customer_generation</t>
  </si>
  <si>
    <t>Beverages</t>
  </si>
  <si>
    <t>Tea</t>
  </si>
  <si>
    <t>Brewed herbal tea</t>
  </si>
  <si>
    <t/>
  </si>
  <si>
    <t>Brewed Black tea</t>
  </si>
  <si>
    <t>Younger Millennials</t>
  </si>
  <si>
    <t>Brewed Chai tea</t>
  </si>
  <si>
    <t>Older Millennials</t>
  </si>
  <si>
    <t>Baby Boomers</t>
  </si>
  <si>
    <t>Coffee</t>
  </si>
  <si>
    <t>Organic brewed coffee</t>
  </si>
  <si>
    <t>Gen Z</t>
  </si>
  <si>
    <t>Merchandise</t>
  </si>
  <si>
    <t>Branded</t>
  </si>
  <si>
    <t>Housewares</t>
  </si>
  <si>
    <t>Drinking Chocolate</t>
  </si>
  <si>
    <t>Hot chocolate</t>
  </si>
  <si>
    <t>Premium brewed coffee</t>
  </si>
  <si>
    <t>Food</t>
  </si>
  <si>
    <t>Bakery</t>
  </si>
  <si>
    <t>Scone</t>
  </si>
  <si>
    <t>Drip coffee</t>
  </si>
  <si>
    <t>Barista Espresso</t>
  </si>
  <si>
    <t>Gen X</t>
  </si>
  <si>
    <t>Gourmet brewed coffee</t>
  </si>
  <si>
    <t>Pastry</t>
  </si>
  <si>
    <t>Brewed Green tea</t>
  </si>
  <si>
    <t>Add-ons</t>
  </si>
  <si>
    <t>Flavours</t>
  </si>
  <si>
    <t>Regular syrup</t>
  </si>
  <si>
    <t>Whole Bean/Teas</t>
  </si>
  <si>
    <t>Coffee beans</t>
  </si>
  <si>
    <t>Premium Beans</t>
  </si>
  <si>
    <t>Biscotti</t>
  </si>
  <si>
    <t>Loose Tea</t>
  </si>
  <si>
    <t>Green tea</t>
  </si>
  <si>
    <t>Row Labels</t>
  </si>
  <si>
    <t>Grand Total</t>
  </si>
  <si>
    <t>Sum of line_item_amount</t>
  </si>
  <si>
    <t>Column Labels</t>
  </si>
  <si>
    <t>Count of customer_generation</t>
  </si>
  <si>
    <t>2017</t>
  </si>
  <si>
    <t>2018</t>
  </si>
  <si>
    <t>2019</t>
  </si>
  <si>
    <t>Year Extract</t>
  </si>
  <si>
    <t>Count of Year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</si>
</sst>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[$-409]d\-m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67" fontId="0" fillId="0" borderId="0" xfId="0" pivotButton="1" applyNumberFormat="1"/>
    <xf numFmtId="0" fontId="0" fillId="0" borderId="0" xfId="0" applyAlignment="1">
      <alignment horizontal="left" indent="2"/>
    </xf>
    <xf numFmtId="0" fontId="0" fillId="2" borderId="0" xfId="0" applyFill="1"/>
  </cellXfs>
  <cellStyles count="1">
    <cellStyle name="Normal" xfId="0" builtinId="0"/>
  </cellStyles>
  <dxfs count="9">
    <dxf>
      <numFmt numFmtId="167" formatCode="[$-409]d\-mmm;@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132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[Workbook.xlsx]Pivot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1'!$A$4:$A$21</c:f>
              <c:strCache>
                <c:ptCount val="17"/>
                <c:pt idx="0">
                  <c:v>Barista Espresso</c:v>
                </c:pt>
                <c:pt idx="1">
                  <c:v>Biscotti</c:v>
                </c:pt>
                <c:pt idx="2">
                  <c:v>Brewed Black tea</c:v>
                </c:pt>
                <c:pt idx="3">
                  <c:v>Brewed Chai tea</c:v>
                </c:pt>
                <c:pt idx="4">
                  <c:v>Brewed Green tea</c:v>
                </c:pt>
                <c:pt idx="5">
                  <c:v>Brewed herbal tea</c:v>
                </c:pt>
                <c:pt idx="6">
                  <c:v>Drip coffee</c:v>
                </c:pt>
                <c:pt idx="7">
                  <c:v>Gourmet brewed coffee</c:v>
                </c:pt>
                <c:pt idx="8">
                  <c:v>Green tea</c:v>
                </c:pt>
                <c:pt idx="9">
                  <c:v>Hot chocolate</c:v>
                </c:pt>
                <c:pt idx="10">
                  <c:v>Housewares</c:v>
                </c:pt>
                <c:pt idx="11">
                  <c:v>Organic brewed coffee</c:v>
                </c:pt>
                <c:pt idx="12">
                  <c:v>Pastry</c:v>
                </c:pt>
                <c:pt idx="13">
                  <c:v>Premium Beans</c:v>
                </c:pt>
                <c:pt idx="14">
                  <c:v>Premium brewed coffee</c:v>
                </c:pt>
                <c:pt idx="15">
                  <c:v>Regular syrup</c:v>
                </c:pt>
                <c:pt idx="16">
                  <c:v>Scone</c:v>
                </c:pt>
              </c:strCache>
            </c:strRef>
          </c:cat>
          <c:val>
            <c:numRef>
              <c:f>'Pivot 1'!$B$4:$B$21</c:f>
              <c:numCache>
                <c:formatCode>General</c:formatCode>
                <c:ptCount val="17"/>
                <c:pt idx="0">
                  <c:v>44.6</c:v>
                </c:pt>
                <c:pt idx="1">
                  <c:v>7</c:v>
                </c:pt>
                <c:pt idx="2">
                  <c:v>25</c:v>
                </c:pt>
                <c:pt idx="3">
                  <c:v>79.900000000000006</c:v>
                </c:pt>
                <c:pt idx="4">
                  <c:v>11</c:v>
                </c:pt>
                <c:pt idx="5">
                  <c:v>38.5</c:v>
                </c:pt>
                <c:pt idx="6">
                  <c:v>22.5</c:v>
                </c:pt>
                <c:pt idx="7">
                  <c:v>53.9</c:v>
                </c:pt>
                <c:pt idx="8">
                  <c:v>9.25</c:v>
                </c:pt>
                <c:pt idx="9">
                  <c:v>49</c:v>
                </c:pt>
                <c:pt idx="10">
                  <c:v>14</c:v>
                </c:pt>
                <c:pt idx="11">
                  <c:v>23.2</c:v>
                </c:pt>
                <c:pt idx="12">
                  <c:v>20.13</c:v>
                </c:pt>
                <c:pt idx="13">
                  <c:v>45</c:v>
                </c:pt>
                <c:pt idx="14">
                  <c:v>50.9</c:v>
                </c:pt>
                <c:pt idx="15">
                  <c:v>2.4</c:v>
                </c:pt>
                <c:pt idx="16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E-4840-AAAE-85792842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50940143"/>
        <c:axId val="550942223"/>
      </c:barChart>
      <c:catAx>
        <c:axId val="5509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2223"/>
        <c:crosses val="autoZero"/>
        <c:auto val="1"/>
        <c:lblAlgn val="ctr"/>
        <c:lblOffset val="100"/>
        <c:noMultiLvlLbl val="0"/>
      </c:catAx>
      <c:valAx>
        <c:axId val="55094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j-ea"/>
                <a:cs typeface="+mj-cs"/>
              </a:defRPr>
            </a:pPr>
            <a:r>
              <a:rPr lang="en-US" sz="1400">
                <a:latin typeface="+mn-lt"/>
              </a:rPr>
              <a:t>Customer Generation</a:t>
            </a:r>
            <a:r>
              <a:rPr lang="en-US" sz="1400" baseline="0">
                <a:latin typeface="+mn-lt"/>
              </a:rPr>
              <a:t> Wise Product Group &amp; Categories</a:t>
            </a:r>
            <a:endParaRPr lang="en-US" sz="140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1'!$B$122:$B$123</c:f>
              <c:strCache>
                <c:ptCount val="1"/>
                <c:pt idx="0">
                  <c:v>Baby Boomers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1'!$B$124:$B$132</c:f>
              <c:numCache>
                <c:formatCode>General</c:formatCode>
                <c:ptCount val="5"/>
                <c:pt idx="0">
                  <c:v>17</c:v>
                </c:pt>
                <c:pt idx="1">
                  <c:v>9.5</c:v>
                </c:pt>
                <c:pt idx="2">
                  <c:v>13.5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C-4C25-BEE8-B257EB9ED760}"/>
            </c:ext>
          </c:extLst>
        </c:ser>
        <c:ser>
          <c:idx val="1"/>
          <c:order val="1"/>
          <c:tx>
            <c:strRef>
              <c:f>'Pivot 1'!$C$122:$C$123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1'!$C$124:$C$132</c:f>
              <c:numCache>
                <c:formatCode>General</c:formatCode>
                <c:ptCount val="5"/>
                <c:pt idx="0">
                  <c:v>21.3</c:v>
                </c:pt>
                <c:pt idx="1">
                  <c:v>17.25</c:v>
                </c:pt>
                <c:pt idx="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C-4C25-BEE8-B257EB9ED760}"/>
            </c:ext>
          </c:extLst>
        </c:ser>
        <c:ser>
          <c:idx val="2"/>
          <c:order val="2"/>
          <c:tx>
            <c:strRef>
              <c:f>'Pivot 1'!$D$122:$D$123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1'!$D$124:$D$132</c:f>
              <c:numCache>
                <c:formatCode>General</c:formatCode>
                <c:ptCount val="5"/>
                <c:pt idx="0">
                  <c:v>35.1</c:v>
                </c:pt>
                <c:pt idx="2">
                  <c:v>22</c:v>
                </c:pt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C-4C25-BEE8-B257EB9ED760}"/>
            </c:ext>
          </c:extLst>
        </c:ser>
        <c:ser>
          <c:idx val="3"/>
          <c:order val="3"/>
          <c:tx>
            <c:strRef>
              <c:f>'Pivot 1'!$E$122:$E$123</c:f>
              <c:strCache>
                <c:ptCount val="1"/>
                <c:pt idx="0">
                  <c:v>Older Millennials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1'!$E$124:$E$132</c:f>
              <c:numCache>
                <c:formatCode>General</c:formatCode>
                <c:ptCount val="5"/>
                <c:pt idx="0">
                  <c:v>20.2</c:v>
                </c:pt>
                <c:pt idx="1">
                  <c:v>4.75</c:v>
                </c:pt>
                <c:pt idx="2">
                  <c:v>12.5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C-4C25-BEE8-B257EB9ED760}"/>
            </c:ext>
          </c:extLst>
        </c:ser>
        <c:ser>
          <c:idx val="4"/>
          <c:order val="4"/>
          <c:tx>
            <c:strRef>
              <c:f>'Pivot 1'!$F$122:$F$123</c:f>
              <c:strCache>
                <c:ptCount val="1"/>
                <c:pt idx="0">
                  <c:v>Younger Millennials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1'!$F$124:$F$132</c:f>
              <c:numCache>
                <c:formatCode>General</c:formatCode>
                <c:ptCount val="5"/>
                <c:pt idx="0">
                  <c:v>17.95</c:v>
                </c:pt>
                <c:pt idx="1">
                  <c:v>3.75</c:v>
                </c:pt>
                <c:pt idx="2">
                  <c:v>6</c:v>
                </c:pt>
                <c:pt idx="3">
                  <c:v>11.25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C-4C25-BEE8-B257EB9ED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69022399"/>
        <c:axId val="1769022815"/>
      </c:barChart>
      <c:catAx>
        <c:axId val="176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2815"/>
        <c:crosses val="autoZero"/>
        <c:auto val="1"/>
        <c:lblAlgn val="ctr"/>
        <c:lblOffset val="100"/>
        <c:noMultiLvlLbl val="0"/>
      </c:catAx>
      <c:valAx>
        <c:axId val="17690228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[Workbook.xlsx]Pivot 1!PivotTable9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Number of</a:t>
            </a:r>
            <a:r>
              <a:rPr lang="en-US" sz="1400" baseline="0"/>
              <a:t> Customer by Generation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dk1">
                <a:tint val="88500"/>
              </a:schemeClr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dk1">
                <a:tint val="88500"/>
              </a:schemeClr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dk1">
                <a:tint val="88500"/>
              </a:schemeClr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1'!$F$67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1'!$E$68:$E$73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Gen Z</c:v>
                </c:pt>
                <c:pt idx="3">
                  <c:v>Older Millennials</c:v>
                </c:pt>
                <c:pt idx="4">
                  <c:v>Younger Millennials</c:v>
                </c:pt>
              </c:strCache>
            </c:strRef>
          </c:cat>
          <c:val>
            <c:numRef>
              <c:f>'Pivot 1'!$F$68:$F$73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9-452A-9766-969B9E336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045136367"/>
        <c:axId val="1045141359"/>
      </c:barChart>
      <c:catAx>
        <c:axId val="10451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41359"/>
        <c:crosses val="autoZero"/>
        <c:auto val="1"/>
        <c:lblAlgn val="ctr"/>
        <c:lblOffset val="100"/>
        <c:noMultiLvlLbl val="0"/>
      </c:catAx>
      <c:valAx>
        <c:axId val="10451413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13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1!PivotTable8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1'!$B$122:$B$123</c:f>
              <c:strCache>
                <c:ptCount val="1"/>
                <c:pt idx="0">
                  <c:v>Baby Boomers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1'!$B$124:$B$132</c:f>
              <c:numCache>
                <c:formatCode>General</c:formatCode>
                <c:ptCount val="5"/>
                <c:pt idx="0">
                  <c:v>17</c:v>
                </c:pt>
                <c:pt idx="1">
                  <c:v>9.5</c:v>
                </c:pt>
                <c:pt idx="2">
                  <c:v>13.5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AEC-8339-63390F74A8D4}"/>
            </c:ext>
          </c:extLst>
        </c:ser>
        <c:ser>
          <c:idx val="1"/>
          <c:order val="1"/>
          <c:tx>
            <c:strRef>
              <c:f>'Pivot 1'!$C$122:$C$123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1'!$C$124:$C$132</c:f>
              <c:numCache>
                <c:formatCode>General</c:formatCode>
                <c:ptCount val="5"/>
                <c:pt idx="0">
                  <c:v>21.3</c:v>
                </c:pt>
                <c:pt idx="1">
                  <c:v>17.25</c:v>
                </c:pt>
                <c:pt idx="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0-4AEC-8339-63390F74A8D4}"/>
            </c:ext>
          </c:extLst>
        </c:ser>
        <c:ser>
          <c:idx val="2"/>
          <c:order val="2"/>
          <c:tx>
            <c:strRef>
              <c:f>'Pivot 1'!$D$122:$D$123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1'!$D$124:$D$132</c:f>
              <c:numCache>
                <c:formatCode>General</c:formatCode>
                <c:ptCount val="5"/>
                <c:pt idx="0">
                  <c:v>35.1</c:v>
                </c:pt>
                <c:pt idx="2">
                  <c:v>22</c:v>
                </c:pt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00-4AEC-8339-63390F74A8D4}"/>
            </c:ext>
          </c:extLst>
        </c:ser>
        <c:ser>
          <c:idx val="3"/>
          <c:order val="3"/>
          <c:tx>
            <c:strRef>
              <c:f>'Pivot 1'!$E$122:$E$123</c:f>
              <c:strCache>
                <c:ptCount val="1"/>
                <c:pt idx="0">
                  <c:v>Older Millennials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1'!$E$124:$E$132</c:f>
              <c:numCache>
                <c:formatCode>General</c:formatCode>
                <c:ptCount val="5"/>
                <c:pt idx="0">
                  <c:v>20.2</c:v>
                </c:pt>
                <c:pt idx="1">
                  <c:v>4.75</c:v>
                </c:pt>
                <c:pt idx="2">
                  <c:v>12.5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00-4AEC-8339-63390F74A8D4}"/>
            </c:ext>
          </c:extLst>
        </c:ser>
        <c:ser>
          <c:idx val="4"/>
          <c:order val="4"/>
          <c:tx>
            <c:strRef>
              <c:f>'Pivot 1'!$F$122:$F$123</c:f>
              <c:strCache>
                <c:ptCount val="1"/>
                <c:pt idx="0">
                  <c:v>Younger Millennials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1'!$F$124:$F$132</c:f>
              <c:numCache>
                <c:formatCode>General</c:formatCode>
                <c:ptCount val="5"/>
                <c:pt idx="0">
                  <c:v>17.95</c:v>
                </c:pt>
                <c:pt idx="1">
                  <c:v>3.75</c:v>
                </c:pt>
                <c:pt idx="2">
                  <c:v>6</c:v>
                </c:pt>
                <c:pt idx="3">
                  <c:v>11.25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0-4AEC-8339-63390F74A8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69022399"/>
        <c:axId val="1769022815"/>
      </c:barChart>
      <c:catAx>
        <c:axId val="176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2815"/>
        <c:crosses val="autoZero"/>
        <c:auto val="1"/>
        <c:lblAlgn val="ctr"/>
        <c:lblOffset val="100"/>
        <c:noMultiLvlLbl val="0"/>
      </c:catAx>
      <c:valAx>
        <c:axId val="17690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Retention Over Years by Generation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1'!$F$85:$F$86</c:f>
              <c:strCache>
                <c:ptCount val="1"/>
                <c:pt idx="0">
                  <c:v>Baby Boomers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1'!$F$87:$F$89</c:f>
              <c:numCache>
                <c:formatCode>General</c:formatCode>
                <c:ptCount val="3"/>
                <c:pt idx="0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C-464B-AE55-A1E83841F162}"/>
            </c:ext>
          </c:extLst>
        </c:ser>
        <c:ser>
          <c:idx val="1"/>
          <c:order val="1"/>
          <c:tx>
            <c:strRef>
              <c:f>'Pivot 1'!$G$85:$G$86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1'!$G$87:$G$89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C-464B-AE55-A1E83841F162}"/>
            </c:ext>
          </c:extLst>
        </c:ser>
        <c:ser>
          <c:idx val="2"/>
          <c:order val="2"/>
          <c:tx>
            <c:strRef>
              <c:f>'Pivot 1'!$H$85:$H$86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1'!$H$87:$H$89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C-464B-AE55-A1E83841F162}"/>
            </c:ext>
          </c:extLst>
        </c:ser>
        <c:ser>
          <c:idx val="3"/>
          <c:order val="3"/>
          <c:tx>
            <c:strRef>
              <c:f>'Pivot 1'!$I$85:$I$86</c:f>
              <c:strCache>
                <c:ptCount val="1"/>
                <c:pt idx="0">
                  <c:v>Older Millennials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1'!$I$87:$I$89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C-464B-AE55-A1E83841F162}"/>
            </c:ext>
          </c:extLst>
        </c:ser>
        <c:ser>
          <c:idx val="4"/>
          <c:order val="4"/>
          <c:tx>
            <c:strRef>
              <c:f>'Pivot 1'!$J$85:$J$86</c:f>
              <c:strCache>
                <c:ptCount val="1"/>
                <c:pt idx="0">
                  <c:v>Younger Millennials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1'!$J$87:$J$89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C-464B-AE55-A1E83841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141775"/>
        <c:axId val="1045135951"/>
      </c:barChart>
      <c:catAx>
        <c:axId val="10451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5951"/>
        <c:crosses val="autoZero"/>
        <c:auto val="1"/>
        <c:lblAlgn val="ctr"/>
        <c:lblOffset val="100"/>
        <c:noMultiLvlLbl val="0"/>
      </c:catAx>
      <c:valAx>
        <c:axId val="1045135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14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[Workbook.xlsx]Pivot 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1'!$A$24:$A$32</c:f>
              <c:strCache>
                <c:ptCount val="8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Tea</c:v>
                </c:pt>
              </c:strCache>
            </c:strRef>
          </c:cat>
          <c:val>
            <c:numRef>
              <c:f>'Pivot 1'!$B$24:$B$32</c:f>
              <c:numCache>
                <c:formatCode>General</c:formatCode>
                <c:ptCount val="8"/>
                <c:pt idx="0">
                  <c:v>52.03</c:v>
                </c:pt>
                <c:pt idx="1">
                  <c:v>14</c:v>
                </c:pt>
                <c:pt idx="2">
                  <c:v>195.1</c:v>
                </c:pt>
                <c:pt idx="3">
                  <c:v>45</c:v>
                </c:pt>
                <c:pt idx="4">
                  <c:v>49</c:v>
                </c:pt>
                <c:pt idx="5">
                  <c:v>2.4</c:v>
                </c:pt>
                <c:pt idx="6">
                  <c:v>9.25</c:v>
                </c:pt>
                <c:pt idx="7">
                  <c:v>154.4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0-4A05-A9E9-DEE284193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70511071"/>
        <c:axId val="1770510239"/>
      </c:barChart>
      <c:catAx>
        <c:axId val="177051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10239"/>
        <c:crosses val="autoZero"/>
        <c:auto val="1"/>
        <c:lblAlgn val="ctr"/>
        <c:lblOffset val="100"/>
        <c:noMultiLvlLbl val="0"/>
      </c:catAx>
      <c:valAx>
        <c:axId val="1770510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cap="all" baseline="0"/>
              <a:t>Sales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1'!$B$36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1'!$A$37:$A$64</c:f>
              <c:strCache>
                <c:ptCount val="27"/>
                <c:pt idx="0">
                  <c:v>4/1/2019</c:v>
                </c:pt>
                <c:pt idx="1">
                  <c:v>4/2/2019</c:v>
                </c:pt>
                <c:pt idx="2">
                  <c:v>4/3/2019</c:v>
                </c:pt>
                <c:pt idx="3">
                  <c:v>4/4/2019</c:v>
                </c:pt>
                <c:pt idx="4">
                  <c:v>4/5/2019</c:v>
                </c:pt>
                <c:pt idx="5">
                  <c:v>4/6/2019</c:v>
                </c:pt>
                <c:pt idx="6">
                  <c:v>4/7/2019</c:v>
                </c:pt>
                <c:pt idx="7">
                  <c:v>4/8/2019</c:v>
                </c:pt>
                <c:pt idx="8">
                  <c:v>4/9/2019</c:v>
                </c:pt>
                <c:pt idx="9">
                  <c:v>4/10/2019</c:v>
                </c:pt>
                <c:pt idx="10">
                  <c:v>4/11/2019</c:v>
                </c:pt>
                <c:pt idx="11">
                  <c:v>4/12/2019</c:v>
                </c:pt>
                <c:pt idx="12">
                  <c:v>4/13/2019</c:v>
                </c:pt>
                <c:pt idx="13">
                  <c:v>4/14/2019</c:v>
                </c:pt>
                <c:pt idx="14">
                  <c:v>4/15/2019</c:v>
                </c:pt>
                <c:pt idx="15">
                  <c:v>4/17/2019</c:v>
                </c:pt>
                <c:pt idx="16">
                  <c:v>4/18/2019</c:v>
                </c:pt>
                <c:pt idx="17">
                  <c:v>4/19/2019</c:v>
                </c:pt>
                <c:pt idx="18">
                  <c:v>4/20/2019</c:v>
                </c:pt>
                <c:pt idx="19">
                  <c:v>4/21/2019</c:v>
                </c:pt>
                <c:pt idx="20">
                  <c:v>4/22/2019</c:v>
                </c:pt>
                <c:pt idx="21">
                  <c:v>4/23/2019</c:v>
                </c:pt>
                <c:pt idx="22">
                  <c:v>4/24/2019</c:v>
                </c:pt>
                <c:pt idx="23">
                  <c:v>4/25/2019</c:v>
                </c:pt>
                <c:pt idx="24">
                  <c:v>4/26/2019</c:v>
                </c:pt>
                <c:pt idx="25">
                  <c:v>4/27/2019</c:v>
                </c:pt>
                <c:pt idx="26">
                  <c:v>4/28/2019</c:v>
                </c:pt>
              </c:strCache>
            </c:strRef>
          </c:cat>
          <c:val>
            <c:numRef>
              <c:f>'Pivot 1'!$B$37:$B$64</c:f>
              <c:numCache>
                <c:formatCode>General</c:formatCode>
                <c:ptCount val="27"/>
                <c:pt idx="0">
                  <c:v>11.75</c:v>
                </c:pt>
                <c:pt idx="1">
                  <c:v>38.25</c:v>
                </c:pt>
                <c:pt idx="2">
                  <c:v>17.5</c:v>
                </c:pt>
                <c:pt idx="3">
                  <c:v>10</c:v>
                </c:pt>
                <c:pt idx="4">
                  <c:v>32.049999999999997</c:v>
                </c:pt>
                <c:pt idx="5">
                  <c:v>21.5</c:v>
                </c:pt>
                <c:pt idx="6">
                  <c:v>36.950000000000003</c:v>
                </c:pt>
                <c:pt idx="7">
                  <c:v>16</c:v>
                </c:pt>
                <c:pt idx="8">
                  <c:v>16.88</c:v>
                </c:pt>
                <c:pt idx="9">
                  <c:v>26.75</c:v>
                </c:pt>
                <c:pt idx="10">
                  <c:v>37.200000000000003</c:v>
                </c:pt>
                <c:pt idx="11">
                  <c:v>25.85</c:v>
                </c:pt>
                <c:pt idx="12">
                  <c:v>7.9</c:v>
                </c:pt>
                <c:pt idx="13">
                  <c:v>52.6</c:v>
                </c:pt>
                <c:pt idx="14">
                  <c:v>3.1</c:v>
                </c:pt>
                <c:pt idx="15">
                  <c:v>6</c:v>
                </c:pt>
                <c:pt idx="16">
                  <c:v>24.5</c:v>
                </c:pt>
                <c:pt idx="17">
                  <c:v>10</c:v>
                </c:pt>
                <c:pt idx="18">
                  <c:v>18.25</c:v>
                </c:pt>
                <c:pt idx="19">
                  <c:v>14.25</c:v>
                </c:pt>
                <c:pt idx="20">
                  <c:v>2.2000000000000002</c:v>
                </c:pt>
                <c:pt idx="21">
                  <c:v>11</c:v>
                </c:pt>
                <c:pt idx="22">
                  <c:v>11</c:v>
                </c:pt>
                <c:pt idx="23">
                  <c:v>27.9</c:v>
                </c:pt>
                <c:pt idx="24">
                  <c:v>3.3</c:v>
                </c:pt>
                <c:pt idx="25">
                  <c:v>29.5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4-41AF-8C5D-974BBA1F77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339087"/>
        <c:axId val="551340335"/>
      </c:lineChart>
      <c:catAx>
        <c:axId val="5513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0335"/>
        <c:crosses val="autoZero"/>
        <c:auto val="1"/>
        <c:lblAlgn val="ctr"/>
        <c:lblOffset val="100"/>
        <c:noMultiLvlLbl val="0"/>
      </c:catAx>
      <c:valAx>
        <c:axId val="551340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33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1!PivotTable8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1'!$B$122:$B$123</c:f>
              <c:strCache>
                <c:ptCount val="1"/>
                <c:pt idx="0">
                  <c:v>Baby Boomers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1'!$B$124:$B$132</c:f>
              <c:numCache>
                <c:formatCode>General</c:formatCode>
                <c:ptCount val="5"/>
                <c:pt idx="0">
                  <c:v>17</c:v>
                </c:pt>
                <c:pt idx="1">
                  <c:v>9.5</c:v>
                </c:pt>
                <c:pt idx="2">
                  <c:v>13.5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F-4661-9DB9-E397EB704767}"/>
            </c:ext>
          </c:extLst>
        </c:ser>
        <c:ser>
          <c:idx val="1"/>
          <c:order val="1"/>
          <c:tx>
            <c:strRef>
              <c:f>'Pivot 1'!$C$122:$C$123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1'!$C$124:$C$132</c:f>
              <c:numCache>
                <c:formatCode>General</c:formatCode>
                <c:ptCount val="5"/>
                <c:pt idx="0">
                  <c:v>21.3</c:v>
                </c:pt>
                <c:pt idx="1">
                  <c:v>17.25</c:v>
                </c:pt>
                <c:pt idx="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F-4661-9DB9-E397EB704767}"/>
            </c:ext>
          </c:extLst>
        </c:ser>
        <c:ser>
          <c:idx val="2"/>
          <c:order val="2"/>
          <c:tx>
            <c:strRef>
              <c:f>'Pivot 1'!$D$122:$D$123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1'!$D$124:$D$132</c:f>
              <c:numCache>
                <c:formatCode>General</c:formatCode>
                <c:ptCount val="5"/>
                <c:pt idx="0">
                  <c:v>35.1</c:v>
                </c:pt>
                <c:pt idx="2">
                  <c:v>22</c:v>
                </c:pt>
                <c:pt idx="3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F-4661-9DB9-E397EB704767}"/>
            </c:ext>
          </c:extLst>
        </c:ser>
        <c:ser>
          <c:idx val="3"/>
          <c:order val="3"/>
          <c:tx>
            <c:strRef>
              <c:f>'Pivot 1'!$E$122:$E$123</c:f>
              <c:strCache>
                <c:ptCount val="1"/>
                <c:pt idx="0">
                  <c:v>Older Millennials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1'!$E$124:$E$132</c:f>
              <c:numCache>
                <c:formatCode>General</c:formatCode>
                <c:ptCount val="5"/>
                <c:pt idx="0">
                  <c:v>20.2</c:v>
                </c:pt>
                <c:pt idx="1">
                  <c:v>4.75</c:v>
                </c:pt>
                <c:pt idx="2">
                  <c:v>12.5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F-4661-9DB9-E397EB704767}"/>
            </c:ext>
          </c:extLst>
        </c:ser>
        <c:ser>
          <c:idx val="4"/>
          <c:order val="4"/>
          <c:tx>
            <c:strRef>
              <c:f>'Pivot 1'!$F$122:$F$123</c:f>
              <c:strCache>
                <c:ptCount val="1"/>
                <c:pt idx="0">
                  <c:v>Younger Millennials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1'!$A$124:$A$132</c:f>
              <c:multiLvlStrCache>
                <c:ptCount val="5"/>
                <c:lvl>
                  <c:pt idx="0">
                    <c:v>Coffee</c:v>
                  </c:pt>
                  <c:pt idx="1">
                    <c:v>Drinking Chocolate</c:v>
                  </c:pt>
                  <c:pt idx="2">
                    <c:v>Tea</c:v>
                  </c:pt>
                  <c:pt idx="3">
                    <c:v>Bakery</c:v>
                  </c:pt>
                  <c:pt idx="4">
                    <c:v>Coffee beans</c:v>
                  </c:pt>
                </c:lvl>
                <c:lvl>
                  <c:pt idx="0">
                    <c:v>Beverages</c:v>
                  </c:pt>
                  <c:pt idx="3">
                    <c:v>Food</c:v>
                  </c:pt>
                  <c:pt idx="4">
                    <c:v>Whole Bean/Teas</c:v>
                  </c:pt>
                </c:lvl>
              </c:multiLvlStrCache>
            </c:multiLvlStrRef>
          </c:cat>
          <c:val>
            <c:numRef>
              <c:f>'Pivot 1'!$F$124:$F$132</c:f>
              <c:numCache>
                <c:formatCode>General</c:formatCode>
                <c:ptCount val="5"/>
                <c:pt idx="0">
                  <c:v>17.95</c:v>
                </c:pt>
                <c:pt idx="1">
                  <c:v>3.75</c:v>
                </c:pt>
                <c:pt idx="2">
                  <c:v>6</c:v>
                </c:pt>
                <c:pt idx="3">
                  <c:v>11.25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F-4661-9DB9-E397EB7047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69022399"/>
        <c:axId val="1769022815"/>
      </c:barChart>
      <c:catAx>
        <c:axId val="17690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2815"/>
        <c:crosses val="autoZero"/>
        <c:auto val="1"/>
        <c:lblAlgn val="ctr"/>
        <c:lblOffset val="100"/>
        <c:noMultiLvlLbl val="0"/>
      </c:catAx>
      <c:valAx>
        <c:axId val="17690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[Workbook.xlsx]Pivot 1!PivotTable9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Customer by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dk1">
                <a:tint val="88500"/>
              </a:schemeClr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1'!$F$67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dk1">
                  <a:tint val="885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1'!$E$68:$E$73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Gen Z</c:v>
                </c:pt>
                <c:pt idx="3">
                  <c:v>Older Millennials</c:v>
                </c:pt>
                <c:pt idx="4">
                  <c:v>Younger Millennials</c:v>
                </c:pt>
              </c:strCache>
            </c:strRef>
          </c:cat>
          <c:val>
            <c:numRef>
              <c:f>'Pivot 1'!$F$68:$F$73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A-4C77-BD8E-892681E61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045136367"/>
        <c:axId val="1045141359"/>
      </c:barChart>
      <c:catAx>
        <c:axId val="10451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41359"/>
        <c:crosses val="autoZero"/>
        <c:auto val="1"/>
        <c:lblAlgn val="ctr"/>
        <c:lblOffset val="100"/>
        <c:noMultiLvlLbl val="0"/>
      </c:catAx>
      <c:valAx>
        <c:axId val="104514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63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[Workbook.xlsx]Pivot 1!PivotTable10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Customer Retention Over Years by Generation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1'!$F$85:$F$86</c:f>
              <c:strCache>
                <c:ptCount val="1"/>
                <c:pt idx="0">
                  <c:v>Baby Boomers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1'!$F$87:$F$89</c:f>
              <c:numCache>
                <c:formatCode>General</c:formatCode>
                <c:ptCount val="3"/>
                <c:pt idx="0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234-8211-26427DB283AC}"/>
            </c:ext>
          </c:extLst>
        </c:ser>
        <c:ser>
          <c:idx val="1"/>
          <c:order val="1"/>
          <c:tx>
            <c:strRef>
              <c:f>'Pivot 1'!$G$85:$G$86</c:f>
              <c:strCache>
                <c:ptCount val="1"/>
                <c:pt idx="0">
                  <c:v>Gen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1'!$G$87:$G$89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234-8211-26427DB283AC}"/>
            </c:ext>
          </c:extLst>
        </c:ser>
        <c:ser>
          <c:idx val="2"/>
          <c:order val="2"/>
          <c:tx>
            <c:strRef>
              <c:f>'Pivot 1'!$H$85:$H$86</c:f>
              <c:strCache>
                <c:ptCount val="1"/>
                <c:pt idx="0">
                  <c:v>Gen 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1'!$H$87:$H$89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28-4234-8211-26427DB283AC}"/>
            </c:ext>
          </c:extLst>
        </c:ser>
        <c:ser>
          <c:idx val="3"/>
          <c:order val="3"/>
          <c:tx>
            <c:strRef>
              <c:f>'Pivot 1'!$I$85:$I$86</c:f>
              <c:strCache>
                <c:ptCount val="1"/>
                <c:pt idx="0">
                  <c:v>Older Millennials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1'!$I$87:$I$89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28-4234-8211-26427DB283AC}"/>
            </c:ext>
          </c:extLst>
        </c:ser>
        <c:ser>
          <c:idx val="4"/>
          <c:order val="4"/>
          <c:tx>
            <c:strRef>
              <c:f>'Pivot 1'!$J$85:$J$86</c:f>
              <c:strCache>
                <c:ptCount val="1"/>
                <c:pt idx="0">
                  <c:v>Younger Millennials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1'!$E$87:$E$89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'Pivot 1'!$J$87:$J$89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28-4234-8211-26427DB28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141775"/>
        <c:axId val="1045135951"/>
      </c:barChart>
      <c:catAx>
        <c:axId val="10451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135951"/>
        <c:crosses val="autoZero"/>
        <c:auto val="1"/>
        <c:lblAlgn val="ctr"/>
        <c:lblOffset val="100"/>
        <c:noMultiLvlLbl val="0"/>
      </c:catAx>
      <c:valAx>
        <c:axId val="1045135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5141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[Workbook.xlsx]Pivot 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Sales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dk1">
                  <a:tint val="88500"/>
                </a:schemeClr>
              </a:gs>
              <a:gs pos="75000">
                <a:schemeClr val="dk1">
                  <a:tint val="88500"/>
                  <a:lumMod val="60000"/>
                  <a:lumOff val="40000"/>
                </a:schemeClr>
              </a:gs>
              <a:gs pos="51000">
                <a:schemeClr val="dk1">
                  <a:tint val="88500"/>
                  <a:alpha val="75000"/>
                </a:schemeClr>
              </a:gs>
              <a:gs pos="100000">
                <a:schemeClr val="dk1">
                  <a:tint val="88500"/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dk1">
                    <a:tint val="88500"/>
                  </a:schemeClr>
                </a:gs>
                <a:gs pos="75000">
                  <a:schemeClr val="dk1">
                    <a:tint val="88500"/>
                    <a:lumMod val="60000"/>
                    <a:lumOff val="40000"/>
                  </a:schemeClr>
                </a:gs>
                <a:gs pos="51000">
                  <a:schemeClr val="dk1">
                    <a:tint val="88500"/>
                    <a:alpha val="75000"/>
                  </a:schemeClr>
                </a:gs>
                <a:gs pos="100000">
                  <a:schemeClr val="dk1">
                    <a:tint val="885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1'!$A$4:$A$21</c:f>
              <c:strCache>
                <c:ptCount val="17"/>
                <c:pt idx="0">
                  <c:v>Barista Espresso</c:v>
                </c:pt>
                <c:pt idx="1">
                  <c:v>Biscotti</c:v>
                </c:pt>
                <c:pt idx="2">
                  <c:v>Brewed Black tea</c:v>
                </c:pt>
                <c:pt idx="3">
                  <c:v>Brewed Chai tea</c:v>
                </c:pt>
                <c:pt idx="4">
                  <c:v>Brewed Green tea</c:v>
                </c:pt>
                <c:pt idx="5">
                  <c:v>Brewed herbal tea</c:v>
                </c:pt>
                <c:pt idx="6">
                  <c:v>Drip coffee</c:v>
                </c:pt>
                <c:pt idx="7">
                  <c:v>Gourmet brewed coffee</c:v>
                </c:pt>
                <c:pt idx="8">
                  <c:v>Green tea</c:v>
                </c:pt>
                <c:pt idx="9">
                  <c:v>Hot chocolate</c:v>
                </c:pt>
                <c:pt idx="10">
                  <c:v>Housewares</c:v>
                </c:pt>
                <c:pt idx="11">
                  <c:v>Organic brewed coffee</c:v>
                </c:pt>
                <c:pt idx="12">
                  <c:v>Pastry</c:v>
                </c:pt>
                <c:pt idx="13">
                  <c:v>Premium Beans</c:v>
                </c:pt>
                <c:pt idx="14">
                  <c:v>Premium brewed coffee</c:v>
                </c:pt>
                <c:pt idx="15">
                  <c:v>Regular syrup</c:v>
                </c:pt>
                <c:pt idx="16">
                  <c:v>Scone</c:v>
                </c:pt>
              </c:strCache>
            </c:strRef>
          </c:cat>
          <c:val>
            <c:numRef>
              <c:f>'Pivot 1'!$B$4:$B$21</c:f>
              <c:numCache>
                <c:formatCode>General</c:formatCode>
                <c:ptCount val="17"/>
                <c:pt idx="0">
                  <c:v>44.6</c:v>
                </c:pt>
                <c:pt idx="1">
                  <c:v>7</c:v>
                </c:pt>
                <c:pt idx="2">
                  <c:v>25</c:v>
                </c:pt>
                <c:pt idx="3">
                  <c:v>79.900000000000006</c:v>
                </c:pt>
                <c:pt idx="4">
                  <c:v>11</c:v>
                </c:pt>
                <c:pt idx="5">
                  <c:v>38.5</c:v>
                </c:pt>
                <c:pt idx="6">
                  <c:v>22.5</c:v>
                </c:pt>
                <c:pt idx="7">
                  <c:v>53.9</c:v>
                </c:pt>
                <c:pt idx="8">
                  <c:v>9.25</c:v>
                </c:pt>
                <c:pt idx="9">
                  <c:v>49</c:v>
                </c:pt>
                <c:pt idx="10">
                  <c:v>14</c:v>
                </c:pt>
                <c:pt idx="11">
                  <c:v>23.2</c:v>
                </c:pt>
                <c:pt idx="12">
                  <c:v>20.13</c:v>
                </c:pt>
                <c:pt idx="13">
                  <c:v>45</c:v>
                </c:pt>
                <c:pt idx="14">
                  <c:v>50.9</c:v>
                </c:pt>
                <c:pt idx="15">
                  <c:v>2.4</c:v>
                </c:pt>
                <c:pt idx="16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A9A-9B7E-1C10F221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50940143"/>
        <c:axId val="550942223"/>
      </c:barChart>
      <c:catAx>
        <c:axId val="5509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2223"/>
        <c:crosses val="autoZero"/>
        <c:auto val="1"/>
        <c:lblAlgn val="ctr"/>
        <c:lblOffset val="100"/>
        <c:noMultiLvlLbl val="0"/>
      </c:catAx>
      <c:valAx>
        <c:axId val="55094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4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[Workbook.xlsx]Pivot 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5"/>
                </a:gs>
                <a:gs pos="46000">
                  <a:schemeClr val="accent5"/>
                </a:gs>
                <a:gs pos="100000">
                  <a:schemeClr val="accent5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5"/>
              </a:gs>
              <a:gs pos="75000">
                <a:schemeClr val="accent5">
                  <a:lumMod val="60000"/>
                  <a:lumOff val="40000"/>
                </a:schemeClr>
              </a:gs>
              <a:gs pos="51000">
                <a:schemeClr val="accent5">
                  <a:alpha val="75000"/>
                </a:schemeClr>
              </a:gs>
              <a:gs pos="100000">
                <a:schemeClr val="accent5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1'!$B$23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'Pivot 1'!$A$24:$A$32</c:f>
              <c:strCache>
                <c:ptCount val="8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Tea</c:v>
                </c:pt>
              </c:strCache>
            </c:strRef>
          </c:cat>
          <c:val>
            <c:numRef>
              <c:f>'Pivot 1'!$B$24:$B$32</c:f>
              <c:numCache>
                <c:formatCode>General</c:formatCode>
                <c:ptCount val="8"/>
                <c:pt idx="0">
                  <c:v>52.03</c:v>
                </c:pt>
                <c:pt idx="1">
                  <c:v>14</c:v>
                </c:pt>
                <c:pt idx="2">
                  <c:v>195.1</c:v>
                </c:pt>
                <c:pt idx="3">
                  <c:v>45</c:v>
                </c:pt>
                <c:pt idx="4">
                  <c:v>49</c:v>
                </c:pt>
                <c:pt idx="5">
                  <c:v>2.4</c:v>
                </c:pt>
                <c:pt idx="6">
                  <c:v>9.25</c:v>
                </c:pt>
                <c:pt idx="7">
                  <c:v>154.4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D-4A12-B259-EAE4F9D9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70511071"/>
        <c:axId val="1770510239"/>
      </c:barChart>
      <c:catAx>
        <c:axId val="177051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10239"/>
        <c:crosses val="autoZero"/>
        <c:auto val="1"/>
        <c:lblAlgn val="ctr"/>
        <c:lblOffset val="100"/>
        <c:noMultiLvlLbl val="0"/>
      </c:catAx>
      <c:valAx>
        <c:axId val="1770510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[Workbook.xlsx]Pivot 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all" baseline="0"/>
              <a:t>Sales Trend Over Time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tint val="885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dk1">
                <a:tint val="88500"/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1'!$B$36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dk1">
                  <a:tint val="885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tint val="885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1'!$A$37:$A$64</c:f>
              <c:strCache>
                <c:ptCount val="27"/>
                <c:pt idx="0">
                  <c:v>4/1/2019</c:v>
                </c:pt>
                <c:pt idx="1">
                  <c:v>4/2/2019</c:v>
                </c:pt>
                <c:pt idx="2">
                  <c:v>4/3/2019</c:v>
                </c:pt>
                <c:pt idx="3">
                  <c:v>4/4/2019</c:v>
                </c:pt>
                <c:pt idx="4">
                  <c:v>4/5/2019</c:v>
                </c:pt>
                <c:pt idx="5">
                  <c:v>4/6/2019</c:v>
                </c:pt>
                <c:pt idx="6">
                  <c:v>4/7/2019</c:v>
                </c:pt>
                <c:pt idx="7">
                  <c:v>4/8/2019</c:v>
                </c:pt>
                <c:pt idx="8">
                  <c:v>4/9/2019</c:v>
                </c:pt>
                <c:pt idx="9">
                  <c:v>4/10/2019</c:v>
                </c:pt>
                <c:pt idx="10">
                  <c:v>4/11/2019</c:v>
                </c:pt>
                <c:pt idx="11">
                  <c:v>4/12/2019</c:v>
                </c:pt>
                <c:pt idx="12">
                  <c:v>4/13/2019</c:v>
                </c:pt>
                <c:pt idx="13">
                  <c:v>4/14/2019</c:v>
                </c:pt>
                <c:pt idx="14">
                  <c:v>4/15/2019</c:v>
                </c:pt>
                <c:pt idx="15">
                  <c:v>4/17/2019</c:v>
                </c:pt>
                <c:pt idx="16">
                  <c:v>4/18/2019</c:v>
                </c:pt>
                <c:pt idx="17">
                  <c:v>4/19/2019</c:v>
                </c:pt>
                <c:pt idx="18">
                  <c:v>4/20/2019</c:v>
                </c:pt>
                <c:pt idx="19">
                  <c:v>4/21/2019</c:v>
                </c:pt>
                <c:pt idx="20">
                  <c:v>4/22/2019</c:v>
                </c:pt>
                <c:pt idx="21">
                  <c:v>4/23/2019</c:v>
                </c:pt>
                <c:pt idx="22">
                  <c:v>4/24/2019</c:v>
                </c:pt>
                <c:pt idx="23">
                  <c:v>4/25/2019</c:v>
                </c:pt>
                <c:pt idx="24">
                  <c:v>4/26/2019</c:v>
                </c:pt>
                <c:pt idx="25">
                  <c:v>4/27/2019</c:v>
                </c:pt>
                <c:pt idx="26">
                  <c:v>4/28/2019</c:v>
                </c:pt>
              </c:strCache>
            </c:strRef>
          </c:cat>
          <c:val>
            <c:numRef>
              <c:f>'Pivot 1'!$B$37:$B$64</c:f>
              <c:numCache>
                <c:formatCode>General</c:formatCode>
                <c:ptCount val="27"/>
                <c:pt idx="0">
                  <c:v>11.75</c:v>
                </c:pt>
                <c:pt idx="1">
                  <c:v>38.25</c:v>
                </c:pt>
                <c:pt idx="2">
                  <c:v>17.5</c:v>
                </c:pt>
                <c:pt idx="3">
                  <c:v>10</c:v>
                </c:pt>
                <c:pt idx="4">
                  <c:v>32.049999999999997</c:v>
                </c:pt>
                <c:pt idx="5">
                  <c:v>21.5</c:v>
                </c:pt>
                <c:pt idx="6">
                  <c:v>36.950000000000003</c:v>
                </c:pt>
                <c:pt idx="7">
                  <c:v>16</c:v>
                </c:pt>
                <c:pt idx="8">
                  <c:v>16.88</c:v>
                </c:pt>
                <c:pt idx="9">
                  <c:v>26.75</c:v>
                </c:pt>
                <c:pt idx="10">
                  <c:v>37.200000000000003</c:v>
                </c:pt>
                <c:pt idx="11">
                  <c:v>25.85</c:v>
                </c:pt>
                <c:pt idx="12">
                  <c:v>7.9</c:v>
                </c:pt>
                <c:pt idx="13">
                  <c:v>52.6</c:v>
                </c:pt>
                <c:pt idx="14">
                  <c:v>3.1</c:v>
                </c:pt>
                <c:pt idx="15">
                  <c:v>6</c:v>
                </c:pt>
                <c:pt idx="16">
                  <c:v>24.5</c:v>
                </c:pt>
                <c:pt idx="17">
                  <c:v>10</c:v>
                </c:pt>
                <c:pt idx="18">
                  <c:v>18.25</c:v>
                </c:pt>
                <c:pt idx="19">
                  <c:v>14.25</c:v>
                </c:pt>
                <c:pt idx="20">
                  <c:v>2.2000000000000002</c:v>
                </c:pt>
                <c:pt idx="21">
                  <c:v>11</c:v>
                </c:pt>
                <c:pt idx="22">
                  <c:v>11</c:v>
                </c:pt>
                <c:pt idx="23">
                  <c:v>27.9</c:v>
                </c:pt>
                <c:pt idx="24">
                  <c:v>3.3</c:v>
                </c:pt>
                <c:pt idx="25">
                  <c:v>29.5</c:v>
                </c:pt>
                <c:pt idx="2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0-420A-A7A1-814045B9FC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1339087"/>
        <c:axId val="551340335"/>
      </c:lineChart>
      <c:catAx>
        <c:axId val="55133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40335"/>
        <c:crosses val="autoZero"/>
        <c:auto val="1"/>
        <c:lblAlgn val="ctr"/>
        <c:lblOffset val="100"/>
        <c:noMultiLvlLbl val="0"/>
      </c:catAx>
      <c:valAx>
        <c:axId val="551340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33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</xdr:row>
      <xdr:rowOff>185737</xdr:rowOff>
    </xdr:from>
    <xdr:to>
      <xdr:col>10</xdr:col>
      <xdr:colOff>438149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3951D-73F5-444E-B61A-70DDD39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21</xdr:row>
      <xdr:rowOff>4762</xdr:rowOff>
    </xdr:from>
    <xdr:to>
      <xdr:col>10</xdr:col>
      <xdr:colOff>447675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06581-7DA9-4F4C-ACEB-F5DD223B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34</xdr:row>
      <xdr:rowOff>185736</xdr:rowOff>
    </xdr:from>
    <xdr:to>
      <xdr:col>14</xdr:col>
      <xdr:colOff>209550</xdr:colOff>
      <xdr:row>63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D3A08-DBEC-4A6C-818C-3270102B9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110</xdr:row>
      <xdr:rowOff>23812</xdr:rowOff>
    </xdr:from>
    <xdr:to>
      <xdr:col>42</xdr:col>
      <xdr:colOff>230040</xdr:colOff>
      <xdr:row>135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74431-136F-414C-A15F-E9697309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190499</xdr:colOff>
      <xdr:row>62</xdr:row>
      <xdr:rowOff>61912</xdr:rowOff>
    </xdr:from>
    <xdr:to>
      <xdr:col>24</xdr:col>
      <xdr:colOff>411191</xdr:colOff>
      <xdr:row>79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13550-99FA-45E7-AB34-B8D60AF8B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457200</xdr:colOff>
      <xdr:row>80</xdr:row>
      <xdr:rowOff>119061</xdr:rowOff>
    </xdr:from>
    <xdr:to>
      <xdr:col>24</xdr:col>
      <xdr:colOff>285750</xdr:colOff>
      <xdr:row>99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3AB767-EEAE-40A3-8252-851018FED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3</xdr:row>
      <xdr:rowOff>113837</xdr:rowOff>
    </xdr:from>
    <xdr:to>
      <xdr:col>20</xdr:col>
      <xdr:colOff>38099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D535E-42E8-4A53-B0EC-398B49D25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20</xdr:row>
      <xdr:rowOff>133349</xdr:rowOff>
    </xdr:from>
    <xdr:to>
      <xdr:col>8</xdr:col>
      <xdr:colOff>285750</xdr:colOff>
      <xdr:row>36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6135A-F30E-469A-A5A9-E160AF841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3</xdr:row>
      <xdr:rowOff>104774</xdr:rowOff>
    </xdr:from>
    <xdr:to>
      <xdr:col>8</xdr:col>
      <xdr:colOff>276224</xdr:colOff>
      <xdr:row>20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49050-E9A2-4F7E-83F4-3C281D589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20</xdr:row>
      <xdr:rowOff>123825</xdr:rowOff>
    </xdr:from>
    <xdr:to>
      <xdr:col>20</xdr:col>
      <xdr:colOff>47625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DD2769-D57D-42E4-8219-122302C5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133350</xdr:colOff>
      <xdr:row>3</xdr:row>
      <xdr:rowOff>104774</xdr:rowOff>
    </xdr:from>
    <xdr:to>
      <xdr:col>29</xdr:col>
      <xdr:colOff>76200</xdr:colOff>
      <xdr:row>20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91E643-1C03-4F90-959C-3E6B91F1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514351</xdr:colOff>
      <xdr:row>68</xdr:row>
      <xdr:rowOff>85725</xdr:rowOff>
    </xdr:from>
    <xdr:to>
      <xdr:col>40</xdr:col>
      <xdr:colOff>151434</xdr:colOff>
      <xdr:row>93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B1F56-7B37-47F7-885B-090D70A3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142875</xdr:colOff>
      <xdr:row>20</xdr:row>
      <xdr:rowOff>133350</xdr:rowOff>
    </xdr:from>
    <xdr:to>
      <xdr:col>29</xdr:col>
      <xdr:colOff>76200</xdr:colOff>
      <xdr:row>36</xdr:row>
      <xdr:rowOff>161926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C0515-3FC8-47E4-98D5-DD72BCB77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0</xdr:row>
      <xdr:rowOff>104775</xdr:rowOff>
    </xdr:from>
    <xdr:to>
      <xdr:col>14</xdr:col>
      <xdr:colOff>95250</xdr:colOff>
      <xdr:row>2</xdr:row>
      <xdr:rowOff>171450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F011B791-821C-4AD3-8038-9A213FB0CEA9}"/>
            </a:ext>
          </a:extLst>
        </xdr:cNvPr>
        <xdr:cNvSpPr/>
      </xdr:nvSpPr>
      <xdr:spPr>
        <a:xfrm>
          <a:off x="133350" y="104775"/>
          <a:ext cx="8496300" cy="447675"/>
        </a:xfrm>
        <a:prstGeom prst="round2Diag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</a:rPr>
            <a:t>Generational Loyalty &amp; Sales Insights: Data-Driven Strategies for Coffee Shop Growth</a:t>
          </a:r>
        </a:p>
      </xdr:txBody>
    </xdr:sp>
    <xdr:clientData/>
  </xdr:twoCellAnchor>
  <xdr:twoCellAnchor>
    <xdr:from>
      <xdr:col>14</xdr:col>
      <xdr:colOff>504825</xdr:colOff>
      <xdr:row>1</xdr:row>
      <xdr:rowOff>142874</xdr:rowOff>
    </xdr:from>
    <xdr:to>
      <xdr:col>16</xdr:col>
      <xdr:colOff>590550</xdr:colOff>
      <xdr:row>3</xdr:row>
      <xdr:rowOff>38099</xdr:rowOff>
    </xdr:to>
    <xdr:sp macro="" textlink="'Pivot 1'!O10">
      <xdr:nvSpPr>
        <xdr:cNvPr id="12" name="Rectangle: Rounded Corners 11">
          <a:extLst>
            <a:ext uri="{FF2B5EF4-FFF2-40B4-BE49-F238E27FC236}">
              <a16:creationId xmlns:a16="http://schemas.microsoft.com/office/drawing/2014/main" id="{1607EA35-1C90-4F44-8BD7-4A85F0C1B039}"/>
            </a:ext>
          </a:extLst>
        </xdr:cNvPr>
        <xdr:cNvSpPr/>
      </xdr:nvSpPr>
      <xdr:spPr>
        <a:xfrm>
          <a:off x="9039225" y="333374"/>
          <a:ext cx="130492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86CF2CC-0FF6-4082-B6B5-799CA6E1CF76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521.18</a:t>
          </a:fld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238125</xdr:colOff>
      <xdr:row>0</xdr:row>
      <xdr:rowOff>38099</xdr:rowOff>
    </xdr:from>
    <xdr:to>
      <xdr:col>17</xdr:col>
      <xdr:colOff>314325</xdr:colOff>
      <xdr:row>1</xdr:row>
      <xdr:rowOff>123824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6C7F864-6425-4280-9B77-42AF982AB238}"/>
            </a:ext>
          </a:extLst>
        </xdr:cNvPr>
        <xdr:cNvSpPr/>
      </xdr:nvSpPr>
      <xdr:spPr>
        <a:xfrm>
          <a:off x="8772525" y="38099"/>
          <a:ext cx="1905000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Total Line Amount</a:t>
          </a:r>
        </a:p>
      </xdr:txBody>
    </xdr:sp>
    <xdr:clientData/>
  </xdr:twoCellAnchor>
  <xdr:twoCellAnchor>
    <xdr:from>
      <xdr:col>19</xdr:col>
      <xdr:colOff>123825</xdr:colOff>
      <xdr:row>1</xdr:row>
      <xdr:rowOff>133350</xdr:rowOff>
    </xdr:from>
    <xdr:to>
      <xdr:col>21</xdr:col>
      <xdr:colOff>361950</xdr:colOff>
      <xdr:row>3</xdr:row>
      <xdr:rowOff>28575</xdr:rowOff>
    </xdr:to>
    <xdr:sp macro="" textlink="'Pivot 1'!Q10">
      <xdr:nvSpPr>
        <xdr:cNvPr id="15" name="Rectangle: Rounded Corners 14">
          <a:extLst>
            <a:ext uri="{FF2B5EF4-FFF2-40B4-BE49-F238E27FC236}">
              <a16:creationId xmlns:a16="http://schemas.microsoft.com/office/drawing/2014/main" id="{5BB4B4EA-2DC9-494E-BB18-BDD900B33F72}"/>
            </a:ext>
          </a:extLst>
        </xdr:cNvPr>
        <xdr:cNvSpPr/>
      </xdr:nvSpPr>
      <xdr:spPr>
        <a:xfrm>
          <a:off x="11706225" y="323850"/>
          <a:ext cx="145732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1541569C-B0AE-47B7-A717-C8E28F0D059B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5.2118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609599</xdr:colOff>
      <xdr:row>0</xdr:row>
      <xdr:rowOff>38100</xdr:rowOff>
    </xdr:from>
    <xdr:to>
      <xdr:col>22</xdr:col>
      <xdr:colOff>428624</xdr:colOff>
      <xdr:row>1</xdr:row>
      <xdr:rowOff>104775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EF48C9B-7189-4D2C-A5EF-05D5FDF64717}"/>
            </a:ext>
          </a:extLst>
        </xdr:cNvPr>
        <xdr:cNvSpPr/>
      </xdr:nvSpPr>
      <xdr:spPr>
        <a:xfrm>
          <a:off x="10972799" y="38100"/>
          <a:ext cx="2867025" cy="2571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Average Spend per Transaction</a:t>
          </a:r>
        </a:p>
      </xdr:txBody>
    </xdr:sp>
    <xdr:clientData/>
  </xdr:twoCellAnchor>
  <xdr:twoCellAnchor>
    <xdr:from>
      <xdr:col>25</xdr:col>
      <xdr:colOff>123826</xdr:colOff>
      <xdr:row>1</xdr:row>
      <xdr:rowOff>123825</xdr:rowOff>
    </xdr:from>
    <xdr:to>
      <xdr:col>27</xdr:col>
      <xdr:colOff>361951</xdr:colOff>
      <xdr:row>3</xdr:row>
      <xdr:rowOff>19050</xdr:rowOff>
    </xdr:to>
    <xdr:sp macro="" textlink="'Pivot 1'!S10">
      <xdr:nvSpPr>
        <xdr:cNvPr id="17" name="Rectangle: Rounded Corners 16">
          <a:extLst>
            <a:ext uri="{FF2B5EF4-FFF2-40B4-BE49-F238E27FC236}">
              <a16:creationId xmlns:a16="http://schemas.microsoft.com/office/drawing/2014/main" id="{470D82DE-4090-4CA5-818A-F5EC40C88CAA}"/>
            </a:ext>
          </a:extLst>
        </xdr:cNvPr>
        <xdr:cNvSpPr/>
      </xdr:nvSpPr>
      <xdr:spPr>
        <a:xfrm>
          <a:off x="15363826" y="314325"/>
          <a:ext cx="1457325" cy="2762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363BB1D3-3D2D-41BF-8775-19D589E09B04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100</a:t>
          </a:fld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24</xdr:col>
      <xdr:colOff>1</xdr:colOff>
      <xdr:row>0</xdr:row>
      <xdr:rowOff>28575</xdr:rowOff>
    </xdr:from>
    <xdr:to>
      <xdr:col>28</xdr:col>
      <xdr:colOff>247651</xdr:colOff>
      <xdr:row>1</xdr:row>
      <xdr:rowOff>95250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FBE7646-2461-4BA3-B071-AF5E2F571F02}"/>
            </a:ext>
          </a:extLst>
        </xdr:cNvPr>
        <xdr:cNvSpPr/>
      </xdr:nvSpPr>
      <xdr:spPr>
        <a:xfrm>
          <a:off x="14630401" y="28575"/>
          <a:ext cx="2686050" cy="2571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400"/>
            <a:t>Total Transactions</a:t>
          </a:r>
          <a:endParaRPr lang="en-US" sz="14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656354167" backgroundQuery="1" createdVersion="7" refreshedVersion="7" minRefreshableVersion="3" recordCount="0" supportSubquery="1" supportAdvancedDrill="1" xr:uid="{6175B8E4-E960-448B-8FBA-5C36E77EDEA9}">
  <cacheSource type="external" connectionId="2"/>
  <cacheFields count="2">
    <cacheField name="[coffee_shop_sample].[customer_generation].[customer_generation]" caption="customer_generation" numFmtId="0" hierarchy="12" level="1">
      <sharedItems count="5">
        <s v="Baby Boomers"/>
        <s v="Gen X"/>
        <s v="Gen Z"/>
        <s v="Older Millennials"/>
        <s v="Younger Millennials"/>
      </sharedItems>
    </cacheField>
    <cacheField name="[Measures].[Count of customer_generation]" caption="Count of customer_generation" numFmtId="0" hierarchy="24" level="32767"/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0" memberValueDatatype="130" unbalanced="0"/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0" memberValueDatatype="130" unbalanced="0"/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0" memberValueDatatype="130" unbalanced="0"/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6562615739" backgroundQuery="1" createdVersion="7" refreshedVersion="7" minRefreshableVersion="3" recordCount="0" supportSubquery="1" supportAdvancedDrill="1" xr:uid="{B44CD12B-E7B6-49CB-97ED-187BEE9A2F1A}">
  <cacheSource type="external" connectionId="2"/>
  <cacheFields count="4">
    <cacheField name="[coffee_shop_sample].[customer_generation].[customer_generation]" caption="customer_generation" numFmtId="0" hierarchy="12" level="1">
      <sharedItems count="6">
        <s v="Baby Boomers"/>
        <s v="Gen X"/>
        <s v="Gen Z"/>
        <s v="Older Millennials"/>
        <s v="Younger Millennials"/>
        <s v="" u="1"/>
      </sharedItems>
    </cacheField>
    <cacheField name="[Measures].[Sum of line_item_amount]" caption="Sum of line_item_amount" numFmtId="0" hierarchy="20" level="32767"/>
    <cacheField name="[coffee_shop_sample].[product_group].[product_group]" caption="product_group" numFmtId="0" hierarchy="6" level="1">
      <sharedItems count="3">
        <s v="Beverages"/>
        <s v="Food"/>
        <s v="Whole Bean/Teas"/>
      </sharedItems>
    </cacheField>
    <cacheField name="[coffee_shop_sample].[product_category].[product_category]" caption="product_category" numFmtId="0" hierarchy="7" level="1">
      <sharedItems count="5">
        <s v="Coffee"/>
        <s v="Drinking Chocolate"/>
        <s v="Tea"/>
        <s v="Bakery"/>
        <s v="Coffee beans"/>
      </sharedItems>
    </cacheField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2" memberValueDatatype="130" unbalanced="0">
      <fieldsUsage count="2">
        <fieldUsage x="-1"/>
        <fieldUsage x="2"/>
      </fieldsUsage>
    </cacheHierarchy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2" memberValueDatatype="130" unbalanced="0">
      <fieldsUsage count="2">
        <fieldUsage x="-1"/>
        <fieldUsage x="3"/>
      </fieldsUsage>
    </cacheHierarchy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0" memberValueDatatype="130" unbalanced="0"/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6561689815" backgroundQuery="1" createdVersion="7" refreshedVersion="7" minRefreshableVersion="3" recordCount="0" supportSubquery="1" supportAdvancedDrill="1" xr:uid="{BAA2DAEF-BC3E-43CE-8C3C-5CD56590087F}">
  <cacheSource type="external" connectionId="2"/>
  <cacheFields count="4">
    <cacheField name="[coffee_shop_sample].[product_type].[product_type]" caption="product_type" numFmtId="0" hierarchy="8" level="1">
      <sharedItems count="17">
        <s v="Barista Espresso"/>
        <s v="Biscotti"/>
        <s v="Brewed Black tea"/>
        <s v="Brewed Chai tea"/>
        <s v="Brewed Green tea"/>
        <s v="Brewed herbal tea"/>
        <s v="Drip coffee"/>
        <s v="Gourmet brewed coffee"/>
        <s v="Green tea"/>
        <s v="Hot chocolate"/>
        <s v="Housewares"/>
        <s v="Organic brewed coffee"/>
        <s v="Pastry"/>
        <s v="Premium Beans"/>
        <s v="Premium brewed coffee"/>
        <s v="Regular syrup"/>
        <s v="Scone"/>
      </sharedItems>
    </cacheField>
    <cacheField name="[Measures].[Sum of line_item_amount]" caption="Sum of line_item_amount" numFmtId="0" hierarchy="20" level="32767"/>
    <cacheField name="[coffee_shop_sample].[product_group].[product_group]" caption="product_group" numFmtId="0" hierarchy="6" level="1">
      <sharedItems count="5">
        <s v="Beverages"/>
        <s v="Food"/>
        <s v="Whole Bean/Teas"/>
        <s v="Merchandise"/>
        <s v="Add-ons"/>
      </sharedItems>
    </cacheField>
    <cacheField name="[coffee_shop_sample].[product_category].[product_category]" caption="product_category" numFmtId="0" hierarchy="7" level="1">
      <sharedItems count="8">
        <s v="Coffee"/>
        <s v="Bakery"/>
        <s v="Tea"/>
        <s v="Loose Tea"/>
        <s v="Drinking Chocolate"/>
        <s v="Branded"/>
        <s v="Coffee beans"/>
        <s v="Flavours"/>
      </sharedItems>
    </cacheField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2" memberValueDatatype="130" unbalanced="0">
      <fieldsUsage count="2">
        <fieldUsage x="-1"/>
        <fieldUsage x="2"/>
      </fieldsUsage>
    </cacheHierarchy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2" memberValueDatatype="130" unbalanced="0">
      <fieldsUsage count="2">
        <fieldUsage x="-1"/>
        <fieldUsage x="3"/>
      </fieldsUsage>
    </cacheHierarchy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0" memberValueDatatype="130" unbalanced="0"/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6559953706" backgroundQuery="1" createdVersion="7" refreshedVersion="7" minRefreshableVersion="3" recordCount="0" supportSubquery="1" supportAdvancedDrill="1" xr:uid="{3B1BEE2E-46E7-4F40-A93F-9204CF9191B4}">
  <cacheSource type="external" connectionId="2"/>
  <cacheFields count="2">
    <cacheField name="[coffee_shop_sample].[product_category].[product_category]" caption="product_category" numFmtId="0" hierarchy="7" level="1">
      <sharedItems count="8">
        <s v="Bakery"/>
        <s v="Branded"/>
        <s v="Coffee"/>
        <s v="Coffee beans"/>
        <s v="Drinking Chocolate"/>
        <s v="Flavours"/>
        <s v="Loose Tea"/>
        <s v="Tea"/>
      </sharedItems>
    </cacheField>
    <cacheField name="[Measures].[Sum of line_item_amount]" caption="Sum of line_item_amount" numFmtId="0" hierarchy="20" level="32767"/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0" memberValueDatatype="130" unbalanced="0"/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0" memberValueDatatype="130" unbalanced="0"/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0" memberValueDatatype="130" unbalanced="0"/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6559027775" backgroundQuery="1" createdVersion="7" refreshedVersion="7" minRefreshableVersion="3" recordCount="0" supportSubquery="1" supportAdvancedDrill="1" xr:uid="{A09B43BD-612C-421E-8847-920337D45130}">
  <cacheSource type="external" connectionId="2"/>
  <cacheFields count="2">
    <cacheField name="[coffee_shop_sample].[product_type].[product_type]" caption="product_type" numFmtId="0" hierarchy="8" level="1">
      <sharedItems count="17">
        <s v="Barista Espresso"/>
        <s v="Biscotti"/>
        <s v="Brewed Black tea"/>
        <s v="Brewed Chai tea"/>
        <s v="Brewed Green tea"/>
        <s v="Brewed herbal tea"/>
        <s v="Drip coffee"/>
        <s v="Gourmet brewed coffee"/>
        <s v="Green tea"/>
        <s v="Hot chocolate"/>
        <s v="Housewares"/>
        <s v="Organic brewed coffee"/>
        <s v="Pastry"/>
        <s v="Premium Beans"/>
        <s v="Premium brewed coffee"/>
        <s v="Regular syrup"/>
        <s v="Scone"/>
      </sharedItems>
    </cacheField>
    <cacheField name="[Measures].[Sum of line_item_amount]" caption="Sum of line_item_amount" numFmtId="0" hierarchy="20" level="32767"/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0" memberValueDatatype="130" unbalanced="0"/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0" memberValueDatatype="130" unbalanced="0"/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0" memberValueDatatype="130" unbalanced="0"/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27205555559" backgroundQuery="1" createdVersion="7" refreshedVersion="7" minRefreshableVersion="3" recordCount="0" supportSubquery="1" supportAdvancedDrill="1" xr:uid="{3265EBDC-7F16-421F-923D-6DDF51FFAA74}">
  <cacheSource type="external" connectionId="2"/>
  <cacheFields count="3">
    <cacheField name="[coffee_shop_sample].[customer_generation].[customer_generation]" caption="customer_generation" numFmtId="0" hierarchy="12" level="1">
      <sharedItems count="5">
        <s v="Baby Boomers"/>
        <s v="Gen X"/>
        <s v="Gen Z"/>
        <s v="Older Millennials"/>
        <s v="Younger Millennials"/>
      </sharedItems>
    </cacheField>
    <cacheField name="[coffee_shop_sample].[Year Extract].[Year Extract]" caption="Year Extract" numFmtId="0" hierarchy="16" level="1">
      <sharedItems count="3">
        <s v="2017"/>
        <s v="2018"/>
        <s v="2019"/>
      </sharedItems>
    </cacheField>
    <cacheField name="[Measures].[Count of Year Extract]" caption="Count of Year Extract" numFmtId="0" hierarchy="26" level="32767"/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0" memberValueDatatype="7" unbalanced="0"/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0" memberValueDatatype="130" unbalanced="0"/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0" memberValueDatatype="130" unbalanced="0"/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0" memberValueDatatype="130" unbalanced="0"/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2" memberValueDatatype="130" unbalanced="0">
      <fieldsUsage count="2">
        <fieldUsage x="-1"/>
        <fieldUsage x="0"/>
      </fieldsUsage>
    </cacheHierarchy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2" memberValueDatatype="130" unbalanced="0">
      <fieldsUsage count="2">
        <fieldUsage x="-1"/>
        <fieldUsage x="1"/>
      </fieldsUsage>
    </cacheHierarchy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dCalling" refreshedDate="45710.731017708335" backgroundQuery="1" createdVersion="7" refreshedVersion="7" minRefreshableVersion="3" recordCount="0" supportSubquery="1" supportAdvancedDrill="1" xr:uid="{2614D308-EF25-4A21-A242-A211A45969D4}">
  <cacheSource type="external" connectionId="2"/>
  <cacheFields count="2">
    <cacheField name="[coffee_shop_sample].[transaction_date].[transaction_date]" caption="transaction_date" numFmtId="0" level="1">
      <sharedItems containsSemiMixedTypes="0" containsNonDate="0" containsDate="1" containsString="0" minDate="2019-04-01T00:00:00" maxDate="2019-04-29T00:00:00" count="27"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</sharedItems>
    </cacheField>
    <cacheField name="[Measures].[Sum of line_item_amount]" caption="Sum of line_item_amount" numFmtId="0" hierarchy="20" level="32767"/>
  </cacheFields>
  <cacheHierarchies count="27">
    <cacheHierarchy uniqueName="[coffee_shop_sample].[transaction_date]" caption="transaction_date" attribute="1" time="1" defaultMemberUniqueName="[coffee_shop_sample].[transaction_date].[All]" allUniqueName="[coffee_shop_sample].[transaction_date].[All]" dimensionUniqueName="[coffee_shop_sample]" displayFolder="" count="2" memberValueDatatype="7" unbalanced="0">
      <fieldsUsage count="2">
        <fieldUsage x="-1"/>
        <fieldUsage x="0"/>
      </fieldsUsage>
    </cacheHierarchy>
    <cacheHierarchy uniqueName="[coffee_shop_sample].[transaction_time]" caption="transaction_time" attribute="1" time="1" defaultMemberUniqueName="[coffee_shop_sample].[transaction_time].[All]" allUniqueName="[coffee_shop_sample].[transaction_time].[All]" dimensionUniqueName="[coffee_shop_sample]" displayFolder="" count="0" memberValueDatatype="7" unbalanced="0"/>
    <cacheHierarchy uniqueName="[coffee_shop_sample].[customer_id]" caption="customer_id" attribute="1" defaultMemberUniqueName="[coffee_shop_sample].[customer_id].[All]" allUniqueName="[coffee_shop_sample].[customer_id].[All]" dimensionUniqueName="[coffee_shop_sample]" displayFolder="" count="0" memberValueDatatype="20" unbalanced="0"/>
    <cacheHierarchy uniqueName="[coffee_shop_sample].[quantity]" caption="quantity" attribute="1" defaultMemberUniqueName="[coffee_shop_sample].[quantity].[All]" allUniqueName="[coffee_shop_sample].[quantity].[All]" dimensionUniqueName="[coffee_shop_sample]" displayFolder="" count="0" memberValueDatatype="20" unbalanced="0"/>
    <cacheHierarchy uniqueName="[coffee_shop_sample].[line_item_amount]" caption="line_item_amount" attribute="1" defaultMemberUniqueName="[coffee_shop_sample].[line_item_amount].[All]" allUniqueName="[coffee_shop_sample].[line_item_amount].[All]" dimensionUniqueName="[coffee_shop_sample]" displayFolder="" count="0" memberValueDatatype="5" unbalanced="0"/>
    <cacheHierarchy uniqueName="[coffee_shop_sample].[unit_price]" caption="unit_price" attribute="1" defaultMemberUniqueName="[coffee_shop_sample].[unit_price].[All]" allUniqueName="[coffee_shop_sample].[unit_price].[All]" dimensionUniqueName="[coffee_shop_sample]" displayFolder="" count="0" memberValueDatatype="5" unbalanced="0"/>
    <cacheHierarchy uniqueName="[coffee_shop_sample].[product_group]" caption="product_group" attribute="1" defaultMemberUniqueName="[coffee_shop_sample].[product_group].[All]" allUniqueName="[coffee_shop_sample].[product_group].[All]" dimensionUniqueName="[coffee_shop_sample]" displayFolder="" count="0" memberValueDatatype="130" unbalanced="0"/>
    <cacheHierarchy uniqueName="[coffee_shop_sample].[product_category]" caption="product_category" attribute="1" defaultMemberUniqueName="[coffee_shop_sample].[product_category].[All]" allUniqueName="[coffee_shop_sample].[product_category].[All]" dimensionUniqueName="[coffee_shop_sample]" displayFolder="" count="0" memberValueDatatype="130" unbalanced="0"/>
    <cacheHierarchy uniqueName="[coffee_shop_sample].[product_type]" caption="product_type" attribute="1" defaultMemberUniqueName="[coffee_shop_sample].[product_type].[All]" allUniqueName="[coffee_shop_sample].[product_type].[All]" dimensionUniqueName="[coffee_shop_sample]" displayFolder="" count="0" memberValueDatatype="130" unbalanced="0"/>
    <cacheHierarchy uniqueName="[coffee_shop_sample].[current_wholesale_price]" caption="current_wholesale_price" attribute="1" defaultMemberUniqueName="[coffee_shop_sample].[current_wholesale_price].[All]" allUniqueName="[coffee_shop_sample].[current_wholesale_price].[All]" dimensionUniqueName="[coffee_shop_sample]" displayFolder="" count="0" memberValueDatatype="5" unbalanced="0"/>
    <cacheHierarchy uniqueName="[coffee_shop_sample].[customer_since]" caption="customer_since" attribute="1" time="1" defaultMemberUniqueName="[coffee_shop_sample].[customer_since].[All]" allUniqueName="[coffee_shop_sample].[customer_since].[All]" dimensionUniqueName="[coffee_shop_sample]" displayFolder="" count="0" memberValueDatatype="7" unbalanced="0"/>
    <cacheHierarchy uniqueName="[coffee_shop_sample].[customer_birth_year]" caption="customer_birth_year" attribute="1" defaultMemberUniqueName="[coffee_shop_sample].[customer_birth_year].[All]" allUniqueName="[coffee_shop_sample].[customer_birth_year].[All]" dimensionUniqueName="[coffee_shop_sample]" displayFolder="" count="0" memberValueDatatype="20" unbalanced="0"/>
    <cacheHierarchy uniqueName="[coffee_shop_sample].[customer_generation]" caption="customer_generation" attribute="1" defaultMemberUniqueName="[coffee_shop_sample].[customer_generation].[All]" allUniqueName="[coffee_shop_sample].[customer_generation].[All]" dimensionUniqueName="[coffee_shop_sample]" displayFolder="" count="0" memberValueDatatype="130" unbalanced="0"/>
    <cacheHierarchy uniqueName="[coffee_shop_sample].[customer_since (Year)]" caption="customer_since (Year)" attribute="1" defaultMemberUniqueName="[coffee_shop_sample].[customer_since (Year)].[All]" allUniqueName="[coffee_shop_sample].[customer_since (Year)].[All]" dimensionUniqueName="[coffee_shop_sample]" displayFolder="" count="0" memberValueDatatype="130" unbalanced="0"/>
    <cacheHierarchy uniqueName="[coffee_shop_sample].[customer_since (Quarter)]" caption="customer_since (Quarter)" attribute="1" defaultMemberUniqueName="[coffee_shop_sample].[customer_since (Quarter)].[All]" allUniqueName="[coffee_shop_sample].[customer_since (Quarter)].[All]" dimensionUniqueName="[coffee_shop_sample]" displayFolder="" count="0" memberValueDatatype="130" unbalanced="0"/>
    <cacheHierarchy uniqueName="[coffee_shop_sample].[customer_since (Month)]" caption="customer_since (Month)" attribute="1" defaultMemberUniqueName="[coffee_shop_sample].[customer_since (Month)].[All]" allUniqueName="[coffee_shop_sample].[customer_since (Month)].[All]" dimensionUniqueName="[coffee_shop_sample]" displayFolder="" count="0" memberValueDatatype="130" unbalanced="0"/>
    <cacheHierarchy uniqueName="[coffee_shop_sample].[Year Extract]" caption="Year Extract" attribute="1" defaultMemberUniqueName="[coffee_shop_sample].[Year Extract].[All]" allUniqueName="[coffee_shop_sample].[Year Extract].[All]" dimensionUniqueName="[coffee_shop_sample]" displayFolder="" count="0" memberValueDatatype="130" unbalanced="0"/>
    <cacheHierarchy uniqueName="[coffee_shop_sample].[customer_since (Month Index)]" caption="customer_since (Month Index)" attribute="1" defaultMemberUniqueName="[coffee_shop_sample].[customer_since (Month Index)].[All]" allUniqueName="[coffee_shop_sample].[customer_since (Month Index)].[All]" dimensionUniqueName="[coffee_shop_sample]" displayFolder="" count="0" memberValueDatatype="20" unbalanced="0" hidden="1"/>
    <cacheHierarchy uniqueName="[Measures].[__XL_Count coffee_shop_sample]" caption="__XL_Count coffee_shop_sample" measure="1" displayFolder="" measureGroup="coffee_shop_sample" count="0" hidden="1"/>
    <cacheHierarchy uniqueName="[Measures].[__No measures defined]" caption="__No measures defined" measure="1" displayFolder="" count="0" hidden="1"/>
    <cacheHierarchy uniqueName="[Measures].[Sum of line_item_amount]" caption="Sum of line_item_amount" measure="1" displayFolder="" measureGroup="coffee_shop_sampl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_price]" caption="Sum of unit_pric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quantity]" caption="Sum of quantity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transaction_date]" caption="Count of transaction_date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generation]" caption="Count of customer_generation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since (Year)]" caption="Count of customer_since (Year)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Year Extract]" caption="Count of Year Extract" measure="1" displayFolder="" measureGroup="coffee_shop_sample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2">
    <dimension name="coffee_shop_sample" uniqueName="[coffee_shop_sample]" caption="coffee_shop_sample"/>
    <dimension measure="1" name="Measures" uniqueName="[Measures]" caption="Measures"/>
  </dimensions>
  <measureGroups count="1">
    <measureGroup name="coffee_shop_sample" caption="coffee_shop_sampl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984D5-2A1F-4290-9367-44408EBF659D}" name="PivotTable10" cacheId="304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10">
  <location ref="E85:J89" firstHeaderRow="1" firstDataRow="2" firstDataCol="1"/>
  <pivotFields count="3"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Count of Year Extract" fld="2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63D93-9482-4C63-9135-4037596BA95C}" name="PivotTable9" cacheId="29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1">
  <location ref="E67:F73" firstHeaderRow="1" firstDataRow="1" firstDataCol="1"/>
  <pivotFields count="2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_generation" fld="1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8D381-B872-4738-91DB-D2D115AC3FC8}" name="PivotTable8" cacheId="29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9">
  <location ref="A122:G132" firstHeaderRow="1" firstDataRow="2" firstDataCol="1"/>
  <pivotFields count="4"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2"/>
    <field x="3"/>
  </rowFields>
  <rowItems count="9">
    <i>
      <x/>
    </i>
    <i r="1">
      <x/>
    </i>
    <i r="1">
      <x v="1"/>
    </i>
    <i r="1">
      <x v="2"/>
    </i>
    <i>
      <x v="1"/>
    </i>
    <i r="1">
      <x v="3"/>
    </i>
    <i>
      <x v="2"/>
    </i>
    <i r="1"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line_item_amount" fld="1" baseField="0" baseItem="0"/>
  </dataField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6094F-8041-418C-BE87-ED6F50826A18}" name="PivotTable5" cacheId="29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1">
  <location ref="A67:B119" firstHeaderRow="1" firstDataRow="1" firstDataCol="1"/>
  <pivotFields count="4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0"/>
    <field x="2"/>
    <field x="3"/>
  </rowFields>
  <rowItems count="52">
    <i>
      <x/>
    </i>
    <i r="1">
      <x/>
    </i>
    <i r="2">
      <x/>
    </i>
    <i>
      <x v="1"/>
    </i>
    <i r="1">
      <x v="1"/>
    </i>
    <i r="2">
      <x v="1"/>
    </i>
    <i>
      <x v="2"/>
    </i>
    <i r="1">
      <x/>
    </i>
    <i r="2">
      <x v="2"/>
    </i>
    <i>
      <x v="3"/>
    </i>
    <i r="1">
      <x/>
    </i>
    <i r="2">
      <x v="2"/>
    </i>
    <i>
      <x v="4"/>
    </i>
    <i r="1">
      <x/>
    </i>
    <i r="2">
      <x v="2"/>
    </i>
    <i>
      <x v="5"/>
    </i>
    <i r="1">
      <x/>
    </i>
    <i r="2">
      <x v="2"/>
    </i>
    <i>
      <x v="6"/>
    </i>
    <i r="1">
      <x/>
    </i>
    <i r="2">
      <x/>
    </i>
    <i>
      <x v="7"/>
    </i>
    <i r="1">
      <x/>
    </i>
    <i r="2">
      <x/>
    </i>
    <i>
      <x v="8"/>
    </i>
    <i r="1">
      <x v="2"/>
    </i>
    <i r="2">
      <x v="3"/>
    </i>
    <i>
      <x v="9"/>
    </i>
    <i r="1">
      <x/>
    </i>
    <i r="2">
      <x v="4"/>
    </i>
    <i>
      <x v="10"/>
    </i>
    <i r="1">
      <x v="3"/>
    </i>
    <i r="2">
      <x v="5"/>
    </i>
    <i>
      <x v="11"/>
    </i>
    <i r="1">
      <x/>
    </i>
    <i r="2">
      <x/>
    </i>
    <i>
      <x v="12"/>
    </i>
    <i r="1">
      <x v="1"/>
    </i>
    <i r="2">
      <x v="1"/>
    </i>
    <i>
      <x v="13"/>
    </i>
    <i r="1">
      <x v="2"/>
    </i>
    <i r="2">
      <x v="6"/>
    </i>
    <i>
      <x v="14"/>
    </i>
    <i r="1">
      <x/>
    </i>
    <i r="2">
      <x/>
    </i>
    <i>
      <x v="15"/>
    </i>
    <i r="1">
      <x v="4"/>
    </i>
    <i r="2">
      <x v="7"/>
    </i>
    <i>
      <x v="16"/>
    </i>
    <i r="1">
      <x v="1"/>
    </i>
    <i r="2">
      <x v="1"/>
    </i>
    <i t="grand">
      <x/>
    </i>
  </rowItems>
  <colItems count="1">
    <i/>
  </colItems>
  <dataFields count="1">
    <dataField name="line_item_am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6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56874-19FB-41F2-82C1-BA664D1C7D07}" name="PivotTable4" cacheId="32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8">
  <location ref="A36:B64" firstHeaderRow="1" firstDataRow="1" firstDataCol="1"/>
  <pivotFields count="2"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line_item_amount" fld="1" baseField="0" baseItem="0"/>
  </dataFields>
  <formats count="1">
    <format dxfId="0">
      <pivotArea field="0" type="button" dataOnly="0" labelOnly="1" outline="0" axis="axisRow" fieldPosition="0"/>
    </format>
  </formats>
  <chartFormats count="5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8AFDDA-1779-4341-9B9B-3312D134053E}" name="PivotTable3" cacheId="29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5">
  <location ref="A23:B3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line_item_amount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60F88-1895-4DCB-A8C1-BBBF656AD308}" name="PivotTable2" cacheId="298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6">
  <location ref="A3:B21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line_item_am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line_item_amount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Workbook.xlsx!coffee_shop_sample">
        <x15:activeTabTopLevelEntity name="[coffee_shop_sam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C5E810-0404-4F16-AE83-DDCAAA7B63F3}" autoFormatId="16" applyNumberFormats="0" applyBorderFormats="0" applyFontFormats="0" applyPatternFormats="0" applyAlignmentFormats="0" applyWidthHeightFormats="0">
  <queryTableRefresh nextId="16" unboundColumnsRight="1">
    <queryTableFields count="14">
      <queryTableField id="1" name="transaction_date" tableColumnId="1"/>
      <queryTableField id="2" name="transaction_time" tableColumnId="2"/>
      <queryTableField id="3" name="customer_id" tableColumnId="3"/>
      <queryTableField id="4" name="quantity" tableColumnId="4"/>
      <queryTableField id="5" name="line_item_amount" tableColumnId="5"/>
      <queryTableField id="6" name="unit_price" tableColumnId="6"/>
      <queryTableField id="7" name="product_group" tableColumnId="7"/>
      <queryTableField id="8" name="product_category" tableColumnId="8"/>
      <queryTableField id="9" name="product_type" tableColumnId="9"/>
      <queryTableField id="10" name="current_wholesale_price" tableColumnId="10"/>
      <queryTableField id="11" name="customer_since" tableColumnId="11"/>
      <queryTableField id="12" name="customer_birth_year" tableColumnId="12"/>
      <queryTableField id="13" name="customer_generation" tableColumnId="13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30CA58-321A-4569-89B8-E5687A137FC6}" name="coffee_shop_sample" displayName="coffee_shop_sample" ref="A1:N101" tableType="queryTable" totalsRowShown="0">
  <autoFilter ref="A1:N101" xr:uid="{0B30CA58-321A-4569-89B8-E5687A137FC6}"/>
  <tableColumns count="14">
    <tableColumn id="1" xr3:uid="{D7185982-1AE4-40BE-A957-5932E374354A}" uniqueName="1" name="transaction_date" queryTableFieldId="1" dataDxfId="7"/>
    <tableColumn id="2" xr3:uid="{E1293F58-4D9D-40F3-9E4B-9281A2851B9A}" uniqueName="2" name="transaction_time" queryTableFieldId="2" dataDxfId="6"/>
    <tableColumn id="3" xr3:uid="{1E5F488B-918C-47E7-82A3-E6F5827552A8}" uniqueName="3" name="customer_id" queryTableFieldId="3"/>
    <tableColumn id="4" xr3:uid="{4391272F-9EB5-43D1-8B8B-A9A8405CA065}" uniqueName="4" name="quantity" queryTableFieldId="4"/>
    <tableColumn id="5" xr3:uid="{1A83D449-B8F2-4778-B342-C6D2E13CE91A}" uniqueName="5" name="line_item_amount" queryTableFieldId="5"/>
    <tableColumn id="6" xr3:uid="{CE70DA9E-F246-46CE-A30B-B7514911AFC2}" uniqueName="6" name="unit_price" queryTableFieldId="6"/>
    <tableColumn id="7" xr3:uid="{0B45B022-C496-4BF5-AD99-F00861EB42F1}" uniqueName="7" name="product_group" queryTableFieldId="7" dataDxfId="5"/>
    <tableColumn id="8" xr3:uid="{10AFB46F-D1F2-4D7A-9A7E-33CF743110F9}" uniqueName="8" name="product_category" queryTableFieldId="8" dataDxfId="4"/>
    <tableColumn id="9" xr3:uid="{BE76FA77-DC3E-4405-8E4B-D08A4E662408}" uniqueName="9" name="product_type" queryTableFieldId="9" dataDxfId="3"/>
    <tableColumn id="10" xr3:uid="{8E1B0E01-DC62-4745-B305-CA43D450FFFD}" uniqueName="10" name="current_wholesale_price" queryTableFieldId="10"/>
    <tableColumn id="11" xr3:uid="{4106C7E1-A25E-49EA-BA10-6D06416D7A6B}" uniqueName="11" name="customer_since" queryTableFieldId="11" dataDxfId="2"/>
    <tableColumn id="12" xr3:uid="{9CF69296-FA7C-4CCE-A6CC-BE63D4E4684D}" uniqueName="12" name="customer_birth_year" queryTableFieldId="12"/>
    <tableColumn id="13" xr3:uid="{D539885D-644E-400E-9C2F-D152C546D80F}" uniqueName="13" name="customer_generation" queryTableFieldId="13" dataDxfId="1"/>
    <tableColumn id="15" xr3:uid="{44466FCC-D15D-45E0-B345-83541E162B56}" uniqueName="15" name="Year Extract" queryTableFieldId="15" dataDxfId="8">
      <calculatedColumnFormula>IF(coffee_shop_sample[[#This Row],[customer_since]] = "","",YEAR(coffee_shop_sample[[#This Row],[customer_since]]))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FD8E-45EB-4F10-9BED-FDC53A1D71A1}">
  <dimension ref="A1:N101"/>
  <sheetViews>
    <sheetView zoomScaleNormal="100" workbookViewId="0">
      <selection activeCell="O8" sqref="O8"/>
    </sheetView>
  </sheetViews>
  <sheetFormatPr defaultRowHeight="15" x14ac:dyDescent="0.25"/>
  <cols>
    <col min="1" max="1" width="18.28515625" bestFit="1" customWidth="1"/>
    <col min="2" max="2" width="18.42578125" bestFit="1" customWidth="1"/>
    <col min="3" max="3" width="14.28515625" bestFit="1" customWidth="1"/>
    <col min="4" max="4" width="10.7109375" bestFit="1" customWidth="1"/>
    <col min="5" max="5" width="20" bestFit="1" customWidth="1"/>
    <col min="6" max="6" width="12.28515625" bestFit="1" customWidth="1"/>
    <col min="7" max="7" width="16.7109375" bestFit="1" customWidth="1"/>
    <col min="8" max="8" width="18.85546875" bestFit="1" customWidth="1"/>
    <col min="9" max="9" width="23" bestFit="1" customWidth="1"/>
    <col min="10" max="10" width="25.7109375" bestFit="1" customWidth="1"/>
    <col min="11" max="11" width="17.28515625" bestFit="1" customWidth="1"/>
    <col min="12" max="12" width="22" bestFit="1" customWidth="1"/>
    <col min="13" max="13" width="22.5703125" bestFit="1" customWidth="1"/>
    <col min="14" max="14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57</v>
      </c>
    </row>
    <row r="2" spans="1:14" x14ac:dyDescent="0.25">
      <c r="A2" s="1">
        <v>43573</v>
      </c>
      <c r="B2" s="2">
        <v>0.27317129629629627</v>
      </c>
      <c r="D2">
        <v>1</v>
      </c>
      <c r="E2">
        <v>2.5</v>
      </c>
      <c r="F2">
        <v>2.5</v>
      </c>
      <c r="G2" s="3" t="s">
        <v>13</v>
      </c>
      <c r="H2" s="3" t="s">
        <v>14</v>
      </c>
      <c r="I2" s="3" t="s">
        <v>15</v>
      </c>
      <c r="J2">
        <v>0.63</v>
      </c>
      <c r="K2" s="1"/>
      <c r="M2" s="3" t="s">
        <v>16</v>
      </c>
      <c r="N2" t="str">
        <f>IF(coffee_shop_sample[[#This Row],[customer_since]] = "","",YEAR(coffee_shop_sample[[#This Row],[customer_since]]))</f>
        <v/>
      </c>
    </row>
    <row r="3" spans="1:14" x14ac:dyDescent="0.25">
      <c r="A3" s="1">
        <v>43568</v>
      </c>
      <c r="B3" s="2">
        <v>0.30365740740740743</v>
      </c>
      <c r="C3">
        <v>5655</v>
      </c>
      <c r="D3">
        <v>1</v>
      </c>
      <c r="E3">
        <v>3</v>
      </c>
      <c r="F3">
        <v>3</v>
      </c>
      <c r="G3" s="3" t="s">
        <v>13</v>
      </c>
      <c r="H3" s="3" t="s">
        <v>14</v>
      </c>
      <c r="I3" s="3" t="s">
        <v>17</v>
      </c>
      <c r="J3">
        <v>0.75</v>
      </c>
      <c r="K3" s="1">
        <v>43266</v>
      </c>
      <c r="L3">
        <v>1993</v>
      </c>
      <c r="M3" s="3" t="s">
        <v>18</v>
      </c>
      <c r="N3">
        <f>IF(coffee_shop_sample[[#This Row],[customer_since]] = "","",YEAR(coffee_shop_sample[[#This Row],[customer_since]]))</f>
        <v>2018</v>
      </c>
    </row>
    <row r="4" spans="1:14" x14ac:dyDescent="0.25">
      <c r="A4" s="1">
        <v>43561</v>
      </c>
      <c r="B4" s="2">
        <v>0.68590277777777775</v>
      </c>
      <c r="C4">
        <v>599</v>
      </c>
      <c r="D4">
        <v>1</v>
      </c>
      <c r="E4">
        <v>2.5</v>
      </c>
      <c r="F4">
        <v>2.5</v>
      </c>
      <c r="G4" s="3" t="s">
        <v>13</v>
      </c>
      <c r="H4" s="3" t="s">
        <v>14</v>
      </c>
      <c r="I4" s="3" t="s">
        <v>19</v>
      </c>
      <c r="J4">
        <v>0.63</v>
      </c>
      <c r="K4" s="1">
        <v>43355</v>
      </c>
      <c r="L4">
        <v>1988</v>
      </c>
      <c r="M4" s="3" t="s">
        <v>20</v>
      </c>
      <c r="N4">
        <f>IF(coffee_shop_sample[[#This Row],[customer_since]] = "","",YEAR(coffee_shop_sample[[#This Row],[customer_since]]))</f>
        <v>2018</v>
      </c>
    </row>
    <row r="5" spans="1:14" x14ac:dyDescent="0.25">
      <c r="A5" s="1">
        <v>43572</v>
      </c>
      <c r="B5" s="2">
        <v>0.28273148148148147</v>
      </c>
      <c r="C5">
        <v>5572</v>
      </c>
      <c r="D5">
        <v>2</v>
      </c>
      <c r="E5">
        <v>6</v>
      </c>
      <c r="F5">
        <v>3</v>
      </c>
      <c r="G5" s="3" t="s">
        <v>13</v>
      </c>
      <c r="H5" s="3" t="s">
        <v>14</v>
      </c>
      <c r="I5" s="3" t="s">
        <v>15</v>
      </c>
      <c r="J5">
        <v>0.75</v>
      </c>
      <c r="K5" s="1">
        <v>42831</v>
      </c>
      <c r="L5">
        <v>1956</v>
      </c>
      <c r="M5" s="3" t="s">
        <v>21</v>
      </c>
      <c r="N5">
        <f>IF(coffee_shop_sample[[#This Row],[customer_since]] = "","",YEAR(coffee_shop_sample[[#This Row],[customer_since]]))</f>
        <v>2017</v>
      </c>
    </row>
    <row r="6" spans="1:14" x14ac:dyDescent="0.25">
      <c r="A6" s="1">
        <v>43561</v>
      </c>
      <c r="B6" s="2">
        <v>0.73179398148148145</v>
      </c>
      <c r="C6">
        <v>5555</v>
      </c>
      <c r="D6">
        <v>2</v>
      </c>
      <c r="E6">
        <v>7</v>
      </c>
      <c r="F6">
        <v>3.5</v>
      </c>
      <c r="G6" s="3" t="s">
        <v>13</v>
      </c>
      <c r="H6" s="3" t="s">
        <v>22</v>
      </c>
      <c r="I6" s="3" t="s">
        <v>23</v>
      </c>
      <c r="J6">
        <v>0.7</v>
      </c>
      <c r="K6" s="1">
        <v>43543</v>
      </c>
      <c r="L6">
        <v>1999</v>
      </c>
      <c r="M6" s="3" t="s">
        <v>24</v>
      </c>
      <c r="N6">
        <f>IF(coffee_shop_sample[[#This Row],[customer_since]] = "","",YEAR(coffee_shop_sample[[#This Row],[customer_since]]))</f>
        <v>2019</v>
      </c>
    </row>
    <row r="7" spans="1:14" x14ac:dyDescent="0.25">
      <c r="A7" s="1">
        <v>43567</v>
      </c>
      <c r="B7" s="2">
        <v>0.25444444444444442</v>
      </c>
      <c r="D7">
        <v>1</v>
      </c>
      <c r="E7">
        <v>3.1</v>
      </c>
      <c r="F7">
        <v>3.1</v>
      </c>
      <c r="G7" s="3" t="s">
        <v>13</v>
      </c>
      <c r="H7" s="3" t="s">
        <v>14</v>
      </c>
      <c r="I7" s="3" t="s">
        <v>19</v>
      </c>
      <c r="J7">
        <v>0.78</v>
      </c>
      <c r="K7" s="1"/>
      <c r="M7" s="3" t="s">
        <v>16</v>
      </c>
      <c r="N7" t="str">
        <f>IF(coffee_shop_sample[[#This Row],[customer_since]] = "","",YEAR(coffee_shop_sample[[#This Row],[customer_since]]))</f>
        <v/>
      </c>
    </row>
    <row r="8" spans="1:14" x14ac:dyDescent="0.25">
      <c r="A8" s="1">
        <v>43565</v>
      </c>
      <c r="B8" s="2">
        <v>0.29828703703703702</v>
      </c>
      <c r="C8">
        <v>8121</v>
      </c>
      <c r="D8">
        <v>1</v>
      </c>
      <c r="E8">
        <v>3</v>
      </c>
      <c r="F8">
        <v>3</v>
      </c>
      <c r="G8" s="3" t="s">
        <v>13</v>
      </c>
      <c r="H8" s="3" t="s">
        <v>14</v>
      </c>
      <c r="I8" s="3" t="s">
        <v>15</v>
      </c>
      <c r="J8">
        <v>0.75</v>
      </c>
      <c r="K8" s="1">
        <v>43184</v>
      </c>
      <c r="L8">
        <v>1996</v>
      </c>
      <c r="M8" s="3" t="s">
        <v>24</v>
      </c>
      <c r="N8">
        <f>IF(coffee_shop_sample[[#This Row],[customer_since]] = "","",YEAR(coffee_shop_sample[[#This Row],[customer_since]]))</f>
        <v>2018</v>
      </c>
    </row>
    <row r="9" spans="1:14" x14ac:dyDescent="0.25">
      <c r="A9" s="1">
        <v>43573</v>
      </c>
      <c r="B9" s="2">
        <v>0.31469907407407405</v>
      </c>
      <c r="D9">
        <v>1</v>
      </c>
      <c r="E9">
        <v>14</v>
      </c>
      <c r="F9">
        <v>14</v>
      </c>
      <c r="G9" s="3" t="s">
        <v>25</v>
      </c>
      <c r="H9" s="3" t="s">
        <v>26</v>
      </c>
      <c r="I9" s="3" t="s">
        <v>27</v>
      </c>
      <c r="J9">
        <v>4.4800000000000004</v>
      </c>
      <c r="K9" s="1"/>
      <c r="M9" s="3" t="s">
        <v>16</v>
      </c>
      <c r="N9" t="str">
        <f>IF(coffee_shop_sample[[#This Row],[customer_since]] = "","",YEAR(coffee_shop_sample[[#This Row],[customer_since]]))</f>
        <v/>
      </c>
    </row>
    <row r="10" spans="1:14" x14ac:dyDescent="0.25">
      <c r="A10" s="1">
        <v>43576</v>
      </c>
      <c r="B10" s="2">
        <v>0.62076388888888889</v>
      </c>
      <c r="D10">
        <v>2</v>
      </c>
      <c r="E10">
        <v>6</v>
      </c>
      <c r="F10">
        <v>3</v>
      </c>
      <c r="G10" s="3" t="s">
        <v>13</v>
      </c>
      <c r="H10" s="3" t="s">
        <v>14</v>
      </c>
      <c r="I10" s="3" t="s">
        <v>19</v>
      </c>
      <c r="J10">
        <v>0.75</v>
      </c>
      <c r="K10" s="1"/>
      <c r="M10" s="3" t="s">
        <v>16</v>
      </c>
      <c r="N10" t="str">
        <f>IF(coffee_shop_sample[[#This Row],[customer_since]] = "","",YEAR(coffee_shop_sample[[#This Row],[customer_since]]))</f>
        <v/>
      </c>
    </row>
    <row r="11" spans="1:14" x14ac:dyDescent="0.25">
      <c r="A11" s="1">
        <v>43565</v>
      </c>
      <c r="B11" s="2">
        <v>0.37968750000000001</v>
      </c>
      <c r="D11">
        <v>2</v>
      </c>
      <c r="E11">
        <v>9</v>
      </c>
      <c r="F11">
        <v>4.5</v>
      </c>
      <c r="G11" s="3" t="s">
        <v>13</v>
      </c>
      <c r="H11" s="3" t="s">
        <v>28</v>
      </c>
      <c r="I11" s="3" t="s">
        <v>29</v>
      </c>
      <c r="J11">
        <v>3.38</v>
      </c>
      <c r="K11" s="1"/>
      <c r="M11" s="3" t="s">
        <v>16</v>
      </c>
      <c r="N11" t="str">
        <f>IF(coffee_shop_sample[[#This Row],[customer_since]] = "","",YEAR(coffee_shop_sample[[#This Row],[customer_since]]))</f>
        <v/>
      </c>
    </row>
    <row r="12" spans="1:14" x14ac:dyDescent="0.25">
      <c r="A12" s="1">
        <v>43556</v>
      </c>
      <c r="B12" s="2">
        <v>0.66295138888888894</v>
      </c>
      <c r="C12">
        <v>781</v>
      </c>
      <c r="D12">
        <v>2</v>
      </c>
      <c r="E12">
        <v>7</v>
      </c>
      <c r="F12">
        <v>3.5</v>
      </c>
      <c r="G12" s="3" t="s">
        <v>13</v>
      </c>
      <c r="H12" s="3" t="s">
        <v>22</v>
      </c>
      <c r="I12" s="3" t="s">
        <v>23</v>
      </c>
      <c r="J12">
        <v>0.7</v>
      </c>
      <c r="K12" s="1">
        <v>43406</v>
      </c>
      <c r="L12">
        <v>1991</v>
      </c>
      <c r="M12" s="3" t="s">
        <v>18</v>
      </c>
      <c r="N12">
        <f>IF(coffee_shop_sample[[#This Row],[customer_since]] = "","",YEAR(coffee_shop_sample[[#This Row],[customer_since]]))</f>
        <v>2018</v>
      </c>
    </row>
    <row r="13" spans="1:14" x14ac:dyDescent="0.25">
      <c r="A13" s="1">
        <v>43580</v>
      </c>
      <c r="B13" s="2">
        <v>0.66703703703703698</v>
      </c>
      <c r="D13">
        <v>1</v>
      </c>
      <c r="E13">
        <v>3.75</v>
      </c>
      <c r="F13">
        <v>3.75</v>
      </c>
      <c r="G13" s="3" t="s">
        <v>13</v>
      </c>
      <c r="H13" s="3" t="s">
        <v>22</v>
      </c>
      <c r="I13" s="3" t="s">
        <v>30</v>
      </c>
      <c r="J13">
        <v>0.75</v>
      </c>
      <c r="K13" s="1"/>
      <c r="M13" s="3" t="s">
        <v>16</v>
      </c>
      <c r="N13" t="str">
        <f>IF(coffee_shop_sample[[#This Row],[customer_since]] = "","",YEAR(coffee_shop_sample[[#This Row],[customer_since]]))</f>
        <v/>
      </c>
    </row>
    <row r="14" spans="1:14" x14ac:dyDescent="0.25">
      <c r="A14" s="1">
        <v>43576</v>
      </c>
      <c r="B14" s="2">
        <v>0.37275462962962963</v>
      </c>
      <c r="D14">
        <v>1</v>
      </c>
      <c r="E14">
        <v>3.25</v>
      </c>
      <c r="F14">
        <v>3.25</v>
      </c>
      <c r="G14" s="3" t="s">
        <v>31</v>
      </c>
      <c r="H14" s="3" t="s">
        <v>32</v>
      </c>
      <c r="I14" s="3" t="s">
        <v>33</v>
      </c>
      <c r="J14">
        <v>2.11</v>
      </c>
      <c r="K14" s="1"/>
      <c r="M14" s="3" t="s">
        <v>16</v>
      </c>
      <c r="N14" t="str">
        <f>IF(coffee_shop_sample[[#This Row],[customer_since]] = "","",YEAR(coffee_shop_sample[[#This Row],[customer_since]]))</f>
        <v/>
      </c>
    </row>
    <row r="15" spans="1:14" x14ac:dyDescent="0.25">
      <c r="A15" s="1">
        <v>43563</v>
      </c>
      <c r="B15" s="2">
        <v>0.77208333333333334</v>
      </c>
      <c r="D15">
        <v>1</v>
      </c>
      <c r="E15">
        <v>3</v>
      </c>
      <c r="F15">
        <v>3</v>
      </c>
      <c r="G15" s="3" t="s">
        <v>13</v>
      </c>
      <c r="H15" s="3" t="s">
        <v>22</v>
      </c>
      <c r="I15" s="3" t="s">
        <v>34</v>
      </c>
      <c r="J15">
        <v>0.6</v>
      </c>
      <c r="K15" s="1"/>
      <c r="M15" s="3" t="s">
        <v>16</v>
      </c>
      <c r="N15" t="str">
        <f>IF(coffee_shop_sample[[#This Row],[customer_since]] = "","",YEAR(coffee_shop_sample[[#This Row],[customer_since]]))</f>
        <v/>
      </c>
    </row>
    <row r="16" spans="1:14" x14ac:dyDescent="0.25">
      <c r="A16" s="1">
        <v>43557</v>
      </c>
      <c r="B16" s="2">
        <v>0.71040509259259255</v>
      </c>
      <c r="C16">
        <v>5754</v>
      </c>
      <c r="D16">
        <v>1</v>
      </c>
      <c r="E16">
        <v>3</v>
      </c>
      <c r="F16">
        <v>3</v>
      </c>
      <c r="G16" s="3" t="s">
        <v>31</v>
      </c>
      <c r="H16" s="3" t="s">
        <v>32</v>
      </c>
      <c r="I16" s="3" t="s">
        <v>33</v>
      </c>
      <c r="J16">
        <v>1.95</v>
      </c>
      <c r="K16" s="1">
        <v>43132</v>
      </c>
      <c r="L16">
        <v>1990</v>
      </c>
      <c r="M16" s="3" t="s">
        <v>18</v>
      </c>
      <c r="N16">
        <f>IF(coffee_shop_sample[[#This Row],[customer_since]] = "","",YEAR(coffee_shop_sample[[#This Row],[customer_since]]))</f>
        <v>2018</v>
      </c>
    </row>
    <row r="17" spans="1:14" x14ac:dyDescent="0.25">
      <c r="A17" s="1">
        <v>43575</v>
      </c>
      <c r="B17" s="2">
        <v>0.44998842592592592</v>
      </c>
      <c r="C17">
        <v>5667</v>
      </c>
      <c r="D17">
        <v>1</v>
      </c>
      <c r="E17">
        <v>3.25</v>
      </c>
      <c r="F17">
        <v>3.25</v>
      </c>
      <c r="G17" s="3" t="s">
        <v>31</v>
      </c>
      <c r="H17" s="3" t="s">
        <v>32</v>
      </c>
      <c r="I17" s="3" t="s">
        <v>33</v>
      </c>
      <c r="J17">
        <v>2.11</v>
      </c>
      <c r="K17" s="1">
        <v>42853</v>
      </c>
      <c r="L17">
        <v>1983</v>
      </c>
      <c r="M17" s="3" t="s">
        <v>20</v>
      </c>
      <c r="N17">
        <f>IF(coffee_shop_sample[[#This Row],[customer_since]] = "","",YEAR(coffee_shop_sample[[#This Row],[customer_since]]))</f>
        <v>2017</v>
      </c>
    </row>
    <row r="18" spans="1:14" x14ac:dyDescent="0.25">
      <c r="A18" s="1">
        <v>43560</v>
      </c>
      <c r="B18" s="2">
        <v>0.44767361111111109</v>
      </c>
      <c r="C18">
        <v>5736</v>
      </c>
      <c r="D18">
        <v>2</v>
      </c>
      <c r="E18">
        <v>6.2</v>
      </c>
      <c r="F18">
        <v>3.1</v>
      </c>
      <c r="G18" s="3" t="s">
        <v>13</v>
      </c>
      <c r="H18" s="3" t="s">
        <v>22</v>
      </c>
      <c r="I18" s="3" t="s">
        <v>30</v>
      </c>
      <c r="J18">
        <v>0.62</v>
      </c>
      <c r="K18" s="1">
        <v>42739</v>
      </c>
      <c r="L18">
        <v>1980</v>
      </c>
      <c r="M18" s="3" t="s">
        <v>20</v>
      </c>
      <c r="N18">
        <f>IF(coffee_shop_sample[[#This Row],[customer_since]] = "","",YEAR(coffee_shop_sample[[#This Row],[customer_since]]))</f>
        <v>2017</v>
      </c>
    </row>
    <row r="19" spans="1:14" x14ac:dyDescent="0.25">
      <c r="A19" s="1">
        <v>43562</v>
      </c>
      <c r="B19" s="2">
        <v>0.5084953703703704</v>
      </c>
      <c r="C19">
        <v>188</v>
      </c>
      <c r="D19">
        <v>2</v>
      </c>
      <c r="E19">
        <v>6</v>
      </c>
      <c r="F19">
        <v>3</v>
      </c>
      <c r="G19" s="3" t="s">
        <v>13</v>
      </c>
      <c r="H19" s="3" t="s">
        <v>22</v>
      </c>
      <c r="I19" s="3" t="s">
        <v>34</v>
      </c>
      <c r="J19">
        <v>0.6</v>
      </c>
      <c r="K19" s="1">
        <v>43255</v>
      </c>
      <c r="L19">
        <v>1982</v>
      </c>
      <c r="M19" s="3" t="s">
        <v>20</v>
      </c>
      <c r="N19">
        <f>IF(coffee_shop_sample[[#This Row],[customer_since]] = "","",YEAR(coffee_shop_sample[[#This Row],[customer_since]]))</f>
        <v>2018</v>
      </c>
    </row>
    <row r="20" spans="1:14" x14ac:dyDescent="0.25">
      <c r="A20" s="1">
        <v>43567</v>
      </c>
      <c r="B20" s="2">
        <v>0.28508101851851853</v>
      </c>
      <c r="D20">
        <v>1</v>
      </c>
      <c r="E20">
        <v>2.5</v>
      </c>
      <c r="F20">
        <v>2.5</v>
      </c>
      <c r="G20" s="3" t="s">
        <v>13</v>
      </c>
      <c r="H20" s="3" t="s">
        <v>14</v>
      </c>
      <c r="I20" s="3" t="s">
        <v>17</v>
      </c>
      <c r="J20">
        <v>0.63</v>
      </c>
      <c r="K20" s="1"/>
      <c r="M20" s="3" t="s">
        <v>16</v>
      </c>
      <c r="N20" t="str">
        <f>IF(coffee_shop_sample[[#This Row],[customer_since]] = "","",YEAR(coffee_shop_sample[[#This Row],[customer_since]]))</f>
        <v/>
      </c>
    </row>
    <row r="21" spans="1:14" x14ac:dyDescent="0.25">
      <c r="A21" s="1">
        <v>43566</v>
      </c>
      <c r="B21" s="2">
        <v>0.49450231481481483</v>
      </c>
      <c r="D21">
        <v>1</v>
      </c>
      <c r="E21">
        <v>3.75</v>
      </c>
      <c r="F21">
        <v>3.75</v>
      </c>
      <c r="G21" s="3" t="s">
        <v>13</v>
      </c>
      <c r="H21" s="3" t="s">
        <v>22</v>
      </c>
      <c r="I21" s="3" t="s">
        <v>30</v>
      </c>
      <c r="J21">
        <v>0.75</v>
      </c>
      <c r="K21" s="1"/>
      <c r="M21" s="3" t="s">
        <v>16</v>
      </c>
      <c r="N21" t="str">
        <f>IF(coffee_shop_sample[[#This Row],[customer_since]] = "","",YEAR(coffee_shop_sample[[#This Row],[customer_since]]))</f>
        <v/>
      </c>
    </row>
    <row r="22" spans="1:14" x14ac:dyDescent="0.25">
      <c r="A22" s="1">
        <v>43567</v>
      </c>
      <c r="B22" s="2">
        <v>0.29021990740740738</v>
      </c>
      <c r="D22">
        <v>1</v>
      </c>
      <c r="E22">
        <v>4.5</v>
      </c>
      <c r="F22">
        <v>4.5</v>
      </c>
      <c r="G22" s="3" t="s">
        <v>31</v>
      </c>
      <c r="H22" s="3" t="s">
        <v>32</v>
      </c>
      <c r="I22" s="3" t="s">
        <v>33</v>
      </c>
      <c r="J22">
        <v>2.93</v>
      </c>
      <c r="K22" s="1"/>
      <c r="M22" s="3" t="s">
        <v>16</v>
      </c>
      <c r="N22" t="str">
        <f>IF(coffee_shop_sample[[#This Row],[customer_since]] = "","",YEAR(coffee_shop_sample[[#This Row],[customer_since]]))</f>
        <v/>
      </c>
    </row>
    <row r="23" spans="1:14" x14ac:dyDescent="0.25">
      <c r="A23" s="1">
        <v>43560</v>
      </c>
      <c r="B23" s="2">
        <v>0.43593749999999998</v>
      </c>
      <c r="C23">
        <v>8372</v>
      </c>
      <c r="D23">
        <v>2</v>
      </c>
      <c r="E23">
        <v>8.5</v>
      </c>
      <c r="F23">
        <v>4.25</v>
      </c>
      <c r="G23" s="3" t="s">
        <v>13</v>
      </c>
      <c r="H23" s="3" t="s">
        <v>22</v>
      </c>
      <c r="I23" s="3" t="s">
        <v>35</v>
      </c>
      <c r="J23">
        <v>0.85</v>
      </c>
      <c r="K23" s="1">
        <v>42756</v>
      </c>
      <c r="L23">
        <v>1997</v>
      </c>
      <c r="M23" s="3" t="s">
        <v>24</v>
      </c>
      <c r="N23">
        <f>IF(coffee_shop_sample[[#This Row],[customer_since]] = "","",YEAR(coffee_shop_sample[[#This Row],[customer_since]]))</f>
        <v>2017</v>
      </c>
    </row>
    <row r="24" spans="1:14" x14ac:dyDescent="0.25">
      <c r="A24" s="1">
        <v>43565</v>
      </c>
      <c r="B24" s="2">
        <v>0.46815972222222224</v>
      </c>
      <c r="D24">
        <v>2</v>
      </c>
      <c r="E24">
        <v>7.5</v>
      </c>
      <c r="F24">
        <v>3.75</v>
      </c>
      <c r="G24" s="3" t="s">
        <v>13</v>
      </c>
      <c r="H24" s="3" t="s">
        <v>22</v>
      </c>
      <c r="I24" s="3" t="s">
        <v>30</v>
      </c>
      <c r="J24">
        <v>0.75</v>
      </c>
      <c r="K24" s="1"/>
      <c r="M24" s="3" t="s">
        <v>16</v>
      </c>
      <c r="N24" t="str">
        <f>IF(coffee_shop_sample[[#This Row],[customer_since]] = "","",YEAR(coffee_shop_sample[[#This Row],[customer_since]]))</f>
        <v/>
      </c>
    </row>
    <row r="25" spans="1:14" x14ac:dyDescent="0.25">
      <c r="A25" s="1">
        <v>43561</v>
      </c>
      <c r="B25" s="2">
        <v>0.75626157407407413</v>
      </c>
      <c r="C25">
        <v>5872</v>
      </c>
      <c r="D25">
        <v>2</v>
      </c>
      <c r="E25">
        <v>9</v>
      </c>
      <c r="F25">
        <v>4.5</v>
      </c>
      <c r="G25" s="3" t="s">
        <v>13</v>
      </c>
      <c r="H25" s="3" t="s">
        <v>28</v>
      </c>
      <c r="I25" s="3" t="s">
        <v>29</v>
      </c>
      <c r="J25">
        <v>3.38</v>
      </c>
      <c r="K25" s="1">
        <v>43171</v>
      </c>
      <c r="L25">
        <v>1977</v>
      </c>
      <c r="M25" s="3" t="s">
        <v>36</v>
      </c>
      <c r="N25">
        <f>IF(coffee_shop_sample[[#This Row],[customer_since]] = "","",YEAR(coffee_shop_sample[[#This Row],[customer_since]]))</f>
        <v>2018</v>
      </c>
    </row>
    <row r="26" spans="1:14" x14ac:dyDescent="0.25">
      <c r="A26" s="1">
        <v>43562</v>
      </c>
      <c r="B26" s="2">
        <v>0.20603009259259258</v>
      </c>
      <c r="D26">
        <v>2</v>
      </c>
      <c r="E26">
        <v>4</v>
      </c>
      <c r="F26">
        <v>2</v>
      </c>
      <c r="G26" s="3" t="s">
        <v>13</v>
      </c>
      <c r="H26" s="3" t="s">
        <v>22</v>
      </c>
      <c r="I26" s="3" t="s">
        <v>37</v>
      </c>
      <c r="J26">
        <v>0.4</v>
      </c>
      <c r="K26" s="1"/>
      <c r="M26" s="3" t="s">
        <v>16</v>
      </c>
      <c r="N26" t="str">
        <f>IF(coffee_shop_sample[[#This Row],[customer_since]] = "","",YEAR(coffee_shop_sample[[#This Row],[customer_since]]))</f>
        <v/>
      </c>
    </row>
    <row r="27" spans="1:14" x14ac:dyDescent="0.25">
      <c r="A27" s="1">
        <v>43575</v>
      </c>
      <c r="B27" s="2">
        <v>0.2970949074074074</v>
      </c>
      <c r="D27">
        <v>1</v>
      </c>
      <c r="E27">
        <v>1</v>
      </c>
      <c r="F27">
        <v>3.75</v>
      </c>
      <c r="G27" s="3" t="s">
        <v>31</v>
      </c>
      <c r="H27" s="3" t="s">
        <v>32</v>
      </c>
      <c r="I27" s="3" t="s">
        <v>38</v>
      </c>
      <c r="J27">
        <v>2.44</v>
      </c>
      <c r="K27" s="1"/>
      <c r="M27" s="3" t="s">
        <v>16</v>
      </c>
      <c r="N27" t="str">
        <f>IF(coffee_shop_sample[[#This Row],[customer_since]] = "","",YEAR(coffee_shop_sample[[#This Row],[customer_since]]))</f>
        <v/>
      </c>
    </row>
    <row r="28" spans="1:14" x14ac:dyDescent="0.25">
      <c r="A28" s="1">
        <v>43579</v>
      </c>
      <c r="B28" s="2">
        <v>0.68824074074074071</v>
      </c>
      <c r="D28">
        <v>3</v>
      </c>
      <c r="E28">
        <v>6</v>
      </c>
      <c r="F28">
        <v>2</v>
      </c>
      <c r="G28" s="3" t="s">
        <v>13</v>
      </c>
      <c r="H28" s="3" t="s">
        <v>22</v>
      </c>
      <c r="I28" s="3" t="s">
        <v>37</v>
      </c>
      <c r="J28">
        <v>0.4</v>
      </c>
      <c r="K28" s="1"/>
      <c r="M28" s="3" t="s">
        <v>16</v>
      </c>
      <c r="N28" t="str">
        <f>IF(coffee_shop_sample[[#This Row],[customer_since]] = "","",YEAR(coffee_shop_sample[[#This Row],[customer_since]]))</f>
        <v/>
      </c>
    </row>
    <row r="29" spans="1:14" x14ac:dyDescent="0.25">
      <c r="A29" s="1">
        <v>43574</v>
      </c>
      <c r="B29" s="2">
        <v>0.32444444444444442</v>
      </c>
      <c r="D29">
        <v>2</v>
      </c>
      <c r="E29">
        <v>5</v>
      </c>
      <c r="F29">
        <v>2.5</v>
      </c>
      <c r="G29" s="3" t="s">
        <v>13</v>
      </c>
      <c r="H29" s="3" t="s">
        <v>14</v>
      </c>
      <c r="I29" s="3" t="s">
        <v>15</v>
      </c>
      <c r="J29">
        <v>0.63</v>
      </c>
      <c r="K29" s="1"/>
      <c r="M29" s="3" t="s">
        <v>16</v>
      </c>
      <c r="N29" t="str">
        <f>IF(coffee_shop_sample[[#This Row],[customer_since]] = "","",YEAR(coffee_shop_sample[[#This Row],[customer_since]]))</f>
        <v/>
      </c>
    </row>
    <row r="30" spans="1:14" x14ac:dyDescent="0.25">
      <c r="A30" s="1">
        <v>43583</v>
      </c>
      <c r="B30" s="2">
        <v>0.73586805555555557</v>
      </c>
      <c r="D30">
        <v>2</v>
      </c>
      <c r="E30">
        <v>6</v>
      </c>
      <c r="F30">
        <v>3</v>
      </c>
      <c r="G30" s="3" t="s">
        <v>13</v>
      </c>
      <c r="H30" s="3" t="s">
        <v>22</v>
      </c>
      <c r="I30" s="3" t="s">
        <v>37</v>
      </c>
      <c r="J30">
        <v>0.6</v>
      </c>
      <c r="K30" s="1"/>
      <c r="M30" s="3" t="s">
        <v>16</v>
      </c>
      <c r="N30" t="str">
        <f>IF(coffee_shop_sample[[#This Row],[customer_since]] = "","",YEAR(coffee_shop_sample[[#This Row],[customer_since]]))</f>
        <v/>
      </c>
    </row>
    <row r="31" spans="1:14" x14ac:dyDescent="0.25">
      <c r="A31" s="1">
        <v>43575</v>
      </c>
      <c r="B31" s="2">
        <v>0.69055555555555559</v>
      </c>
      <c r="D31">
        <v>3</v>
      </c>
      <c r="E31">
        <v>12</v>
      </c>
      <c r="F31">
        <v>4</v>
      </c>
      <c r="G31" s="3" t="s">
        <v>13</v>
      </c>
      <c r="H31" s="3" t="s">
        <v>14</v>
      </c>
      <c r="I31" s="3" t="s">
        <v>19</v>
      </c>
      <c r="J31">
        <v>1</v>
      </c>
      <c r="K31" s="1"/>
      <c r="M31" s="3" t="s">
        <v>16</v>
      </c>
      <c r="N31" t="str">
        <f>IF(coffee_shop_sample[[#This Row],[customer_since]] = "","",YEAR(coffee_shop_sample[[#This Row],[customer_since]]))</f>
        <v/>
      </c>
    </row>
    <row r="32" spans="1:14" x14ac:dyDescent="0.25">
      <c r="A32" s="1">
        <v>43557</v>
      </c>
      <c r="B32" s="2">
        <v>0.7852662037037037</v>
      </c>
      <c r="C32">
        <v>8447</v>
      </c>
      <c r="D32">
        <v>2</v>
      </c>
      <c r="E32">
        <v>6</v>
      </c>
      <c r="F32">
        <v>3</v>
      </c>
      <c r="G32" s="3" t="s">
        <v>13</v>
      </c>
      <c r="H32" s="3" t="s">
        <v>22</v>
      </c>
      <c r="I32" s="3" t="s">
        <v>37</v>
      </c>
      <c r="J32">
        <v>0.6</v>
      </c>
      <c r="K32" s="1">
        <v>42861</v>
      </c>
      <c r="L32">
        <v>2000</v>
      </c>
      <c r="M32" s="3" t="s">
        <v>24</v>
      </c>
      <c r="N32">
        <f>IF(coffee_shop_sample[[#This Row],[customer_since]] = "","",YEAR(coffee_shop_sample[[#This Row],[customer_since]]))</f>
        <v>2017</v>
      </c>
    </row>
    <row r="33" spans="1:14" x14ac:dyDescent="0.25">
      <c r="A33" s="1">
        <v>43566</v>
      </c>
      <c r="B33" s="2">
        <v>0.25450231481481483</v>
      </c>
      <c r="D33">
        <v>2</v>
      </c>
      <c r="E33">
        <v>6</v>
      </c>
      <c r="F33">
        <v>3</v>
      </c>
      <c r="G33" s="3" t="s">
        <v>13</v>
      </c>
      <c r="H33" s="3" t="s">
        <v>14</v>
      </c>
      <c r="I33" s="3" t="s">
        <v>39</v>
      </c>
      <c r="J33">
        <v>0.75</v>
      </c>
      <c r="K33" s="1"/>
      <c r="M33" s="3" t="s">
        <v>16</v>
      </c>
      <c r="N33" t="str">
        <f>IF(coffee_shop_sample[[#This Row],[customer_since]] = "","",YEAR(coffee_shop_sample[[#This Row],[customer_since]]))</f>
        <v/>
      </c>
    </row>
    <row r="34" spans="1:14" x14ac:dyDescent="0.25">
      <c r="A34" s="1">
        <v>43561</v>
      </c>
      <c r="B34" s="2">
        <v>0.75649305555555557</v>
      </c>
      <c r="C34">
        <v>8378</v>
      </c>
      <c r="D34">
        <v>1</v>
      </c>
      <c r="E34">
        <v>3</v>
      </c>
      <c r="F34">
        <v>3</v>
      </c>
      <c r="G34" s="3" t="s">
        <v>13</v>
      </c>
      <c r="H34" s="3" t="s">
        <v>22</v>
      </c>
      <c r="I34" s="3" t="s">
        <v>34</v>
      </c>
      <c r="J34">
        <v>0.6</v>
      </c>
      <c r="K34" s="1">
        <v>42841</v>
      </c>
      <c r="L34">
        <v>1998</v>
      </c>
      <c r="M34" s="3" t="s">
        <v>24</v>
      </c>
      <c r="N34">
        <f>IF(coffee_shop_sample[[#This Row],[customer_since]] = "","",YEAR(coffee_shop_sample[[#This Row],[customer_since]]))</f>
        <v>2017</v>
      </c>
    </row>
    <row r="35" spans="1:14" x14ac:dyDescent="0.25">
      <c r="A35" s="1">
        <v>43564</v>
      </c>
      <c r="B35" s="2">
        <v>0.40621527777777777</v>
      </c>
      <c r="D35">
        <v>1</v>
      </c>
      <c r="E35">
        <v>3.75</v>
      </c>
      <c r="F35">
        <v>3.75</v>
      </c>
      <c r="G35" s="3" t="s">
        <v>13</v>
      </c>
      <c r="H35" s="3" t="s">
        <v>22</v>
      </c>
      <c r="I35" s="3" t="s">
        <v>30</v>
      </c>
      <c r="J35">
        <v>0.75</v>
      </c>
      <c r="K35" s="1"/>
      <c r="M35" s="3" t="s">
        <v>16</v>
      </c>
      <c r="N35" t="str">
        <f>IF(coffee_shop_sample[[#This Row],[customer_since]] = "","",YEAR(coffee_shop_sample[[#This Row],[customer_since]]))</f>
        <v/>
      </c>
    </row>
    <row r="36" spans="1:14" x14ac:dyDescent="0.25">
      <c r="A36" s="1">
        <v>43582</v>
      </c>
      <c r="B36" s="2">
        <v>0.42042824074074076</v>
      </c>
      <c r="D36">
        <v>1</v>
      </c>
      <c r="E36">
        <v>2.5</v>
      </c>
      <c r="F36">
        <v>2.5</v>
      </c>
      <c r="G36" s="3" t="s">
        <v>13</v>
      </c>
      <c r="H36" s="3" t="s">
        <v>22</v>
      </c>
      <c r="I36" s="3" t="s">
        <v>34</v>
      </c>
      <c r="J36">
        <v>0.5</v>
      </c>
      <c r="K36" s="1"/>
      <c r="M36" s="3" t="s">
        <v>16</v>
      </c>
      <c r="N36" t="str">
        <f>IF(coffee_shop_sample[[#This Row],[customer_since]] = "","",YEAR(coffee_shop_sample[[#This Row],[customer_since]]))</f>
        <v/>
      </c>
    </row>
    <row r="37" spans="1:14" x14ac:dyDescent="0.25">
      <c r="A37" s="1">
        <v>43560</v>
      </c>
      <c r="B37" s="2">
        <v>0.65855324074074073</v>
      </c>
      <c r="C37">
        <v>116</v>
      </c>
      <c r="D37">
        <v>1</v>
      </c>
      <c r="E37">
        <v>3.1</v>
      </c>
      <c r="F37">
        <v>3.1</v>
      </c>
      <c r="G37" s="3" t="s">
        <v>13</v>
      </c>
      <c r="H37" s="3" t="s">
        <v>14</v>
      </c>
      <c r="I37" s="3" t="s">
        <v>19</v>
      </c>
      <c r="J37">
        <v>0.78</v>
      </c>
      <c r="K37" s="1">
        <v>43056</v>
      </c>
      <c r="L37">
        <v>1969</v>
      </c>
      <c r="M37" s="3" t="s">
        <v>36</v>
      </c>
      <c r="N37">
        <f>IF(coffee_shop_sample[[#This Row],[customer_since]] = "","",YEAR(coffee_shop_sample[[#This Row],[customer_since]]))</f>
        <v>2017</v>
      </c>
    </row>
    <row r="38" spans="1:14" x14ac:dyDescent="0.25">
      <c r="A38" s="1">
        <v>43569</v>
      </c>
      <c r="B38" s="2">
        <v>0.46665509259259258</v>
      </c>
      <c r="D38">
        <v>2</v>
      </c>
      <c r="E38">
        <v>1.6</v>
      </c>
      <c r="F38">
        <v>0.8</v>
      </c>
      <c r="G38" s="3" t="s">
        <v>40</v>
      </c>
      <c r="H38" s="3" t="s">
        <v>41</v>
      </c>
      <c r="I38" s="3" t="s">
        <v>42</v>
      </c>
      <c r="J38">
        <v>0.04</v>
      </c>
      <c r="K38" s="1"/>
      <c r="M38" s="3" t="s">
        <v>16</v>
      </c>
      <c r="N38" t="str">
        <f>IF(coffee_shop_sample[[#This Row],[customer_since]] = "","",YEAR(coffee_shop_sample[[#This Row],[customer_since]]))</f>
        <v/>
      </c>
    </row>
    <row r="39" spans="1:14" x14ac:dyDescent="0.25">
      <c r="A39" s="1">
        <v>43557</v>
      </c>
      <c r="B39" s="2">
        <v>0.71651620370370372</v>
      </c>
      <c r="C39">
        <v>19</v>
      </c>
      <c r="D39">
        <v>2</v>
      </c>
      <c r="E39">
        <v>9.5</v>
      </c>
      <c r="F39">
        <v>4.75</v>
      </c>
      <c r="G39" s="3" t="s">
        <v>13</v>
      </c>
      <c r="H39" s="3" t="s">
        <v>28</v>
      </c>
      <c r="I39" s="3" t="s">
        <v>29</v>
      </c>
      <c r="J39">
        <v>3.56</v>
      </c>
      <c r="K39" s="1">
        <v>42789</v>
      </c>
      <c r="L39">
        <v>1953</v>
      </c>
      <c r="M39" s="3" t="s">
        <v>21</v>
      </c>
      <c r="N39">
        <f>IF(coffee_shop_sample[[#This Row],[customer_since]] = "","",YEAR(coffee_shop_sample[[#This Row],[customer_since]]))</f>
        <v>2017</v>
      </c>
    </row>
    <row r="40" spans="1:14" x14ac:dyDescent="0.25">
      <c r="A40" s="1">
        <v>43573</v>
      </c>
      <c r="B40" s="2">
        <v>0.27258101851851851</v>
      </c>
      <c r="D40">
        <v>1</v>
      </c>
      <c r="E40">
        <v>3</v>
      </c>
      <c r="F40">
        <v>3</v>
      </c>
      <c r="G40" s="3" t="s">
        <v>13</v>
      </c>
      <c r="H40" s="3" t="s">
        <v>22</v>
      </c>
      <c r="I40" s="3" t="s">
        <v>35</v>
      </c>
      <c r="J40">
        <v>0.6</v>
      </c>
      <c r="K40" s="1"/>
      <c r="M40" s="3" t="s">
        <v>16</v>
      </c>
      <c r="N40" t="str">
        <f>IF(coffee_shop_sample[[#This Row],[customer_since]] = "","",YEAR(coffee_shop_sample[[#This Row],[customer_since]]))</f>
        <v/>
      </c>
    </row>
    <row r="41" spans="1:14" x14ac:dyDescent="0.25">
      <c r="A41" s="1">
        <v>43582</v>
      </c>
      <c r="B41" s="2">
        <v>0.43079861111111112</v>
      </c>
      <c r="C41">
        <v>8478</v>
      </c>
      <c r="D41">
        <v>1</v>
      </c>
      <c r="E41">
        <v>4.75</v>
      </c>
      <c r="F41">
        <v>4.75</v>
      </c>
      <c r="G41" s="3" t="s">
        <v>13</v>
      </c>
      <c r="H41" s="3" t="s">
        <v>28</v>
      </c>
      <c r="I41" s="3" t="s">
        <v>29</v>
      </c>
      <c r="J41">
        <v>3.56</v>
      </c>
      <c r="K41" s="1">
        <v>42946</v>
      </c>
      <c r="L41">
        <v>1971</v>
      </c>
      <c r="M41" s="3" t="s">
        <v>36</v>
      </c>
      <c r="N41">
        <f>IF(coffee_shop_sample[[#This Row],[customer_since]] = "","",YEAR(coffee_shop_sample[[#This Row],[customer_since]]))</f>
        <v>2017</v>
      </c>
    </row>
    <row r="42" spans="1:14" x14ac:dyDescent="0.25">
      <c r="A42" s="1">
        <v>43567</v>
      </c>
      <c r="B42" s="2">
        <v>0.71866898148148151</v>
      </c>
      <c r="D42">
        <v>2</v>
      </c>
      <c r="E42">
        <v>7.5</v>
      </c>
      <c r="F42">
        <v>3.75</v>
      </c>
      <c r="G42" s="3" t="s">
        <v>13</v>
      </c>
      <c r="H42" s="3" t="s">
        <v>22</v>
      </c>
      <c r="I42" s="3" t="s">
        <v>35</v>
      </c>
      <c r="J42">
        <v>0.75</v>
      </c>
      <c r="K42" s="1"/>
      <c r="M42" s="3" t="s">
        <v>16</v>
      </c>
      <c r="N42" t="str">
        <f>IF(coffee_shop_sample[[#This Row],[customer_since]] = "","",YEAR(coffee_shop_sample[[#This Row],[customer_since]]))</f>
        <v/>
      </c>
    </row>
    <row r="43" spans="1:14" x14ac:dyDescent="0.25">
      <c r="A43" s="1">
        <v>43568</v>
      </c>
      <c r="B43" s="2">
        <v>0.48738425925925927</v>
      </c>
      <c r="D43">
        <v>2</v>
      </c>
      <c r="E43">
        <v>4.9000000000000004</v>
      </c>
      <c r="F43">
        <v>2.4500000000000002</v>
      </c>
      <c r="G43" s="3" t="s">
        <v>13</v>
      </c>
      <c r="H43" s="3" t="s">
        <v>22</v>
      </c>
      <c r="I43" s="3" t="s">
        <v>30</v>
      </c>
      <c r="J43">
        <v>0.49</v>
      </c>
      <c r="K43" s="1"/>
      <c r="M43" s="3" t="s">
        <v>16</v>
      </c>
      <c r="N43" t="str">
        <f>IF(coffee_shop_sample[[#This Row],[customer_since]] = "","",YEAR(coffee_shop_sample[[#This Row],[customer_since]]))</f>
        <v/>
      </c>
    </row>
    <row r="44" spans="1:14" x14ac:dyDescent="0.25">
      <c r="A44" s="1">
        <v>43562</v>
      </c>
      <c r="B44" s="2">
        <v>0.50027777777777782</v>
      </c>
      <c r="C44">
        <v>631</v>
      </c>
      <c r="D44">
        <v>1</v>
      </c>
      <c r="E44">
        <v>2.4500000000000002</v>
      </c>
      <c r="F44">
        <v>2.4500000000000002</v>
      </c>
      <c r="G44" s="3" t="s">
        <v>13</v>
      </c>
      <c r="H44" s="3" t="s">
        <v>22</v>
      </c>
      <c r="I44" s="3" t="s">
        <v>30</v>
      </c>
      <c r="J44">
        <v>0.49</v>
      </c>
      <c r="K44" s="1">
        <v>43421</v>
      </c>
      <c r="L44">
        <v>1992</v>
      </c>
      <c r="M44" s="3" t="s">
        <v>18</v>
      </c>
      <c r="N44">
        <f>IF(coffee_shop_sample[[#This Row],[customer_since]] = "","",YEAR(coffee_shop_sample[[#This Row],[customer_since]]))</f>
        <v>2018</v>
      </c>
    </row>
    <row r="45" spans="1:14" x14ac:dyDescent="0.25">
      <c r="A45" s="1">
        <v>43560</v>
      </c>
      <c r="B45" s="2">
        <v>0.59819444444444447</v>
      </c>
      <c r="C45">
        <v>8155</v>
      </c>
      <c r="D45">
        <v>1</v>
      </c>
      <c r="E45">
        <v>3.5</v>
      </c>
      <c r="F45">
        <v>3.5</v>
      </c>
      <c r="G45" s="3" t="s">
        <v>13</v>
      </c>
      <c r="H45" s="3" t="s">
        <v>22</v>
      </c>
      <c r="I45" s="3" t="s">
        <v>37</v>
      </c>
      <c r="J45">
        <v>0.7</v>
      </c>
      <c r="K45" s="1">
        <v>42765</v>
      </c>
      <c r="L45">
        <v>1987</v>
      </c>
      <c r="M45" s="3" t="s">
        <v>20</v>
      </c>
      <c r="N45">
        <f>IF(coffee_shop_sample[[#This Row],[customer_since]] = "","",YEAR(coffee_shop_sample[[#This Row],[customer_since]]))</f>
        <v>2017</v>
      </c>
    </row>
    <row r="46" spans="1:14" x14ac:dyDescent="0.25">
      <c r="A46" s="1">
        <v>43570</v>
      </c>
      <c r="B46" s="2">
        <v>0.50684027777777774</v>
      </c>
      <c r="C46">
        <v>5146</v>
      </c>
      <c r="D46">
        <v>1</v>
      </c>
      <c r="E46">
        <v>3.1</v>
      </c>
      <c r="F46">
        <v>3.1</v>
      </c>
      <c r="G46" s="3" t="s">
        <v>13</v>
      </c>
      <c r="H46" s="3" t="s">
        <v>22</v>
      </c>
      <c r="I46" s="3" t="s">
        <v>30</v>
      </c>
      <c r="J46">
        <v>0.62</v>
      </c>
      <c r="K46" s="1">
        <v>43390</v>
      </c>
      <c r="L46">
        <v>1996</v>
      </c>
      <c r="M46" s="3" t="s">
        <v>24</v>
      </c>
      <c r="N46">
        <f>IF(coffee_shop_sample[[#This Row],[customer_since]] = "","",YEAR(coffee_shop_sample[[#This Row],[customer_since]]))</f>
        <v>2018</v>
      </c>
    </row>
    <row r="47" spans="1:14" x14ac:dyDescent="0.25">
      <c r="A47" s="1">
        <v>43581</v>
      </c>
      <c r="B47" s="2">
        <v>0.31877314814814817</v>
      </c>
      <c r="D47">
        <v>1</v>
      </c>
      <c r="E47">
        <v>0.8</v>
      </c>
      <c r="F47">
        <v>0.8</v>
      </c>
      <c r="G47" s="3" t="s">
        <v>40</v>
      </c>
      <c r="H47" s="3" t="s">
        <v>41</v>
      </c>
      <c r="I47" s="3" t="s">
        <v>42</v>
      </c>
      <c r="J47">
        <v>0.04</v>
      </c>
      <c r="K47" s="1"/>
      <c r="M47" s="3" t="s">
        <v>16</v>
      </c>
      <c r="N47" t="str">
        <f>IF(coffee_shop_sample[[#This Row],[customer_since]] = "","",YEAR(coffee_shop_sample[[#This Row],[customer_since]]))</f>
        <v/>
      </c>
    </row>
    <row r="48" spans="1:14" x14ac:dyDescent="0.25">
      <c r="A48" s="1">
        <v>43569</v>
      </c>
      <c r="B48" s="2">
        <v>0.3959259259259259</v>
      </c>
      <c r="C48">
        <v>8003</v>
      </c>
      <c r="D48">
        <v>1</v>
      </c>
      <c r="E48">
        <v>45</v>
      </c>
      <c r="F48">
        <v>45</v>
      </c>
      <c r="G48" s="3" t="s">
        <v>43</v>
      </c>
      <c r="H48" s="3" t="s">
        <v>44</v>
      </c>
      <c r="I48" s="3" t="s">
        <v>45</v>
      </c>
      <c r="J48">
        <v>36</v>
      </c>
      <c r="K48" s="1">
        <v>42754</v>
      </c>
      <c r="L48">
        <v>1991</v>
      </c>
      <c r="M48" s="3" t="s">
        <v>18</v>
      </c>
      <c r="N48">
        <f>IF(coffee_shop_sample[[#This Row],[customer_since]] = "","",YEAR(coffee_shop_sample[[#This Row],[customer_since]]))</f>
        <v>2017</v>
      </c>
    </row>
    <row r="49" spans="1:14" x14ac:dyDescent="0.25">
      <c r="A49" s="1">
        <v>43557</v>
      </c>
      <c r="B49" s="2">
        <v>0.71879629629629627</v>
      </c>
      <c r="C49">
        <v>8082</v>
      </c>
      <c r="D49">
        <v>2</v>
      </c>
      <c r="E49">
        <v>5</v>
      </c>
      <c r="F49">
        <v>2.5</v>
      </c>
      <c r="G49" s="3" t="s">
        <v>13</v>
      </c>
      <c r="H49" s="3" t="s">
        <v>14</v>
      </c>
      <c r="I49" s="3" t="s">
        <v>19</v>
      </c>
      <c r="J49">
        <v>0.63</v>
      </c>
      <c r="K49" s="1">
        <v>42964</v>
      </c>
      <c r="L49">
        <v>1981</v>
      </c>
      <c r="M49" s="3" t="s">
        <v>20</v>
      </c>
      <c r="N49">
        <f>IF(coffee_shop_sample[[#This Row],[customer_since]] = "","",YEAR(coffee_shop_sample[[#This Row],[customer_since]]))</f>
        <v>2017</v>
      </c>
    </row>
    <row r="50" spans="1:14" x14ac:dyDescent="0.25">
      <c r="A50" s="1">
        <v>43579</v>
      </c>
      <c r="B50" s="2">
        <v>0.54976851851851849</v>
      </c>
      <c r="D50">
        <v>2</v>
      </c>
      <c r="E50">
        <v>5</v>
      </c>
      <c r="F50">
        <v>2.5</v>
      </c>
      <c r="G50" s="3" t="s">
        <v>13</v>
      </c>
      <c r="H50" s="3" t="s">
        <v>14</v>
      </c>
      <c r="I50" s="3" t="s">
        <v>19</v>
      </c>
      <c r="J50">
        <v>0.63</v>
      </c>
      <c r="K50" s="1"/>
      <c r="M50" s="3" t="s">
        <v>16</v>
      </c>
      <c r="N50" t="str">
        <f>IF(coffee_shop_sample[[#This Row],[customer_since]] = "","",YEAR(coffee_shop_sample[[#This Row],[customer_since]]))</f>
        <v/>
      </c>
    </row>
    <row r="51" spans="1:14" x14ac:dyDescent="0.25">
      <c r="A51" s="1">
        <v>43567</v>
      </c>
      <c r="B51" s="2">
        <v>0.44063657407407408</v>
      </c>
      <c r="C51">
        <v>5820</v>
      </c>
      <c r="D51">
        <v>1</v>
      </c>
      <c r="E51">
        <v>4.5</v>
      </c>
      <c r="F51">
        <v>4.5</v>
      </c>
      <c r="G51" s="3" t="s">
        <v>31</v>
      </c>
      <c r="H51" s="3" t="s">
        <v>32</v>
      </c>
      <c r="I51" s="3" t="s">
        <v>33</v>
      </c>
      <c r="J51">
        <v>2.93</v>
      </c>
      <c r="K51" s="1">
        <v>43165</v>
      </c>
      <c r="L51">
        <v>1991</v>
      </c>
      <c r="M51" s="3" t="s">
        <v>18</v>
      </c>
      <c r="N51">
        <f>IF(coffee_shop_sample[[#This Row],[customer_since]] = "","",YEAR(coffee_shop_sample[[#This Row],[customer_since]]))</f>
        <v>2018</v>
      </c>
    </row>
    <row r="52" spans="1:14" x14ac:dyDescent="0.25">
      <c r="A52" s="1">
        <v>43580</v>
      </c>
      <c r="B52" s="2">
        <v>0.40861111111111109</v>
      </c>
      <c r="D52">
        <v>1</v>
      </c>
      <c r="E52">
        <v>3.5</v>
      </c>
      <c r="F52">
        <v>3.5</v>
      </c>
      <c r="G52" s="3" t="s">
        <v>31</v>
      </c>
      <c r="H52" s="3" t="s">
        <v>32</v>
      </c>
      <c r="I52" s="3" t="s">
        <v>38</v>
      </c>
      <c r="J52">
        <v>2.11</v>
      </c>
      <c r="K52" s="1"/>
      <c r="M52" s="3" t="s">
        <v>16</v>
      </c>
      <c r="N52" t="str">
        <f>IF(coffee_shop_sample[[#This Row],[customer_since]] = "","",YEAR(coffee_shop_sample[[#This Row],[customer_since]]))</f>
        <v/>
      </c>
    </row>
    <row r="53" spans="1:14" x14ac:dyDescent="0.25">
      <c r="A53" s="1">
        <v>43558</v>
      </c>
      <c r="B53" s="2">
        <v>0.45811342592592591</v>
      </c>
      <c r="C53">
        <v>8033</v>
      </c>
      <c r="D53">
        <v>2</v>
      </c>
      <c r="E53">
        <v>6</v>
      </c>
      <c r="F53">
        <v>3</v>
      </c>
      <c r="G53" s="3" t="s">
        <v>13</v>
      </c>
      <c r="H53" s="3" t="s">
        <v>22</v>
      </c>
      <c r="I53" s="3" t="s">
        <v>37</v>
      </c>
      <c r="J53">
        <v>0.6</v>
      </c>
      <c r="K53" s="1">
        <v>43359</v>
      </c>
      <c r="L53">
        <v>1994</v>
      </c>
      <c r="M53" s="3" t="s">
        <v>18</v>
      </c>
      <c r="N53">
        <f>IF(coffee_shop_sample[[#This Row],[customer_since]] = "","",YEAR(coffee_shop_sample[[#This Row],[customer_since]]))</f>
        <v>2018</v>
      </c>
    </row>
    <row r="54" spans="1:14" x14ac:dyDescent="0.25">
      <c r="A54" s="1">
        <v>43562</v>
      </c>
      <c r="B54" s="2">
        <v>0.31291666666666668</v>
      </c>
      <c r="C54">
        <v>3</v>
      </c>
      <c r="D54">
        <v>2</v>
      </c>
      <c r="E54">
        <v>6</v>
      </c>
      <c r="F54">
        <v>3</v>
      </c>
      <c r="G54" s="3" t="s">
        <v>13</v>
      </c>
      <c r="H54" s="3" t="s">
        <v>22</v>
      </c>
      <c r="I54" s="3" t="s">
        <v>37</v>
      </c>
      <c r="J54">
        <v>0.6</v>
      </c>
      <c r="K54" s="1">
        <v>42745</v>
      </c>
      <c r="L54">
        <v>1950</v>
      </c>
      <c r="M54" s="3" t="s">
        <v>21</v>
      </c>
      <c r="N54">
        <f>IF(coffee_shop_sample[[#This Row],[customer_since]] = "","",YEAR(coffee_shop_sample[[#This Row],[customer_since]]))</f>
        <v>2017</v>
      </c>
    </row>
    <row r="55" spans="1:14" x14ac:dyDescent="0.25">
      <c r="A55" s="1">
        <v>43558</v>
      </c>
      <c r="B55" s="2">
        <v>0.6615509259259259</v>
      </c>
      <c r="C55">
        <v>664</v>
      </c>
      <c r="D55">
        <v>2</v>
      </c>
      <c r="E55">
        <v>5</v>
      </c>
      <c r="F55">
        <v>2.5</v>
      </c>
      <c r="G55" s="3" t="s">
        <v>13</v>
      </c>
      <c r="H55" s="3" t="s">
        <v>14</v>
      </c>
      <c r="I55" s="3" t="s">
        <v>17</v>
      </c>
      <c r="J55">
        <v>0.63</v>
      </c>
      <c r="K55" s="1">
        <v>43489</v>
      </c>
      <c r="L55">
        <v>1996</v>
      </c>
      <c r="M55" s="3" t="s">
        <v>24</v>
      </c>
      <c r="N55">
        <f>IF(coffee_shop_sample[[#This Row],[customer_since]] = "","",YEAR(coffee_shop_sample[[#This Row],[customer_since]]))</f>
        <v>2019</v>
      </c>
    </row>
    <row r="56" spans="1:14" x14ac:dyDescent="0.25">
      <c r="A56" s="1">
        <v>43582</v>
      </c>
      <c r="B56" s="2">
        <v>0.4574537037037037</v>
      </c>
      <c r="D56">
        <v>3</v>
      </c>
      <c r="E56">
        <v>9</v>
      </c>
      <c r="F56">
        <v>3</v>
      </c>
      <c r="G56" s="3" t="s">
        <v>13</v>
      </c>
      <c r="H56" s="3" t="s">
        <v>14</v>
      </c>
      <c r="I56" s="3" t="s">
        <v>17</v>
      </c>
      <c r="J56">
        <v>0.75</v>
      </c>
      <c r="K56" s="1"/>
      <c r="M56" s="3" t="s">
        <v>16</v>
      </c>
      <c r="N56" t="str">
        <f>IF(coffee_shop_sample[[#This Row],[customer_since]] = "","",YEAR(coffee_shop_sample[[#This Row],[customer_since]]))</f>
        <v/>
      </c>
    </row>
    <row r="57" spans="1:14" x14ac:dyDescent="0.25">
      <c r="A57" s="1">
        <v>43582</v>
      </c>
      <c r="B57" s="2">
        <v>0.66834490740740737</v>
      </c>
      <c r="D57">
        <v>2</v>
      </c>
      <c r="E57">
        <v>6</v>
      </c>
      <c r="F57">
        <v>3</v>
      </c>
      <c r="G57" s="3" t="s">
        <v>13</v>
      </c>
      <c r="H57" s="3" t="s">
        <v>14</v>
      </c>
      <c r="I57" s="3" t="s">
        <v>15</v>
      </c>
      <c r="J57">
        <v>0.75</v>
      </c>
      <c r="K57" s="1"/>
      <c r="M57" s="3" t="s">
        <v>16</v>
      </c>
      <c r="N57" t="str">
        <f>IF(coffee_shop_sample[[#This Row],[customer_since]] = "","",YEAR(coffee_shop_sample[[#This Row],[customer_since]]))</f>
        <v/>
      </c>
    </row>
    <row r="58" spans="1:14" x14ac:dyDescent="0.25">
      <c r="A58" s="1">
        <v>43562</v>
      </c>
      <c r="B58" s="2">
        <v>0.22072916666666667</v>
      </c>
      <c r="D58">
        <v>2</v>
      </c>
      <c r="E58">
        <v>8</v>
      </c>
      <c r="F58">
        <v>4</v>
      </c>
      <c r="G58" s="3" t="s">
        <v>13</v>
      </c>
      <c r="H58" s="3" t="s">
        <v>14</v>
      </c>
      <c r="I58" s="3" t="s">
        <v>19</v>
      </c>
      <c r="J58">
        <v>1</v>
      </c>
      <c r="K58" s="1"/>
      <c r="M58" s="3" t="s">
        <v>16</v>
      </c>
      <c r="N58" t="str">
        <f>IF(coffee_shop_sample[[#This Row],[customer_since]] = "","",YEAR(coffee_shop_sample[[#This Row],[customer_since]]))</f>
        <v/>
      </c>
    </row>
    <row r="59" spans="1:14" x14ac:dyDescent="0.25">
      <c r="A59" s="1">
        <v>43578</v>
      </c>
      <c r="B59" s="2">
        <v>0.54593749999999996</v>
      </c>
      <c r="D59">
        <v>2</v>
      </c>
      <c r="E59">
        <v>8</v>
      </c>
      <c r="F59">
        <v>4</v>
      </c>
      <c r="G59" s="3" t="s">
        <v>13</v>
      </c>
      <c r="H59" s="3" t="s">
        <v>14</v>
      </c>
      <c r="I59" s="3" t="s">
        <v>19</v>
      </c>
      <c r="J59">
        <v>1</v>
      </c>
      <c r="K59" s="1"/>
      <c r="M59" s="3" t="s">
        <v>16</v>
      </c>
      <c r="N59" t="str">
        <f>IF(coffee_shop_sample[[#This Row],[customer_since]] = "","",YEAR(coffee_shop_sample[[#This Row],[customer_since]]))</f>
        <v/>
      </c>
    </row>
    <row r="60" spans="1:14" x14ac:dyDescent="0.25">
      <c r="A60" s="1">
        <v>43580</v>
      </c>
      <c r="B60" s="2">
        <v>0.44120370370370371</v>
      </c>
      <c r="D60">
        <v>3</v>
      </c>
      <c r="E60">
        <v>9.3000000000000007</v>
      </c>
      <c r="F60">
        <v>3.1</v>
      </c>
      <c r="G60" s="3" t="s">
        <v>13</v>
      </c>
      <c r="H60" s="3" t="s">
        <v>22</v>
      </c>
      <c r="I60" s="3" t="s">
        <v>30</v>
      </c>
      <c r="J60">
        <v>0.62</v>
      </c>
      <c r="K60" s="1"/>
      <c r="M60" s="3" t="s">
        <v>16</v>
      </c>
      <c r="N60" t="str">
        <f>IF(coffee_shop_sample[[#This Row],[customer_since]] = "","",YEAR(coffee_shop_sample[[#This Row],[customer_since]]))</f>
        <v/>
      </c>
    </row>
    <row r="61" spans="1:14" x14ac:dyDescent="0.25">
      <c r="A61" s="1">
        <v>43558</v>
      </c>
      <c r="B61" s="2">
        <v>0.63348379629629625</v>
      </c>
      <c r="C61">
        <v>727</v>
      </c>
      <c r="D61">
        <v>2</v>
      </c>
      <c r="E61">
        <v>4</v>
      </c>
      <c r="F61">
        <v>2</v>
      </c>
      <c r="G61" s="3" t="s">
        <v>13</v>
      </c>
      <c r="H61" s="3" t="s">
        <v>22</v>
      </c>
      <c r="I61" s="3" t="s">
        <v>37</v>
      </c>
      <c r="J61">
        <v>0.4</v>
      </c>
      <c r="K61" s="1">
        <v>42960</v>
      </c>
      <c r="L61">
        <v>1964</v>
      </c>
      <c r="M61" s="3" t="s">
        <v>21</v>
      </c>
      <c r="N61">
        <f>IF(coffee_shop_sample[[#This Row],[customer_since]] = "","",YEAR(coffee_shop_sample[[#This Row],[customer_since]]))</f>
        <v>2017</v>
      </c>
    </row>
    <row r="62" spans="1:14" x14ac:dyDescent="0.25">
      <c r="A62" s="1">
        <v>43580</v>
      </c>
      <c r="B62" s="2">
        <v>0.3450347222222222</v>
      </c>
      <c r="C62">
        <v>777</v>
      </c>
      <c r="D62">
        <v>1</v>
      </c>
      <c r="E62">
        <v>3.5</v>
      </c>
      <c r="F62">
        <v>3.5</v>
      </c>
      <c r="G62" s="3" t="s">
        <v>31</v>
      </c>
      <c r="H62" s="3" t="s">
        <v>32</v>
      </c>
      <c r="I62" s="3" t="s">
        <v>46</v>
      </c>
      <c r="J62">
        <v>2.2799999999999998</v>
      </c>
      <c r="K62" s="1">
        <v>43373</v>
      </c>
      <c r="L62">
        <v>1989</v>
      </c>
      <c r="M62" s="3" t="s">
        <v>20</v>
      </c>
      <c r="N62">
        <f>IF(coffee_shop_sample[[#This Row],[customer_since]] = "","",YEAR(coffee_shop_sample[[#This Row],[customer_since]]))</f>
        <v>2018</v>
      </c>
    </row>
    <row r="63" spans="1:14" x14ac:dyDescent="0.25">
      <c r="A63" s="1">
        <v>43557</v>
      </c>
      <c r="B63" s="2">
        <v>0.78457175925925926</v>
      </c>
      <c r="C63">
        <v>162</v>
      </c>
      <c r="D63">
        <v>1</v>
      </c>
      <c r="E63">
        <v>3.5</v>
      </c>
      <c r="F63">
        <v>3.5</v>
      </c>
      <c r="G63" s="3" t="s">
        <v>13</v>
      </c>
      <c r="H63" s="3" t="s">
        <v>28</v>
      </c>
      <c r="I63" s="3" t="s">
        <v>29</v>
      </c>
      <c r="J63">
        <v>2.63</v>
      </c>
      <c r="K63" s="1">
        <v>43183</v>
      </c>
      <c r="L63">
        <v>1977</v>
      </c>
      <c r="M63" s="3" t="s">
        <v>36</v>
      </c>
      <c r="N63">
        <f>IF(coffee_shop_sample[[#This Row],[customer_since]] = "","",YEAR(coffee_shop_sample[[#This Row],[customer_since]]))</f>
        <v>2018</v>
      </c>
    </row>
    <row r="64" spans="1:14" x14ac:dyDescent="0.25">
      <c r="A64" s="1">
        <v>43563</v>
      </c>
      <c r="B64" s="2">
        <v>0.84740740740740739</v>
      </c>
      <c r="C64">
        <v>5790</v>
      </c>
      <c r="D64">
        <v>1</v>
      </c>
      <c r="E64">
        <v>3.1</v>
      </c>
      <c r="F64">
        <v>3.1</v>
      </c>
      <c r="G64" s="3" t="s">
        <v>13</v>
      </c>
      <c r="H64" s="3" t="s">
        <v>22</v>
      </c>
      <c r="I64" s="3" t="s">
        <v>30</v>
      </c>
      <c r="J64">
        <v>0.62</v>
      </c>
      <c r="K64" s="1">
        <v>43143</v>
      </c>
      <c r="L64">
        <v>1975</v>
      </c>
      <c r="M64" s="3" t="s">
        <v>36</v>
      </c>
      <c r="N64">
        <f>IF(coffee_shop_sample[[#This Row],[customer_since]] = "","",YEAR(coffee_shop_sample[[#This Row],[customer_since]]))</f>
        <v>2018</v>
      </c>
    </row>
    <row r="65" spans="1:14" x14ac:dyDescent="0.25">
      <c r="A65" s="1">
        <v>43566</v>
      </c>
      <c r="B65" s="2">
        <v>0.55084490740740744</v>
      </c>
      <c r="D65">
        <v>1</v>
      </c>
      <c r="E65">
        <v>3.5</v>
      </c>
      <c r="F65">
        <v>3.5</v>
      </c>
      <c r="G65" s="3" t="s">
        <v>13</v>
      </c>
      <c r="H65" s="3" t="s">
        <v>22</v>
      </c>
      <c r="I65" s="3" t="s">
        <v>37</v>
      </c>
      <c r="J65">
        <v>0.7</v>
      </c>
      <c r="K65" s="1"/>
      <c r="M65" s="3" t="s">
        <v>16</v>
      </c>
      <c r="N65" t="str">
        <f>IF(coffee_shop_sample[[#This Row],[customer_since]] = "","",YEAR(coffee_shop_sample[[#This Row],[customer_since]]))</f>
        <v/>
      </c>
    </row>
    <row r="66" spans="1:14" x14ac:dyDescent="0.25">
      <c r="A66" s="1">
        <v>43556</v>
      </c>
      <c r="B66" s="2">
        <v>0.6205208333333333</v>
      </c>
      <c r="C66">
        <v>5353</v>
      </c>
      <c r="D66">
        <v>1</v>
      </c>
      <c r="E66">
        <v>4.75</v>
      </c>
      <c r="F66">
        <v>4.75</v>
      </c>
      <c r="G66" s="3" t="s">
        <v>13</v>
      </c>
      <c r="H66" s="3" t="s">
        <v>28</v>
      </c>
      <c r="I66" s="3" t="s">
        <v>29</v>
      </c>
      <c r="J66">
        <v>3.56</v>
      </c>
      <c r="K66" s="1">
        <v>42934</v>
      </c>
      <c r="L66">
        <v>1985</v>
      </c>
      <c r="M66" s="3" t="s">
        <v>20</v>
      </c>
      <c r="N66">
        <f>IF(coffee_shop_sample[[#This Row],[customer_since]] = "","",YEAR(coffee_shop_sample[[#This Row],[customer_since]]))</f>
        <v>2017</v>
      </c>
    </row>
    <row r="67" spans="1:14" x14ac:dyDescent="0.25">
      <c r="A67" s="1">
        <v>43562</v>
      </c>
      <c r="B67" s="2">
        <v>0.75489583333333332</v>
      </c>
      <c r="D67">
        <v>1</v>
      </c>
      <c r="E67">
        <v>2.5</v>
      </c>
      <c r="F67">
        <v>2.5</v>
      </c>
      <c r="G67" s="3" t="s">
        <v>13</v>
      </c>
      <c r="H67" s="3" t="s">
        <v>22</v>
      </c>
      <c r="I67" s="3" t="s">
        <v>34</v>
      </c>
      <c r="J67">
        <v>0.5</v>
      </c>
      <c r="K67" s="1"/>
      <c r="M67" s="3" t="s">
        <v>16</v>
      </c>
      <c r="N67" t="str">
        <f>IF(coffee_shop_sample[[#This Row],[customer_since]] = "","",YEAR(coffee_shop_sample[[#This Row],[customer_since]]))</f>
        <v/>
      </c>
    </row>
    <row r="68" spans="1:14" x14ac:dyDescent="0.25">
      <c r="A68" s="1">
        <v>43582</v>
      </c>
      <c r="B68" s="2">
        <v>0.40445601851851853</v>
      </c>
      <c r="D68">
        <v>1</v>
      </c>
      <c r="E68">
        <v>4.75</v>
      </c>
      <c r="F68">
        <v>4.75</v>
      </c>
      <c r="G68" s="3" t="s">
        <v>13</v>
      </c>
      <c r="H68" s="3" t="s">
        <v>28</v>
      </c>
      <c r="I68" s="3" t="s">
        <v>29</v>
      </c>
      <c r="J68">
        <v>3.56</v>
      </c>
      <c r="K68" s="1"/>
      <c r="M68" s="3" t="s">
        <v>16</v>
      </c>
      <c r="N68" t="str">
        <f>IF(coffee_shop_sample[[#This Row],[customer_since]] = "","",YEAR(coffee_shop_sample[[#This Row],[customer_since]]))</f>
        <v/>
      </c>
    </row>
    <row r="69" spans="1:14" x14ac:dyDescent="0.25">
      <c r="A69" s="1">
        <v>43563</v>
      </c>
      <c r="B69" s="2">
        <v>0.30440972222222223</v>
      </c>
      <c r="C69">
        <v>235</v>
      </c>
      <c r="D69">
        <v>1</v>
      </c>
      <c r="E69">
        <v>3</v>
      </c>
      <c r="F69">
        <v>3</v>
      </c>
      <c r="G69" s="3" t="s">
        <v>13</v>
      </c>
      <c r="H69" s="3" t="s">
        <v>14</v>
      </c>
      <c r="I69" s="3" t="s">
        <v>17</v>
      </c>
      <c r="J69">
        <v>0.75</v>
      </c>
      <c r="K69" s="1">
        <v>43384</v>
      </c>
      <c r="L69">
        <v>1990</v>
      </c>
      <c r="M69" s="3" t="s">
        <v>18</v>
      </c>
      <c r="N69">
        <f>IF(coffee_shop_sample[[#This Row],[customer_since]] = "","",YEAR(coffee_shop_sample[[#This Row],[customer_since]]))</f>
        <v>2018</v>
      </c>
    </row>
    <row r="70" spans="1:14" x14ac:dyDescent="0.25">
      <c r="A70" s="1">
        <v>43563</v>
      </c>
      <c r="B70" s="2">
        <v>0.72119212962962964</v>
      </c>
      <c r="D70">
        <v>1</v>
      </c>
      <c r="E70">
        <v>2.5</v>
      </c>
      <c r="F70">
        <v>2.5</v>
      </c>
      <c r="G70" s="3" t="s">
        <v>13</v>
      </c>
      <c r="H70" s="3" t="s">
        <v>14</v>
      </c>
      <c r="I70" s="3" t="s">
        <v>19</v>
      </c>
      <c r="J70">
        <v>0.63</v>
      </c>
      <c r="K70" s="1"/>
      <c r="M70" s="3" t="s">
        <v>16</v>
      </c>
      <c r="N70" t="str">
        <f>IF(coffee_shop_sample[[#This Row],[customer_since]] = "","",YEAR(coffee_shop_sample[[#This Row],[customer_since]]))</f>
        <v/>
      </c>
    </row>
    <row r="71" spans="1:14" x14ac:dyDescent="0.25">
      <c r="A71" s="1">
        <v>43578</v>
      </c>
      <c r="B71" s="2">
        <v>0.65302083333333338</v>
      </c>
      <c r="D71">
        <v>1</v>
      </c>
      <c r="E71">
        <v>3</v>
      </c>
      <c r="F71">
        <v>3</v>
      </c>
      <c r="G71" s="3" t="s">
        <v>13</v>
      </c>
      <c r="H71" s="3" t="s">
        <v>14</v>
      </c>
      <c r="I71" s="3" t="s">
        <v>19</v>
      </c>
      <c r="J71">
        <v>0.75</v>
      </c>
      <c r="K71" s="1"/>
      <c r="M71" s="3" t="s">
        <v>16</v>
      </c>
      <c r="N71" t="str">
        <f>IF(coffee_shop_sample[[#This Row],[customer_since]] = "","",YEAR(coffee_shop_sample[[#This Row],[customer_since]]))</f>
        <v/>
      </c>
    </row>
    <row r="72" spans="1:14" x14ac:dyDescent="0.25">
      <c r="A72" s="1">
        <v>43566</v>
      </c>
      <c r="B72" s="2">
        <v>0.40864583333333332</v>
      </c>
      <c r="C72">
        <v>100</v>
      </c>
      <c r="D72">
        <v>2</v>
      </c>
      <c r="E72">
        <v>8.5</v>
      </c>
      <c r="F72">
        <v>4.25</v>
      </c>
      <c r="G72" s="3" t="s">
        <v>13</v>
      </c>
      <c r="H72" s="3" t="s">
        <v>22</v>
      </c>
      <c r="I72" s="3" t="s">
        <v>35</v>
      </c>
      <c r="J72">
        <v>0.85</v>
      </c>
      <c r="K72" s="1">
        <v>43012</v>
      </c>
      <c r="L72">
        <v>1967</v>
      </c>
      <c r="M72" s="3" t="s">
        <v>36</v>
      </c>
      <c r="N72">
        <f>IF(coffee_shop_sample[[#This Row],[customer_since]] = "","",YEAR(coffee_shop_sample[[#This Row],[customer_since]]))</f>
        <v>2017</v>
      </c>
    </row>
    <row r="73" spans="1:14" x14ac:dyDescent="0.25">
      <c r="A73" s="1">
        <v>43560</v>
      </c>
      <c r="B73" s="2">
        <v>0.63462962962962965</v>
      </c>
      <c r="C73">
        <v>240</v>
      </c>
      <c r="D73">
        <v>1</v>
      </c>
      <c r="E73">
        <v>3.75</v>
      </c>
      <c r="F73">
        <v>3.75</v>
      </c>
      <c r="G73" s="3" t="s">
        <v>31</v>
      </c>
      <c r="H73" s="3" t="s">
        <v>32</v>
      </c>
      <c r="I73" s="3" t="s">
        <v>38</v>
      </c>
      <c r="J73">
        <v>2.44</v>
      </c>
      <c r="K73" s="1">
        <v>43398</v>
      </c>
      <c r="L73">
        <v>1991</v>
      </c>
      <c r="M73" s="3" t="s">
        <v>18</v>
      </c>
      <c r="N73">
        <f>IF(coffee_shop_sample[[#This Row],[customer_since]] = "","",YEAR(coffee_shop_sample[[#This Row],[customer_since]]))</f>
        <v>2018</v>
      </c>
    </row>
    <row r="74" spans="1:14" x14ac:dyDescent="0.25">
      <c r="A74" s="1">
        <v>43582</v>
      </c>
      <c r="B74" s="2">
        <v>0.42277777777777775</v>
      </c>
      <c r="C74">
        <v>8394</v>
      </c>
      <c r="D74">
        <v>1</v>
      </c>
      <c r="E74">
        <v>2.5</v>
      </c>
      <c r="F74">
        <v>2.5</v>
      </c>
      <c r="G74" s="3" t="s">
        <v>13</v>
      </c>
      <c r="H74" s="3" t="s">
        <v>22</v>
      </c>
      <c r="I74" s="3" t="s">
        <v>37</v>
      </c>
      <c r="J74">
        <v>0.5</v>
      </c>
      <c r="K74" s="1">
        <v>42825</v>
      </c>
      <c r="L74">
        <v>1991</v>
      </c>
      <c r="M74" s="3" t="s">
        <v>18</v>
      </c>
      <c r="N74">
        <f>IF(coffee_shop_sample[[#This Row],[customer_since]] = "","",YEAR(coffee_shop_sample[[#This Row],[customer_since]]))</f>
        <v>2017</v>
      </c>
    </row>
    <row r="75" spans="1:14" x14ac:dyDescent="0.25">
      <c r="A75" s="1">
        <v>43575</v>
      </c>
      <c r="B75" s="2">
        <v>0.49197916666666669</v>
      </c>
      <c r="C75">
        <v>8344</v>
      </c>
      <c r="D75">
        <v>1</v>
      </c>
      <c r="E75">
        <v>2</v>
      </c>
      <c r="F75">
        <v>2</v>
      </c>
      <c r="G75" s="3" t="s">
        <v>13</v>
      </c>
      <c r="H75" s="3" t="s">
        <v>22</v>
      </c>
      <c r="I75" s="3" t="s">
        <v>37</v>
      </c>
      <c r="J75">
        <v>0.4</v>
      </c>
      <c r="K75" s="1">
        <v>43114</v>
      </c>
      <c r="L75">
        <v>1988</v>
      </c>
      <c r="M75" s="3" t="s">
        <v>20</v>
      </c>
      <c r="N75">
        <f>IF(coffee_shop_sample[[#This Row],[customer_since]] = "","",YEAR(coffee_shop_sample[[#This Row],[customer_since]]))</f>
        <v>2018</v>
      </c>
    </row>
    <row r="76" spans="1:14" x14ac:dyDescent="0.25">
      <c r="A76" s="1">
        <v>43580</v>
      </c>
      <c r="B76" s="2">
        <v>0.40859953703703705</v>
      </c>
      <c r="D76">
        <v>1</v>
      </c>
      <c r="E76">
        <v>2.1</v>
      </c>
      <c r="F76">
        <v>2.1</v>
      </c>
      <c r="G76" s="3" t="s">
        <v>13</v>
      </c>
      <c r="H76" s="3" t="s">
        <v>22</v>
      </c>
      <c r="I76" s="3" t="s">
        <v>35</v>
      </c>
      <c r="J76">
        <v>0.6</v>
      </c>
      <c r="K76" s="1"/>
      <c r="M76" s="3" t="s">
        <v>16</v>
      </c>
      <c r="N76" t="str">
        <f>IF(coffee_shop_sample[[#This Row],[customer_since]] = "","",YEAR(coffee_shop_sample[[#This Row],[customer_since]]))</f>
        <v/>
      </c>
    </row>
    <row r="77" spans="1:14" x14ac:dyDescent="0.25">
      <c r="A77" s="1">
        <v>43557</v>
      </c>
      <c r="B77" s="2">
        <v>0.53703703703703709</v>
      </c>
      <c r="C77">
        <v>734</v>
      </c>
      <c r="D77">
        <v>2</v>
      </c>
      <c r="E77">
        <v>7.5</v>
      </c>
      <c r="F77">
        <v>3.75</v>
      </c>
      <c r="G77" s="3" t="s">
        <v>13</v>
      </c>
      <c r="H77" s="3" t="s">
        <v>22</v>
      </c>
      <c r="I77" s="3" t="s">
        <v>35</v>
      </c>
      <c r="J77">
        <v>0.75</v>
      </c>
      <c r="K77" s="1">
        <v>43018</v>
      </c>
      <c r="L77">
        <v>1967</v>
      </c>
      <c r="M77" s="3" t="s">
        <v>36</v>
      </c>
      <c r="N77">
        <f>IF(coffee_shop_sample[[#This Row],[customer_since]] = "","",YEAR(coffee_shop_sample[[#This Row],[customer_since]]))</f>
        <v>2017</v>
      </c>
    </row>
    <row r="78" spans="1:14" x14ac:dyDescent="0.25">
      <c r="A78" s="1">
        <v>43574</v>
      </c>
      <c r="B78" s="2">
        <v>0.27305555555555555</v>
      </c>
      <c r="C78">
        <v>8206</v>
      </c>
      <c r="D78">
        <v>2</v>
      </c>
      <c r="E78">
        <v>5</v>
      </c>
      <c r="F78">
        <v>2.5</v>
      </c>
      <c r="G78" s="3" t="s">
        <v>13</v>
      </c>
      <c r="H78" s="3" t="s">
        <v>14</v>
      </c>
      <c r="I78" s="3" t="s">
        <v>39</v>
      </c>
      <c r="J78">
        <v>0.63</v>
      </c>
      <c r="K78" s="1">
        <v>43137</v>
      </c>
      <c r="L78">
        <v>1986</v>
      </c>
      <c r="M78" s="3" t="s">
        <v>20</v>
      </c>
      <c r="N78">
        <f>IF(coffee_shop_sample[[#This Row],[customer_since]] = "","",YEAR(coffee_shop_sample[[#This Row],[customer_since]]))</f>
        <v>2018</v>
      </c>
    </row>
    <row r="79" spans="1:14" x14ac:dyDescent="0.25">
      <c r="A79" s="1">
        <v>43569</v>
      </c>
      <c r="B79" s="2">
        <v>0.33521990740740742</v>
      </c>
      <c r="C79">
        <v>686</v>
      </c>
      <c r="D79">
        <v>2</v>
      </c>
      <c r="E79">
        <v>6</v>
      </c>
      <c r="F79">
        <v>3</v>
      </c>
      <c r="G79" s="3" t="s">
        <v>13</v>
      </c>
      <c r="H79" s="3" t="s">
        <v>14</v>
      </c>
      <c r="I79" s="3" t="s">
        <v>15</v>
      </c>
      <c r="J79">
        <v>0.75</v>
      </c>
      <c r="K79" s="1">
        <v>43535</v>
      </c>
      <c r="L79">
        <v>1999</v>
      </c>
      <c r="M79" s="3" t="s">
        <v>24</v>
      </c>
      <c r="N79">
        <f>IF(coffee_shop_sample[[#This Row],[customer_since]] = "","",YEAR(coffee_shop_sample[[#This Row],[customer_since]]))</f>
        <v>2019</v>
      </c>
    </row>
    <row r="80" spans="1:14" x14ac:dyDescent="0.25">
      <c r="A80" s="1">
        <v>43580</v>
      </c>
      <c r="B80" s="2">
        <v>0.78664351851851855</v>
      </c>
      <c r="D80">
        <v>1</v>
      </c>
      <c r="E80">
        <v>3.1</v>
      </c>
      <c r="F80">
        <v>3.1</v>
      </c>
      <c r="G80" s="3" t="s">
        <v>13</v>
      </c>
      <c r="H80" s="3" t="s">
        <v>22</v>
      </c>
      <c r="I80" s="3" t="s">
        <v>30</v>
      </c>
      <c r="J80">
        <v>0.62</v>
      </c>
      <c r="K80" s="1"/>
      <c r="M80" s="3" t="s">
        <v>16</v>
      </c>
      <c r="N80" t="str">
        <f>IF(coffee_shop_sample[[#This Row],[customer_since]] = "","",YEAR(coffee_shop_sample[[#This Row],[customer_since]]))</f>
        <v/>
      </c>
    </row>
    <row r="81" spans="1:14" x14ac:dyDescent="0.25">
      <c r="A81" s="1">
        <v>43560</v>
      </c>
      <c r="B81" s="2">
        <v>0.61864583333333334</v>
      </c>
      <c r="C81">
        <v>350</v>
      </c>
      <c r="D81">
        <v>2</v>
      </c>
      <c r="E81">
        <v>7</v>
      </c>
      <c r="F81">
        <v>3.5</v>
      </c>
      <c r="G81" s="3" t="s">
        <v>13</v>
      </c>
      <c r="H81" s="3" t="s">
        <v>22</v>
      </c>
      <c r="I81" s="3" t="s">
        <v>23</v>
      </c>
      <c r="J81">
        <v>0.7</v>
      </c>
      <c r="K81" s="1">
        <v>42840</v>
      </c>
      <c r="L81">
        <v>1956</v>
      </c>
      <c r="M81" s="3" t="s">
        <v>21</v>
      </c>
      <c r="N81">
        <f>IF(coffee_shop_sample[[#This Row],[customer_since]] = "","",YEAR(coffee_shop_sample[[#This Row],[customer_since]]))</f>
        <v>2017</v>
      </c>
    </row>
    <row r="82" spans="1:14" x14ac:dyDescent="0.25">
      <c r="A82" s="1">
        <v>43565</v>
      </c>
      <c r="B82" s="2">
        <v>0.71697916666666661</v>
      </c>
      <c r="C82">
        <v>546</v>
      </c>
      <c r="D82">
        <v>1</v>
      </c>
      <c r="E82">
        <v>3.5</v>
      </c>
      <c r="F82">
        <v>3.5</v>
      </c>
      <c r="G82" s="3" t="s">
        <v>31</v>
      </c>
      <c r="H82" s="3" t="s">
        <v>32</v>
      </c>
      <c r="I82" s="3" t="s">
        <v>46</v>
      </c>
      <c r="J82">
        <v>2.2799999999999998</v>
      </c>
      <c r="K82" s="1">
        <v>43245</v>
      </c>
      <c r="L82">
        <v>1981</v>
      </c>
      <c r="M82" s="3" t="s">
        <v>20</v>
      </c>
      <c r="N82">
        <f>IF(coffee_shop_sample[[#This Row],[customer_since]] = "","",YEAR(coffee_shop_sample[[#This Row],[customer_since]]))</f>
        <v>2018</v>
      </c>
    </row>
    <row r="83" spans="1:14" x14ac:dyDescent="0.25">
      <c r="A83" s="1">
        <v>43566</v>
      </c>
      <c r="B83" s="2">
        <v>0.44137731481481479</v>
      </c>
      <c r="D83">
        <v>2</v>
      </c>
      <c r="E83">
        <v>6.2</v>
      </c>
      <c r="F83">
        <v>3.1</v>
      </c>
      <c r="G83" s="3" t="s">
        <v>13</v>
      </c>
      <c r="H83" s="3" t="s">
        <v>14</v>
      </c>
      <c r="I83" s="3" t="s">
        <v>19</v>
      </c>
      <c r="J83">
        <v>0.78</v>
      </c>
      <c r="K83" s="1"/>
      <c r="M83" s="3" t="s">
        <v>16</v>
      </c>
      <c r="N83" t="str">
        <f>IF(coffee_shop_sample[[#This Row],[customer_since]] = "","",YEAR(coffee_shop_sample[[#This Row],[customer_since]]))</f>
        <v/>
      </c>
    </row>
    <row r="84" spans="1:14" x14ac:dyDescent="0.25">
      <c r="A84" s="1">
        <v>43559</v>
      </c>
      <c r="B84" s="2">
        <v>0.76134259259259263</v>
      </c>
      <c r="C84">
        <v>548</v>
      </c>
      <c r="D84">
        <v>1</v>
      </c>
      <c r="E84">
        <v>2.5</v>
      </c>
      <c r="F84">
        <v>2.5</v>
      </c>
      <c r="G84" s="3" t="s">
        <v>13</v>
      </c>
      <c r="H84" s="3" t="s">
        <v>22</v>
      </c>
      <c r="I84" s="3" t="s">
        <v>34</v>
      </c>
      <c r="J84">
        <v>0.5</v>
      </c>
      <c r="K84" s="1">
        <v>43249</v>
      </c>
      <c r="L84">
        <v>1981</v>
      </c>
      <c r="M84" s="3" t="s">
        <v>20</v>
      </c>
      <c r="N84">
        <f>IF(coffee_shop_sample[[#This Row],[customer_since]] = "","",YEAR(coffee_shop_sample[[#This Row],[customer_since]]))</f>
        <v>2018</v>
      </c>
    </row>
    <row r="85" spans="1:14" x14ac:dyDescent="0.25">
      <c r="A85" s="1">
        <v>43565</v>
      </c>
      <c r="B85" s="2">
        <v>0.57321759259259264</v>
      </c>
      <c r="C85">
        <v>8227</v>
      </c>
      <c r="D85">
        <v>1</v>
      </c>
      <c r="E85">
        <v>3.75</v>
      </c>
      <c r="F85">
        <v>3.75</v>
      </c>
      <c r="G85" s="3" t="s">
        <v>31</v>
      </c>
      <c r="H85" s="3" t="s">
        <v>32</v>
      </c>
      <c r="I85" s="3" t="s">
        <v>38</v>
      </c>
      <c r="J85">
        <v>2.44</v>
      </c>
      <c r="K85" s="1">
        <v>43562</v>
      </c>
      <c r="L85">
        <v>1952</v>
      </c>
      <c r="M85" s="3" t="s">
        <v>21</v>
      </c>
      <c r="N85">
        <f>IF(coffee_shop_sample[[#This Row],[customer_since]] = "","",YEAR(coffee_shop_sample[[#This Row],[customer_since]]))</f>
        <v>2019</v>
      </c>
    </row>
    <row r="86" spans="1:14" x14ac:dyDescent="0.25">
      <c r="A86" s="1">
        <v>43567</v>
      </c>
      <c r="B86" s="2">
        <v>0.40031250000000002</v>
      </c>
      <c r="C86">
        <v>26</v>
      </c>
      <c r="D86">
        <v>1</v>
      </c>
      <c r="E86">
        <v>3.75</v>
      </c>
      <c r="F86">
        <v>3.75</v>
      </c>
      <c r="G86" s="3" t="s">
        <v>31</v>
      </c>
      <c r="H86" s="3" t="s">
        <v>32</v>
      </c>
      <c r="I86" s="3" t="s">
        <v>38</v>
      </c>
      <c r="J86">
        <v>2.44</v>
      </c>
      <c r="K86" s="1">
        <v>42808</v>
      </c>
      <c r="L86">
        <v>1954</v>
      </c>
      <c r="M86" s="3" t="s">
        <v>21</v>
      </c>
      <c r="N86">
        <f>IF(coffee_shop_sample[[#This Row],[customer_since]] = "","",YEAR(coffee_shop_sample[[#This Row],[customer_since]]))</f>
        <v>2017</v>
      </c>
    </row>
    <row r="87" spans="1:14" x14ac:dyDescent="0.25">
      <c r="A87" s="1">
        <v>43562</v>
      </c>
      <c r="B87" s="2">
        <v>0.45100694444444445</v>
      </c>
      <c r="C87">
        <v>289</v>
      </c>
      <c r="D87">
        <v>2</v>
      </c>
      <c r="E87">
        <v>8</v>
      </c>
      <c r="F87">
        <v>4</v>
      </c>
      <c r="G87" s="3" t="s">
        <v>13</v>
      </c>
      <c r="H87" s="3" t="s">
        <v>14</v>
      </c>
      <c r="I87" s="3" t="s">
        <v>19</v>
      </c>
      <c r="J87">
        <v>1</v>
      </c>
      <c r="K87" s="1">
        <v>43533</v>
      </c>
      <c r="L87">
        <v>1999</v>
      </c>
      <c r="M87" s="3" t="s">
        <v>24</v>
      </c>
      <c r="N87">
        <f>IF(coffee_shop_sample[[#This Row],[customer_since]] = "","",YEAR(coffee_shop_sample[[#This Row],[customer_since]]))</f>
        <v>2019</v>
      </c>
    </row>
    <row r="88" spans="1:14" x14ac:dyDescent="0.25">
      <c r="A88" s="1">
        <v>43559</v>
      </c>
      <c r="B88" s="2">
        <v>0.63895833333333329</v>
      </c>
      <c r="C88">
        <v>700</v>
      </c>
      <c r="D88">
        <v>2</v>
      </c>
      <c r="E88">
        <v>7.5</v>
      </c>
      <c r="F88">
        <v>3.75</v>
      </c>
      <c r="G88" s="3" t="s">
        <v>13</v>
      </c>
      <c r="H88" s="3" t="s">
        <v>22</v>
      </c>
      <c r="I88" s="3" t="s">
        <v>35</v>
      </c>
      <c r="J88">
        <v>0.75</v>
      </c>
      <c r="K88" s="1">
        <v>43564</v>
      </c>
      <c r="L88">
        <v>2001</v>
      </c>
      <c r="M88" s="3" t="s">
        <v>24</v>
      </c>
      <c r="N88">
        <f>IF(coffee_shop_sample[[#This Row],[customer_since]] = "","",YEAR(coffee_shop_sample[[#This Row],[customer_since]]))</f>
        <v>2019</v>
      </c>
    </row>
    <row r="89" spans="1:14" x14ac:dyDescent="0.25">
      <c r="A89" s="1">
        <v>43558</v>
      </c>
      <c r="B89" s="2">
        <v>0.64814814814814814</v>
      </c>
      <c r="C89">
        <v>8126</v>
      </c>
      <c r="D89">
        <v>1</v>
      </c>
      <c r="E89">
        <v>2.5</v>
      </c>
      <c r="F89">
        <v>2.5</v>
      </c>
      <c r="G89" s="3" t="s">
        <v>13</v>
      </c>
      <c r="H89" s="3" t="s">
        <v>14</v>
      </c>
      <c r="I89" s="3" t="s">
        <v>19</v>
      </c>
      <c r="J89">
        <v>0.63</v>
      </c>
      <c r="K89" s="1">
        <v>42890</v>
      </c>
      <c r="L89">
        <v>1960</v>
      </c>
      <c r="M89" s="3" t="s">
        <v>21</v>
      </c>
      <c r="N89">
        <f>IF(coffee_shop_sample[[#This Row],[customer_since]] = "","",YEAR(coffee_shop_sample[[#This Row],[customer_since]]))</f>
        <v>2017</v>
      </c>
    </row>
    <row r="90" spans="1:14" x14ac:dyDescent="0.25">
      <c r="A90" s="1">
        <v>43563</v>
      </c>
      <c r="B90" s="2">
        <v>0.41189814814814812</v>
      </c>
      <c r="D90">
        <v>2</v>
      </c>
      <c r="E90">
        <v>4.4000000000000004</v>
      </c>
      <c r="F90">
        <v>2.2000000000000002</v>
      </c>
      <c r="G90" s="3" t="s">
        <v>13</v>
      </c>
      <c r="H90" s="3" t="s">
        <v>22</v>
      </c>
      <c r="I90" s="3" t="s">
        <v>37</v>
      </c>
      <c r="J90">
        <v>0.44</v>
      </c>
      <c r="K90" s="1"/>
      <c r="M90" s="3" t="s">
        <v>16</v>
      </c>
      <c r="N90" t="str">
        <f>IF(coffee_shop_sample[[#This Row],[customer_since]] = "","",YEAR(coffee_shop_sample[[#This Row],[customer_since]]))</f>
        <v/>
      </c>
    </row>
    <row r="91" spans="1:14" x14ac:dyDescent="0.25">
      <c r="A91" s="1">
        <v>43576</v>
      </c>
      <c r="B91" s="2">
        <v>0.44865740740740739</v>
      </c>
      <c r="C91">
        <v>8428</v>
      </c>
      <c r="D91">
        <v>2</v>
      </c>
      <c r="E91">
        <v>5</v>
      </c>
      <c r="F91">
        <v>2.5</v>
      </c>
      <c r="G91" s="3" t="s">
        <v>13</v>
      </c>
      <c r="H91" s="3" t="s">
        <v>14</v>
      </c>
      <c r="I91" s="3" t="s">
        <v>19</v>
      </c>
      <c r="J91">
        <v>0.63</v>
      </c>
      <c r="K91" s="1">
        <v>43497</v>
      </c>
      <c r="L91">
        <v>1964</v>
      </c>
      <c r="M91" s="3" t="s">
        <v>21</v>
      </c>
      <c r="N91">
        <f>IF(coffee_shop_sample[[#This Row],[customer_since]] = "","",YEAR(coffee_shop_sample[[#This Row],[customer_since]]))</f>
        <v>2019</v>
      </c>
    </row>
    <row r="92" spans="1:14" x14ac:dyDescent="0.25">
      <c r="A92" s="1">
        <v>43566</v>
      </c>
      <c r="B92" s="2">
        <v>0.40761574074074075</v>
      </c>
      <c r="D92">
        <v>1</v>
      </c>
      <c r="E92">
        <v>9.25</v>
      </c>
      <c r="F92">
        <v>9.25</v>
      </c>
      <c r="G92" s="3" t="s">
        <v>43</v>
      </c>
      <c r="H92" s="3" t="s">
        <v>47</v>
      </c>
      <c r="I92" s="3" t="s">
        <v>48</v>
      </c>
      <c r="J92">
        <v>7.4</v>
      </c>
      <c r="K92" s="1"/>
      <c r="M92" s="3" t="s">
        <v>16</v>
      </c>
      <c r="N92" t="str">
        <f>IF(coffee_shop_sample[[#This Row],[customer_since]] = "","",YEAR(coffee_shop_sample[[#This Row],[customer_since]]))</f>
        <v/>
      </c>
    </row>
    <row r="93" spans="1:14" x14ac:dyDescent="0.25">
      <c r="A93" s="1">
        <v>43581</v>
      </c>
      <c r="B93" s="2">
        <v>0.64368055555555559</v>
      </c>
      <c r="D93">
        <v>1</v>
      </c>
      <c r="E93">
        <v>2.5</v>
      </c>
      <c r="F93">
        <v>2.5</v>
      </c>
      <c r="G93" s="3" t="s">
        <v>13</v>
      </c>
      <c r="H93" s="3" t="s">
        <v>14</v>
      </c>
      <c r="I93" s="3" t="s">
        <v>17</v>
      </c>
      <c r="J93">
        <v>0.63</v>
      </c>
      <c r="K93" s="1"/>
      <c r="M93" s="3" t="s">
        <v>16</v>
      </c>
      <c r="N93" t="str">
        <f>IF(coffee_shop_sample[[#This Row],[customer_since]] = "","",YEAR(coffee_shop_sample[[#This Row],[customer_since]]))</f>
        <v/>
      </c>
    </row>
    <row r="94" spans="1:14" x14ac:dyDescent="0.25">
      <c r="A94" s="1">
        <v>43557</v>
      </c>
      <c r="B94" s="2">
        <v>0.73025462962962961</v>
      </c>
      <c r="C94">
        <v>5141</v>
      </c>
      <c r="D94">
        <v>1</v>
      </c>
      <c r="E94">
        <v>3.75</v>
      </c>
      <c r="F94">
        <v>3.75</v>
      </c>
      <c r="G94" s="3" t="s">
        <v>31</v>
      </c>
      <c r="H94" s="3" t="s">
        <v>32</v>
      </c>
      <c r="I94" s="3" t="s">
        <v>33</v>
      </c>
      <c r="J94">
        <v>2.44</v>
      </c>
      <c r="K94" s="1">
        <v>43359</v>
      </c>
      <c r="L94">
        <v>1996</v>
      </c>
      <c r="M94" s="3" t="s">
        <v>24</v>
      </c>
      <c r="N94">
        <f>IF(coffee_shop_sample[[#This Row],[customer_since]] = "","",YEAR(coffee_shop_sample[[#This Row],[customer_since]]))</f>
        <v>2018</v>
      </c>
    </row>
    <row r="95" spans="1:14" x14ac:dyDescent="0.25">
      <c r="A95" s="1">
        <v>43564</v>
      </c>
      <c r="B95" s="2">
        <v>0.62553240740740745</v>
      </c>
      <c r="D95">
        <v>2</v>
      </c>
      <c r="E95">
        <v>5</v>
      </c>
      <c r="F95">
        <v>2.5</v>
      </c>
      <c r="G95" s="3" t="s">
        <v>13</v>
      </c>
      <c r="H95" s="3" t="s">
        <v>14</v>
      </c>
      <c r="I95" s="3" t="s">
        <v>15</v>
      </c>
      <c r="J95">
        <v>0.63</v>
      </c>
      <c r="K95" s="1"/>
      <c r="M95" s="3" t="s">
        <v>16</v>
      </c>
      <c r="N95" t="str">
        <f>IF(coffee_shop_sample[[#This Row],[customer_since]] = "","",YEAR(coffee_shop_sample[[#This Row],[customer_since]]))</f>
        <v/>
      </c>
    </row>
    <row r="96" spans="1:14" x14ac:dyDescent="0.25">
      <c r="A96" s="1">
        <v>43583</v>
      </c>
      <c r="B96" s="2">
        <v>0.63059027777777776</v>
      </c>
      <c r="D96">
        <v>1</v>
      </c>
      <c r="E96">
        <v>3</v>
      </c>
      <c r="F96">
        <v>3</v>
      </c>
      <c r="G96" s="3" t="s">
        <v>13</v>
      </c>
      <c r="H96" s="3" t="s">
        <v>22</v>
      </c>
      <c r="I96" s="3" t="s">
        <v>34</v>
      </c>
      <c r="J96">
        <v>0.6</v>
      </c>
      <c r="K96" s="1"/>
      <c r="M96" s="3" t="s">
        <v>16</v>
      </c>
      <c r="N96" t="str">
        <f>IF(coffee_shop_sample[[#This Row],[customer_since]] = "","",YEAR(coffee_shop_sample[[#This Row],[customer_since]]))</f>
        <v/>
      </c>
    </row>
    <row r="97" spans="1:14" x14ac:dyDescent="0.25">
      <c r="A97" s="1">
        <v>43564</v>
      </c>
      <c r="B97" s="2">
        <v>0.83209490740740744</v>
      </c>
      <c r="C97">
        <v>642</v>
      </c>
      <c r="D97">
        <v>1</v>
      </c>
      <c r="E97">
        <v>3.75</v>
      </c>
      <c r="F97">
        <v>3.75</v>
      </c>
      <c r="G97" s="3" t="s">
        <v>13</v>
      </c>
      <c r="H97" s="3" t="s">
        <v>28</v>
      </c>
      <c r="I97" s="3" t="s">
        <v>29</v>
      </c>
      <c r="J97">
        <v>2.81</v>
      </c>
      <c r="K97" s="1">
        <v>43444</v>
      </c>
      <c r="L97">
        <v>1993</v>
      </c>
      <c r="M97" s="3" t="s">
        <v>18</v>
      </c>
      <c r="N97">
        <f>IF(coffee_shop_sample[[#This Row],[customer_since]] = "","",YEAR(coffee_shop_sample[[#This Row],[customer_since]]))</f>
        <v>2018</v>
      </c>
    </row>
    <row r="98" spans="1:14" x14ac:dyDescent="0.25">
      <c r="A98" s="1">
        <v>43564</v>
      </c>
      <c r="B98" s="2">
        <v>0.33888888888888891</v>
      </c>
      <c r="D98">
        <v>1</v>
      </c>
      <c r="E98">
        <v>4.38</v>
      </c>
      <c r="F98">
        <v>4.38</v>
      </c>
      <c r="G98" s="3" t="s">
        <v>31</v>
      </c>
      <c r="H98" s="3" t="s">
        <v>32</v>
      </c>
      <c r="I98" s="3" t="s">
        <v>38</v>
      </c>
      <c r="J98">
        <v>2.11</v>
      </c>
      <c r="K98" s="1"/>
      <c r="M98" s="3" t="s">
        <v>16</v>
      </c>
      <c r="N98" t="str">
        <f>IF(coffee_shop_sample[[#This Row],[customer_since]] = "","",YEAR(coffee_shop_sample[[#This Row],[customer_since]]))</f>
        <v/>
      </c>
    </row>
    <row r="99" spans="1:14" x14ac:dyDescent="0.25">
      <c r="A99" s="1">
        <v>43580</v>
      </c>
      <c r="B99" s="2">
        <v>0.70813657407407404</v>
      </c>
      <c r="C99">
        <v>5119</v>
      </c>
      <c r="D99">
        <v>1</v>
      </c>
      <c r="E99">
        <v>2.65</v>
      </c>
      <c r="F99">
        <v>2.65</v>
      </c>
      <c r="G99" s="3" t="s">
        <v>31</v>
      </c>
      <c r="H99" s="3" t="s">
        <v>32</v>
      </c>
      <c r="I99" s="3" t="s">
        <v>33</v>
      </c>
      <c r="J99">
        <v>2.11</v>
      </c>
      <c r="K99" s="1">
        <v>42825</v>
      </c>
      <c r="L99">
        <v>1982</v>
      </c>
      <c r="M99" s="3" t="s">
        <v>20</v>
      </c>
      <c r="N99">
        <f>IF(coffee_shop_sample[[#This Row],[customer_since]] = "","",YEAR(coffee_shop_sample[[#This Row],[customer_since]]))</f>
        <v>2017</v>
      </c>
    </row>
    <row r="100" spans="1:14" x14ac:dyDescent="0.25">
      <c r="A100" s="1">
        <v>43573</v>
      </c>
      <c r="B100" s="2">
        <v>0.46627314814814813</v>
      </c>
      <c r="D100">
        <v>2</v>
      </c>
      <c r="E100">
        <v>5</v>
      </c>
      <c r="F100">
        <v>2.5</v>
      </c>
      <c r="G100" s="3" t="s">
        <v>13</v>
      </c>
      <c r="H100" s="3" t="s">
        <v>14</v>
      </c>
      <c r="I100" s="3" t="s">
        <v>15</v>
      </c>
      <c r="J100">
        <v>0.63</v>
      </c>
      <c r="K100" s="1"/>
      <c r="M100" s="3" t="s">
        <v>16</v>
      </c>
      <c r="N100" t="str">
        <f>IF(coffee_shop_sample[[#This Row],[customer_since]] = "","",YEAR(coffee_shop_sample[[#This Row],[customer_since]]))</f>
        <v/>
      </c>
    </row>
    <row r="101" spans="1:14" x14ac:dyDescent="0.25">
      <c r="A101" s="1">
        <v>43577</v>
      </c>
      <c r="B101" s="2">
        <v>0.75415509259259261</v>
      </c>
      <c r="C101">
        <v>513</v>
      </c>
      <c r="D101">
        <v>1</v>
      </c>
      <c r="E101">
        <v>2.2000000000000002</v>
      </c>
      <c r="F101">
        <v>2.2000000000000002</v>
      </c>
      <c r="G101" s="3" t="s">
        <v>13</v>
      </c>
      <c r="H101" s="3" t="s">
        <v>22</v>
      </c>
      <c r="I101" s="3" t="s">
        <v>23</v>
      </c>
      <c r="J101">
        <v>0.44</v>
      </c>
      <c r="K101" s="1">
        <v>43177</v>
      </c>
      <c r="L101">
        <v>1977</v>
      </c>
      <c r="M101" s="3" t="s">
        <v>36</v>
      </c>
      <c r="N101">
        <f>IF(coffee_shop_sample[[#This Row],[customer_since]] = "","",YEAR(coffee_shop_sample[[#This Row],[customer_since]]))</f>
        <v>2018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5C6E-96BD-4380-A8A3-08E6765742E8}">
  <dimension ref="A3:S132"/>
  <sheetViews>
    <sheetView workbookViewId="0">
      <selection activeCell="S10" sqref="S10"/>
    </sheetView>
  </sheetViews>
  <sheetFormatPr defaultRowHeight="15" x14ac:dyDescent="0.25"/>
  <cols>
    <col min="1" max="1" width="13.140625" bestFit="1" customWidth="1"/>
    <col min="2" max="2" width="17.7109375" bestFit="1" customWidth="1"/>
    <col min="3" max="10" width="8.7109375" bestFit="1" customWidth="1"/>
    <col min="11" max="28" width="9.7109375" bestFit="1" customWidth="1"/>
    <col min="29" max="29" width="11.28515625" bestFit="1" customWidth="1"/>
    <col min="30" max="30" width="9.7109375" bestFit="1" customWidth="1"/>
    <col min="31" max="31" width="8.7109375" bestFit="1" customWidth="1"/>
    <col min="32" max="37" width="9.7109375" bestFit="1" customWidth="1"/>
    <col min="38" max="38" width="8.7109375" bestFit="1" customWidth="1"/>
    <col min="39" max="42" width="9.7109375" bestFit="1" customWidth="1"/>
    <col min="43" max="45" width="10.7109375" bestFit="1" customWidth="1"/>
    <col min="46" max="46" width="9.7109375" bestFit="1" customWidth="1"/>
    <col min="47" max="48" width="10.7109375" bestFit="1" customWidth="1"/>
    <col min="49" max="49" width="9.7109375" bestFit="1" customWidth="1"/>
    <col min="50" max="51" width="8.7109375" bestFit="1" customWidth="1"/>
    <col min="52" max="53" width="9.7109375" bestFit="1" customWidth="1"/>
    <col min="54" max="55" width="8.7109375" bestFit="1" customWidth="1"/>
    <col min="56" max="56" width="11.28515625" bestFit="1" customWidth="1"/>
  </cols>
  <sheetData>
    <row r="3" spans="1:19" x14ac:dyDescent="0.25">
      <c r="A3" s="4" t="s">
        <v>49</v>
      </c>
      <c r="B3" t="s">
        <v>4</v>
      </c>
    </row>
    <row r="4" spans="1:19" x14ac:dyDescent="0.25">
      <c r="A4" s="5" t="s">
        <v>35</v>
      </c>
      <c r="B4" s="3">
        <v>44.6</v>
      </c>
    </row>
    <row r="5" spans="1:19" x14ac:dyDescent="0.25">
      <c r="A5" s="5" t="s">
        <v>46</v>
      </c>
      <c r="B5" s="3">
        <v>7</v>
      </c>
    </row>
    <row r="6" spans="1:19" x14ac:dyDescent="0.25">
      <c r="A6" s="5" t="s">
        <v>17</v>
      </c>
      <c r="B6" s="3">
        <v>25</v>
      </c>
    </row>
    <row r="7" spans="1:19" x14ac:dyDescent="0.25">
      <c r="A7" s="5" t="s">
        <v>19</v>
      </c>
      <c r="B7" s="3">
        <v>79.900000000000006</v>
      </c>
    </row>
    <row r="8" spans="1:19" x14ac:dyDescent="0.25">
      <c r="A8" s="5" t="s">
        <v>39</v>
      </c>
      <c r="B8" s="3">
        <v>11</v>
      </c>
    </row>
    <row r="9" spans="1:19" x14ac:dyDescent="0.25">
      <c r="A9" s="5" t="s">
        <v>15</v>
      </c>
      <c r="B9" s="3">
        <v>38.5</v>
      </c>
    </row>
    <row r="10" spans="1:19" x14ac:dyDescent="0.25">
      <c r="A10" s="5" t="s">
        <v>34</v>
      </c>
      <c r="B10" s="3">
        <v>22.5</v>
      </c>
      <c r="O10">
        <f>SUM(coffee_shop_sample[[#All],[line_item_amount]])</f>
        <v>521.18000000000006</v>
      </c>
      <c r="Q10">
        <f>SUM('coffee_shop_sample'!E:E) / COUNT('coffee_shop_sample'!B:B)</f>
        <v>5.2118000000000002</v>
      </c>
      <c r="S10">
        <f>COUNT('coffee_shop_sample'!B:B)</f>
        <v>100</v>
      </c>
    </row>
    <row r="11" spans="1:19" x14ac:dyDescent="0.25">
      <c r="A11" s="5" t="s">
        <v>37</v>
      </c>
      <c r="B11" s="3">
        <v>53.9</v>
      </c>
    </row>
    <row r="12" spans="1:19" x14ac:dyDescent="0.25">
      <c r="A12" s="5" t="s">
        <v>48</v>
      </c>
      <c r="B12" s="3">
        <v>9.25</v>
      </c>
    </row>
    <row r="13" spans="1:19" x14ac:dyDescent="0.25">
      <c r="A13" s="5" t="s">
        <v>29</v>
      </c>
      <c r="B13" s="3">
        <v>49</v>
      </c>
    </row>
    <row r="14" spans="1:19" x14ac:dyDescent="0.25">
      <c r="A14" s="5" t="s">
        <v>27</v>
      </c>
      <c r="B14" s="3">
        <v>14</v>
      </c>
    </row>
    <row r="15" spans="1:19" x14ac:dyDescent="0.25">
      <c r="A15" s="5" t="s">
        <v>23</v>
      </c>
      <c r="B15" s="3">
        <v>23.2</v>
      </c>
    </row>
    <row r="16" spans="1:19" x14ac:dyDescent="0.25">
      <c r="A16" s="5" t="s">
        <v>38</v>
      </c>
      <c r="B16" s="3">
        <v>20.13</v>
      </c>
    </row>
    <row r="17" spans="1:2" x14ac:dyDescent="0.25">
      <c r="A17" s="5" t="s">
        <v>45</v>
      </c>
      <c r="B17" s="3">
        <v>45</v>
      </c>
    </row>
    <row r="18" spans="1:2" x14ac:dyDescent="0.25">
      <c r="A18" s="5" t="s">
        <v>30</v>
      </c>
      <c r="B18" s="3">
        <v>50.9</v>
      </c>
    </row>
    <row r="19" spans="1:2" x14ac:dyDescent="0.25">
      <c r="A19" s="5" t="s">
        <v>42</v>
      </c>
      <c r="B19" s="3">
        <v>2.4</v>
      </c>
    </row>
    <row r="20" spans="1:2" x14ac:dyDescent="0.25">
      <c r="A20" s="5" t="s">
        <v>33</v>
      </c>
      <c r="B20" s="3">
        <v>24.9</v>
      </c>
    </row>
    <row r="21" spans="1:2" x14ac:dyDescent="0.25">
      <c r="A21" s="5" t="s">
        <v>50</v>
      </c>
      <c r="B21" s="3">
        <v>521.17999999999995</v>
      </c>
    </row>
    <row r="23" spans="1:2" x14ac:dyDescent="0.25">
      <c r="A23" s="4" t="s">
        <v>49</v>
      </c>
      <c r="B23" t="s">
        <v>4</v>
      </c>
    </row>
    <row r="24" spans="1:2" x14ac:dyDescent="0.25">
      <c r="A24" s="5" t="s">
        <v>32</v>
      </c>
      <c r="B24" s="3">
        <v>52.03</v>
      </c>
    </row>
    <row r="25" spans="1:2" x14ac:dyDescent="0.25">
      <c r="A25" s="5" t="s">
        <v>26</v>
      </c>
      <c r="B25" s="3">
        <v>14</v>
      </c>
    </row>
    <row r="26" spans="1:2" x14ac:dyDescent="0.25">
      <c r="A26" s="5" t="s">
        <v>22</v>
      </c>
      <c r="B26" s="3">
        <v>195.1</v>
      </c>
    </row>
    <row r="27" spans="1:2" x14ac:dyDescent="0.25">
      <c r="A27" s="5" t="s">
        <v>44</v>
      </c>
      <c r="B27" s="3">
        <v>45</v>
      </c>
    </row>
    <row r="28" spans="1:2" x14ac:dyDescent="0.25">
      <c r="A28" s="5" t="s">
        <v>28</v>
      </c>
      <c r="B28" s="3">
        <v>49</v>
      </c>
    </row>
    <row r="29" spans="1:2" x14ac:dyDescent="0.25">
      <c r="A29" s="5" t="s">
        <v>41</v>
      </c>
      <c r="B29" s="3">
        <v>2.4</v>
      </c>
    </row>
    <row r="30" spans="1:2" x14ac:dyDescent="0.25">
      <c r="A30" s="5" t="s">
        <v>47</v>
      </c>
      <c r="B30" s="3">
        <v>9.25</v>
      </c>
    </row>
    <row r="31" spans="1:2" x14ac:dyDescent="0.25">
      <c r="A31" s="5" t="s">
        <v>14</v>
      </c>
      <c r="B31" s="3">
        <v>154.4</v>
      </c>
    </row>
    <row r="32" spans="1:2" x14ac:dyDescent="0.25">
      <c r="A32" s="5" t="s">
        <v>50</v>
      </c>
      <c r="B32" s="3">
        <v>521.17999999999995</v>
      </c>
    </row>
    <row r="36" spans="1:2" x14ac:dyDescent="0.25">
      <c r="A36" s="8" t="s">
        <v>49</v>
      </c>
      <c r="B36" t="s">
        <v>4</v>
      </c>
    </row>
    <row r="37" spans="1:2" x14ac:dyDescent="0.25">
      <c r="A37" s="7">
        <v>43556</v>
      </c>
      <c r="B37" s="3">
        <v>11.75</v>
      </c>
    </row>
    <row r="38" spans="1:2" x14ac:dyDescent="0.25">
      <c r="A38" s="7">
        <v>43557</v>
      </c>
      <c r="B38" s="3">
        <v>38.25</v>
      </c>
    </row>
    <row r="39" spans="1:2" x14ac:dyDescent="0.25">
      <c r="A39" s="7">
        <v>43558</v>
      </c>
      <c r="B39" s="3">
        <v>17.5</v>
      </c>
    </row>
    <row r="40" spans="1:2" x14ac:dyDescent="0.25">
      <c r="A40" s="7">
        <v>43559</v>
      </c>
      <c r="B40" s="3">
        <v>10</v>
      </c>
    </row>
    <row r="41" spans="1:2" x14ac:dyDescent="0.25">
      <c r="A41" s="7">
        <v>43560</v>
      </c>
      <c r="B41" s="3">
        <v>32.049999999999997</v>
      </c>
    </row>
    <row r="42" spans="1:2" x14ac:dyDescent="0.25">
      <c r="A42" s="7">
        <v>43561</v>
      </c>
      <c r="B42" s="3">
        <v>21.5</v>
      </c>
    </row>
    <row r="43" spans="1:2" x14ac:dyDescent="0.25">
      <c r="A43" s="7">
        <v>43562</v>
      </c>
      <c r="B43" s="3">
        <v>36.950000000000003</v>
      </c>
    </row>
    <row r="44" spans="1:2" x14ac:dyDescent="0.25">
      <c r="A44" s="7">
        <v>43563</v>
      </c>
      <c r="B44" s="3">
        <v>16</v>
      </c>
    </row>
    <row r="45" spans="1:2" x14ac:dyDescent="0.25">
      <c r="A45" s="7">
        <v>43564</v>
      </c>
      <c r="B45" s="3">
        <v>16.88</v>
      </c>
    </row>
    <row r="46" spans="1:2" x14ac:dyDescent="0.25">
      <c r="A46" s="7">
        <v>43565</v>
      </c>
      <c r="B46" s="3">
        <v>26.75</v>
      </c>
    </row>
    <row r="47" spans="1:2" x14ac:dyDescent="0.25">
      <c r="A47" s="7">
        <v>43566</v>
      </c>
      <c r="B47" s="3">
        <v>37.200000000000003</v>
      </c>
    </row>
    <row r="48" spans="1:2" x14ac:dyDescent="0.25">
      <c r="A48" s="7">
        <v>43567</v>
      </c>
      <c r="B48" s="3">
        <v>25.85</v>
      </c>
    </row>
    <row r="49" spans="1:2" x14ac:dyDescent="0.25">
      <c r="A49" s="7">
        <v>43568</v>
      </c>
      <c r="B49" s="3">
        <v>7.9</v>
      </c>
    </row>
    <row r="50" spans="1:2" x14ac:dyDescent="0.25">
      <c r="A50" s="7">
        <v>43569</v>
      </c>
      <c r="B50" s="3">
        <v>52.6</v>
      </c>
    </row>
    <row r="51" spans="1:2" x14ac:dyDescent="0.25">
      <c r="A51" s="7">
        <v>43570</v>
      </c>
      <c r="B51" s="3">
        <v>3.1</v>
      </c>
    </row>
    <row r="52" spans="1:2" x14ac:dyDescent="0.25">
      <c r="A52" s="7">
        <v>43572</v>
      </c>
      <c r="B52" s="3">
        <v>6</v>
      </c>
    </row>
    <row r="53" spans="1:2" x14ac:dyDescent="0.25">
      <c r="A53" s="7">
        <v>43573</v>
      </c>
      <c r="B53" s="3">
        <v>24.5</v>
      </c>
    </row>
    <row r="54" spans="1:2" x14ac:dyDescent="0.25">
      <c r="A54" s="7">
        <v>43574</v>
      </c>
      <c r="B54" s="3">
        <v>10</v>
      </c>
    </row>
    <row r="55" spans="1:2" x14ac:dyDescent="0.25">
      <c r="A55" s="7">
        <v>43575</v>
      </c>
      <c r="B55" s="3">
        <v>18.25</v>
      </c>
    </row>
    <row r="56" spans="1:2" x14ac:dyDescent="0.25">
      <c r="A56" s="7">
        <v>43576</v>
      </c>
      <c r="B56" s="3">
        <v>14.25</v>
      </c>
    </row>
    <row r="57" spans="1:2" x14ac:dyDescent="0.25">
      <c r="A57" s="7">
        <v>43577</v>
      </c>
      <c r="B57" s="3">
        <v>2.2000000000000002</v>
      </c>
    </row>
    <row r="58" spans="1:2" x14ac:dyDescent="0.25">
      <c r="A58" s="7">
        <v>43578</v>
      </c>
      <c r="B58" s="3">
        <v>11</v>
      </c>
    </row>
    <row r="59" spans="1:2" x14ac:dyDescent="0.25">
      <c r="A59" s="7">
        <v>43579</v>
      </c>
      <c r="B59" s="3">
        <v>11</v>
      </c>
    </row>
    <row r="60" spans="1:2" x14ac:dyDescent="0.25">
      <c r="A60" s="7">
        <v>43580</v>
      </c>
      <c r="B60" s="3">
        <v>27.9</v>
      </c>
    </row>
    <row r="61" spans="1:2" x14ac:dyDescent="0.25">
      <c r="A61" s="7">
        <v>43581</v>
      </c>
      <c r="B61" s="3">
        <v>3.3</v>
      </c>
    </row>
    <row r="62" spans="1:2" x14ac:dyDescent="0.25">
      <c r="A62" s="7">
        <v>43582</v>
      </c>
      <c r="B62" s="3">
        <v>29.5</v>
      </c>
    </row>
    <row r="63" spans="1:2" x14ac:dyDescent="0.25">
      <c r="A63" s="7">
        <v>43583</v>
      </c>
      <c r="B63" s="3">
        <v>9</v>
      </c>
    </row>
    <row r="64" spans="1:2" x14ac:dyDescent="0.25">
      <c r="A64" s="5" t="s">
        <v>50</v>
      </c>
      <c r="B64" s="3">
        <v>521.17999999999995</v>
      </c>
    </row>
    <row r="67" spans="1:6" x14ac:dyDescent="0.25">
      <c r="A67" s="4" t="s">
        <v>49</v>
      </c>
      <c r="B67" t="s">
        <v>4</v>
      </c>
      <c r="E67" s="4" t="s">
        <v>49</v>
      </c>
      <c r="F67" t="s">
        <v>53</v>
      </c>
    </row>
    <row r="68" spans="1:6" x14ac:dyDescent="0.25">
      <c r="A68" s="5" t="s">
        <v>35</v>
      </c>
      <c r="B68" s="3">
        <v>44.6</v>
      </c>
      <c r="E68" s="5" t="s">
        <v>21</v>
      </c>
      <c r="F68" s="3">
        <v>9</v>
      </c>
    </row>
    <row r="69" spans="1:6" x14ac:dyDescent="0.25">
      <c r="A69" s="6" t="s">
        <v>13</v>
      </c>
      <c r="B69" s="3"/>
      <c r="E69" s="5" t="s">
        <v>36</v>
      </c>
      <c r="F69" s="3">
        <v>8</v>
      </c>
    </row>
    <row r="70" spans="1:6" x14ac:dyDescent="0.25">
      <c r="A70" s="9" t="s">
        <v>22</v>
      </c>
      <c r="B70" s="3">
        <v>44.6</v>
      </c>
      <c r="E70" s="5" t="s">
        <v>24</v>
      </c>
      <c r="F70" s="3">
        <v>11</v>
      </c>
    </row>
    <row r="71" spans="1:6" x14ac:dyDescent="0.25">
      <c r="A71" s="5" t="s">
        <v>46</v>
      </c>
      <c r="B71" s="3">
        <v>7</v>
      </c>
      <c r="E71" s="5" t="s">
        <v>20</v>
      </c>
      <c r="F71" s="3">
        <v>13</v>
      </c>
    </row>
    <row r="72" spans="1:6" x14ac:dyDescent="0.25">
      <c r="A72" s="6" t="s">
        <v>31</v>
      </c>
      <c r="B72" s="3"/>
      <c r="E72" s="5" t="s">
        <v>18</v>
      </c>
      <c r="F72" s="3">
        <v>11</v>
      </c>
    </row>
    <row r="73" spans="1:6" x14ac:dyDescent="0.25">
      <c r="A73" s="9" t="s">
        <v>32</v>
      </c>
      <c r="B73" s="3">
        <v>7</v>
      </c>
      <c r="E73" s="5" t="s">
        <v>50</v>
      </c>
      <c r="F73" s="3">
        <v>52</v>
      </c>
    </row>
    <row r="74" spans="1:6" x14ac:dyDescent="0.25">
      <c r="A74" s="5" t="s">
        <v>17</v>
      </c>
      <c r="B74" s="3">
        <v>25</v>
      </c>
    </row>
    <row r="75" spans="1:6" x14ac:dyDescent="0.25">
      <c r="A75" s="6" t="s">
        <v>13</v>
      </c>
      <c r="B75" s="3"/>
    </row>
    <row r="76" spans="1:6" x14ac:dyDescent="0.25">
      <c r="A76" s="9" t="s">
        <v>14</v>
      </c>
      <c r="B76" s="3">
        <v>25</v>
      </c>
    </row>
    <row r="77" spans="1:6" x14ac:dyDescent="0.25">
      <c r="A77" s="5" t="s">
        <v>19</v>
      </c>
      <c r="B77" s="3">
        <v>79.900000000000006</v>
      </c>
    </row>
    <row r="78" spans="1:6" x14ac:dyDescent="0.25">
      <c r="A78" s="6" t="s">
        <v>13</v>
      </c>
      <c r="B78" s="3"/>
    </row>
    <row r="79" spans="1:6" x14ac:dyDescent="0.25">
      <c r="A79" s="9" t="s">
        <v>14</v>
      </c>
      <c r="B79" s="3">
        <v>79.900000000000006</v>
      </c>
    </row>
    <row r="80" spans="1:6" x14ac:dyDescent="0.25">
      <c r="A80" s="5" t="s">
        <v>39</v>
      </c>
      <c r="B80" s="3">
        <v>11</v>
      </c>
    </row>
    <row r="81" spans="1:10" x14ac:dyDescent="0.25">
      <c r="A81" s="6" t="s">
        <v>13</v>
      </c>
      <c r="B81" s="3"/>
    </row>
    <row r="82" spans="1:10" x14ac:dyDescent="0.25">
      <c r="A82" s="9" t="s">
        <v>14</v>
      </c>
      <c r="B82" s="3">
        <v>11</v>
      </c>
    </row>
    <row r="83" spans="1:10" x14ac:dyDescent="0.25">
      <c r="A83" s="5" t="s">
        <v>15</v>
      </c>
      <c r="B83" s="3">
        <v>38.5</v>
      </c>
    </row>
    <row r="84" spans="1:10" x14ac:dyDescent="0.25">
      <c r="A84" s="6" t="s">
        <v>13</v>
      </c>
      <c r="B84" s="3"/>
    </row>
    <row r="85" spans="1:10" x14ac:dyDescent="0.25">
      <c r="A85" s="9" t="s">
        <v>14</v>
      </c>
      <c r="B85" s="3">
        <v>38.5</v>
      </c>
      <c r="E85" s="4" t="s">
        <v>58</v>
      </c>
      <c r="F85" s="4" t="s">
        <v>52</v>
      </c>
    </row>
    <row r="86" spans="1:10" x14ac:dyDescent="0.25">
      <c r="A86" s="5" t="s">
        <v>34</v>
      </c>
      <c r="B86" s="3">
        <v>22.5</v>
      </c>
      <c r="E86" s="4" t="s">
        <v>49</v>
      </c>
      <c r="F86" t="s">
        <v>21</v>
      </c>
      <c r="G86" t="s">
        <v>36</v>
      </c>
      <c r="H86" t="s">
        <v>24</v>
      </c>
      <c r="I86" t="s">
        <v>20</v>
      </c>
      <c r="J86" t="s">
        <v>18</v>
      </c>
    </row>
    <row r="87" spans="1:10" x14ac:dyDescent="0.25">
      <c r="A87" s="6" t="s">
        <v>13</v>
      </c>
      <c r="B87" s="3"/>
      <c r="E87" s="5" t="s">
        <v>54</v>
      </c>
      <c r="F87" s="3">
        <v>7</v>
      </c>
      <c r="G87" s="3">
        <v>4</v>
      </c>
      <c r="H87" s="3">
        <v>3</v>
      </c>
      <c r="I87" s="3">
        <v>6</v>
      </c>
      <c r="J87" s="3">
        <v>2</v>
      </c>
    </row>
    <row r="88" spans="1:10" x14ac:dyDescent="0.25">
      <c r="A88" s="9" t="s">
        <v>22</v>
      </c>
      <c r="B88" s="3">
        <v>22.5</v>
      </c>
      <c r="E88" s="5" t="s">
        <v>55</v>
      </c>
      <c r="F88" s="3"/>
      <c r="G88" s="3">
        <v>4</v>
      </c>
      <c r="H88" s="3">
        <v>3</v>
      </c>
      <c r="I88" s="3">
        <v>7</v>
      </c>
      <c r="J88" s="3">
        <v>9</v>
      </c>
    </row>
    <row r="89" spans="1:10" x14ac:dyDescent="0.25">
      <c r="A89" s="5" t="s">
        <v>37</v>
      </c>
      <c r="B89" s="3">
        <v>53.9</v>
      </c>
      <c r="E89" s="5" t="s">
        <v>56</v>
      </c>
      <c r="F89" s="3">
        <v>2</v>
      </c>
      <c r="G89" s="3"/>
      <c r="H89" s="3">
        <v>5</v>
      </c>
      <c r="I89" s="3"/>
      <c r="J89" s="3"/>
    </row>
    <row r="90" spans="1:10" x14ac:dyDescent="0.25">
      <c r="A90" s="6" t="s">
        <v>13</v>
      </c>
      <c r="B90" s="3"/>
    </row>
    <row r="91" spans="1:10" x14ac:dyDescent="0.25">
      <c r="A91" s="9" t="s">
        <v>22</v>
      </c>
      <c r="B91" s="3">
        <v>53.9</v>
      </c>
    </row>
    <row r="92" spans="1:10" x14ac:dyDescent="0.25">
      <c r="A92" s="5" t="s">
        <v>48</v>
      </c>
      <c r="B92" s="3">
        <v>9.25</v>
      </c>
    </row>
    <row r="93" spans="1:10" x14ac:dyDescent="0.25">
      <c r="A93" s="6" t="s">
        <v>43</v>
      </c>
      <c r="B93" s="3"/>
    </row>
    <row r="94" spans="1:10" x14ac:dyDescent="0.25">
      <c r="A94" s="9" t="s">
        <v>47</v>
      </c>
      <c r="B94" s="3">
        <v>9.25</v>
      </c>
    </row>
    <row r="95" spans="1:10" x14ac:dyDescent="0.25">
      <c r="A95" s="5" t="s">
        <v>29</v>
      </c>
      <c r="B95" s="3">
        <v>49</v>
      </c>
    </row>
    <row r="96" spans="1:10" x14ac:dyDescent="0.25">
      <c r="A96" s="6" t="s">
        <v>13</v>
      </c>
      <c r="B96" s="3"/>
    </row>
    <row r="97" spans="1:2" x14ac:dyDescent="0.25">
      <c r="A97" s="9" t="s">
        <v>28</v>
      </c>
      <c r="B97" s="3">
        <v>49</v>
      </c>
    </row>
    <row r="98" spans="1:2" x14ac:dyDescent="0.25">
      <c r="A98" s="5" t="s">
        <v>27</v>
      </c>
      <c r="B98" s="3">
        <v>14</v>
      </c>
    </row>
    <row r="99" spans="1:2" x14ac:dyDescent="0.25">
      <c r="A99" s="6" t="s">
        <v>25</v>
      </c>
      <c r="B99" s="3"/>
    </row>
    <row r="100" spans="1:2" x14ac:dyDescent="0.25">
      <c r="A100" s="9" t="s">
        <v>26</v>
      </c>
      <c r="B100" s="3">
        <v>14</v>
      </c>
    </row>
    <row r="101" spans="1:2" x14ac:dyDescent="0.25">
      <c r="A101" s="5" t="s">
        <v>23</v>
      </c>
      <c r="B101" s="3">
        <v>23.2</v>
      </c>
    </row>
    <row r="102" spans="1:2" x14ac:dyDescent="0.25">
      <c r="A102" s="6" t="s">
        <v>13</v>
      </c>
      <c r="B102" s="3"/>
    </row>
    <row r="103" spans="1:2" x14ac:dyDescent="0.25">
      <c r="A103" s="9" t="s">
        <v>22</v>
      </c>
      <c r="B103" s="3">
        <v>23.2</v>
      </c>
    </row>
    <row r="104" spans="1:2" x14ac:dyDescent="0.25">
      <c r="A104" s="5" t="s">
        <v>38</v>
      </c>
      <c r="B104" s="3">
        <v>20.13</v>
      </c>
    </row>
    <row r="105" spans="1:2" x14ac:dyDescent="0.25">
      <c r="A105" s="6" t="s">
        <v>31</v>
      </c>
      <c r="B105" s="3"/>
    </row>
    <row r="106" spans="1:2" x14ac:dyDescent="0.25">
      <c r="A106" s="9" t="s">
        <v>32</v>
      </c>
      <c r="B106" s="3">
        <v>20.13</v>
      </c>
    </row>
    <row r="107" spans="1:2" x14ac:dyDescent="0.25">
      <c r="A107" s="5" t="s">
        <v>45</v>
      </c>
      <c r="B107" s="3">
        <v>45</v>
      </c>
    </row>
    <row r="108" spans="1:2" x14ac:dyDescent="0.25">
      <c r="A108" s="6" t="s">
        <v>43</v>
      </c>
      <c r="B108" s="3"/>
    </row>
    <row r="109" spans="1:2" x14ac:dyDescent="0.25">
      <c r="A109" s="9" t="s">
        <v>44</v>
      </c>
      <c r="B109" s="3">
        <v>45</v>
      </c>
    </row>
    <row r="110" spans="1:2" x14ac:dyDescent="0.25">
      <c r="A110" s="5" t="s">
        <v>30</v>
      </c>
      <c r="B110" s="3">
        <v>50.9</v>
      </c>
    </row>
    <row r="111" spans="1:2" x14ac:dyDescent="0.25">
      <c r="A111" s="6" t="s">
        <v>13</v>
      </c>
      <c r="B111" s="3"/>
    </row>
    <row r="112" spans="1:2" x14ac:dyDescent="0.25">
      <c r="A112" s="9" t="s">
        <v>22</v>
      </c>
      <c r="B112" s="3">
        <v>50.9</v>
      </c>
    </row>
    <row r="113" spans="1:7" x14ac:dyDescent="0.25">
      <c r="A113" s="5" t="s">
        <v>42</v>
      </c>
      <c r="B113" s="3">
        <v>2.4</v>
      </c>
    </row>
    <row r="114" spans="1:7" x14ac:dyDescent="0.25">
      <c r="A114" s="6" t="s">
        <v>40</v>
      </c>
      <c r="B114" s="3"/>
    </row>
    <row r="115" spans="1:7" x14ac:dyDescent="0.25">
      <c r="A115" s="9" t="s">
        <v>41</v>
      </c>
      <c r="B115" s="3">
        <v>2.4</v>
      </c>
    </row>
    <row r="116" spans="1:7" x14ac:dyDescent="0.25">
      <c r="A116" s="5" t="s">
        <v>33</v>
      </c>
      <c r="B116" s="3">
        <v>24.9</v>
      </c>
    </row>
    <row r="117" spans="1:7" x14ac:dyDescent="0.25">
      <c r="A117" s="6" t="s">
        <v>31</v>
      </c>
      <c r="B117" s="3"/>
    </row>
    <row r="118" spans="1:7" x14ac:dyDescent="0.25">
      <c r="A118" s="9" t="s">
        <v>32</v>
      </c>
      <c r="B118" s="3">
        <v>24.9</v>
      </c>
    </row>
    <row r="119" spans="1:7" x14ac:dyDescent="0.25">
      <c r="A119" s="5" t="s">
        <v>50</v>
      </c>
      <c r="B119" s="3">
        <v>521.17999999999995</v>
      </c>
    </row>
    <row r="122" spans="1:7" x14ac:dyDescent="0.25">
      <c r="A122" s="4" t="s">
        <v>51</v>
      </c>
      <c r="B122" s="4" t="s">
        <v>52</v>
      </c>
    </row>
    <row r="123" spans="1:7" x14ac:dyDescent="0.25">
      <c r="A123" s="4" t="s">
        <v>49</v>
      </c>
      <c r="B123" t="s">
        <v>21</v>
      </c>
      <c r="C123" t="s">
        <v>36</v>
      </c>
      <c r="D123" t="s">
        <v>24</v>
      </c>
      <c r="E123" t="s">
        <v>20</v>
      </c>
      <c r="F123" t="s">
        <v>18</v>
      </c>
      <c r="G123" t="s">
        <v>50</v>
      </c>
    </row>
    <row r="124" spans="1:7" x14ac:dyDescent="0.25">
      <c r="A124" s="5" t="s">
        <v>13</v>
      </c>
      <c r="B124" s="3"/>
      <c r="C124" s="3"/>
      <c r="D124" s="3"/>
      <c r="E124" s="3"/>
      <c r="F124" s="3"/>
      <c r="G124" s="3"/>
    </row>
    <row r="125" spans="1:7" x14ac:dyDescent="0.25">
      <c r="A125" s="6" t="s">
        <v>22</v>
      </c>
      <c r="B125" s="3">
        <v>17</v>
      </c>
      <c r="C125" s="3">
        <v>21.3</v>
      </c>
      <c r="D125" s="3">
        <v>35.1</v>
      </c>
      <c r="E125" s="3">
        <v>20.2</v>
      </c>
      <c r="F125" s="3">
        <v>17.95</v>
      </c>
      <c r="G125" s="3">
        <v>111.55</v>
      </c>
    </row>
    <row r="126" spans="1:7" x14ac:dyDescent="0.25">
      <c r="A126" s="6" t="s">
        <v>28</v>
      </c>
      <c r="B126" s="3">
        <v>9.5</v>
      </c>
      <c r="C126" s="3">
        <v>17.25</v>
      </c>
      <c r="D126" s="3"/>
      <c r="E126" s="3">
        <v>4.75</v>
      </c>
      <c r="F126" s="3">
        <v>3.75</v>
      </c>
      <c r="G126" s="3">
        <v>35.25</v>
      </c>
    </row>
    <row r="127" spans="1:7" x14ac:dyDescent="0.25">
      <c r="A127" s="6" t="s">
        <v>14</v>
      </c>
      <c r="B127" s="3">
        <v>13.5</v>
      </c>
      <c r="C127" s="3">
        <v>3.1</v>
      </c>
      <c r="D127" s="3">
        <v>22</v>
      </c>
      <c r="E127" s="3">
        <v>12.5</v>
      </c>
      <c r="F127" s="3">
        <v>6</v>
      </c>
      <c r="G127" s="3">
        <v>57.1</v>
      </c>
    </row>
    <row r="128" spans="1:7" x14ac:dyDescent="0.25">
      <c r="A128" s="5" t="s">
        <v>31</v>
      </c>
      <c r="B128" s="3"/>
      <c r="C128" s="3"/>
      <c r="D128" s="3"/>
      <c r="E128" s="3"/>
      <c r="F128" s="3"/>
      <c r="G128" s="3"/>
    </row>
    <row r="129" spans="1:7" x14ac:dyDescent="0.25">
      <c r="A129" s="6" t="s">
        <v>32</v>
      </c>
      <c r="B129" s="3">
        <v>7.5</v>
      </c>
      <c r="C129" s="3"/>
      <c r="D129" s="3">
        <v>3.75</v>
      </c>
      <c r="E129" s="3">
        <v>12.9</v>
      </c>
      <c r="F129" s="3">
        <v>11.25</v>
      </c>
      <c r="G129" s="3">
        <v>35.4</v>
      </c>
    </row>
    <row r="130" spans="1:7" x14ac:dyDescent="0.25">
      <c r="A130" s="5" t="s">
        <v>43</v>
      </c>
      <c r="B130" s="3"/>
      <c r="C130" s="3"/>
      <c r="D130" s="3"/>
      <c r="E130" s="3"/>
      <c r="F130" s="3"/>
      <c r="G130" s="3"/>
    </row>
    <row r="131" spans="1:7" x14ac:dyDescent="0.25">
      <c r="A131" s="6" t="s">
        <v>44</v>
      </c>
      <c r="B131" s="3"/>
      <c r="C131" s="3"/>
      <c r="D131" s="3"/>
      <c r="E131" s="3"/>
      <c r="F131" s="3">
        <v>45</v>
      </c>
      <c r="G131" s="3">
        <v>45</v>
      </c>
    </row>
    <row r="132" spans="1:7" x14ac:dyDescent="0.25">
      <c r="A132" s="5" t="s">
        <v>50</v>
      </c>
      <c r="B132" s="3">
        <v>47.5</v>
      </c>
      <c r="C132" s="3">
        <v>41.65</v>
      </c>
      <c r="D132" s="3">
        <v>60.85</v>
      </c>
      <c r="E132" s="3">
        <v>50.35</v>
      </c>
      <c r="F132" s="3">
        <v>83.95</v>
      </c>
      <c r="G132" s="3">
        <v>284.3</v>
      </c>
    </row>
  </sheetData>
  <pageMargins left="0.7" right="0.7" top="0.75" bottom="0.75" header="0.3" footer="0.3"/>
  <pageSetup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F6AE-B958-4458-A534-E98A4B6D07AF}">
  <dimension ref="A1"/>
  <sheetViews>
    <sheetView showGridLines="0" tabSelected="1" workbookViewId="0">
      <selection activeCell="AC3" sqref="AC3"/>
    </sheetView>
  </sheetViews>
  <sheetFormatPr defaultRowHeight="15" x14ac:dyDescent="0.25"/>
  <cols>
    <col min="1" max="16384" width="9.140625" style="10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c 9 9 b 0 a - 5 a a 7 - 4 f f a - b 1 6 e - 7 1 7 6 1 1 d 6 6 6 3 4 "   x m l n s = " h t t p : / / s c h e m a s . m i c r o s o f t . c o m / D a t a M a s h u p " > A A A A A N 4 E A A B Q S w M E F A A C A A g A R 4 t W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E e L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i 1 Z a j i k i 4 N c B A A C C A w A A E w A c A E Z v c m 1 1 b G F z L 1 N l Y 3 R p b 2 4 x L m 0 g o h g A K K A U A A A A A A A A A A A A A A A A A A A A A A A A A A A A d V J d b 9 N A E H y P l P 9 w M j w k k m O R E F q g 8 g O k U C p E R Z R I j a i R d T 5 v 7 B P 3 4 e 7 t F a y q / 5 1 z E l K q p H 7 x e m d u b 2 b W D g R J a 9 h i + x 6 f 9 X v 9 n q s 5 Q s m E X a 8 B c l f b J n d c N w p Y y h R Q v 8 f C s 7 A e R d e Z u b v k 3 A q v w d D g s 1 S Q z K y h 8 O E G 0 c X 7 L A n n k Y S n E X G s g N y o a E e y z M a j 6 Q p O f 0 x X t 2 8 X 5 u t q 6 s z 1 X J 6 2 r m 6 L d y e X e r 7 M Z l Y X 0 g C 7 t v g r u 7 C e r G Y f O X q e X X G H A I Z 9 Y + z l 5 F V 2 K D Q R 7 i 4 a x j f n o K S W B J h G c R S z m V V e G 5 e O X 8 f s k x G 2 l K Z K x 5 M 3 k 5 j N v S V Y U K s g f S y T K 2 v g 5 z D e O n 4 R f U e r A 1 a y L 8 B L Q B c F + 0 t e B O I O 2 f U H 2 3 B i d r P r f 1 B q I b j i 6 F J C / / / I W c 1 N F S Y u 2 w Y e x y 2 R G 7 e 2 q L e K O 9 A N j t w f 3 9 9 H 1 H H 5 Z n 1 5 y Q m C T w p 8 1 t U P M X t K I K n 3 h K 7 e E I R 3 I V v A X J Y B u z R 0 M k 2 6 K z f g r e e G J L W H i A r L y U O 4 O u f a e k P / 5 h q v C 8 A N x R t J e Y N S w B G w Q V t 6 Q X m F 1 j d 7 U f C H n q A i 2 K g s t s 8 S u u 4 B K D x i + A X z 3 7 V V 4 L i C Z 1 X s z T t p x G F 4 e 7 i Q S H X e A s f D J P a k C g w g 7 5 J + o u h h 2 O 9 J c 3 T l Z 3 8 B U E s B A i 0 A F A A C A A g A R 4 t W W k M e c J u l A A A A 9 w A A A B I A A A A A A A A A A A A A A A A A A A A A A E N v b m Z p Z y 9 Q Y W N r Y W d l L n h t b F B L A Q I t A B Q A A g A I A E e L V l o P y u m r p A A A A O k A A A A T A A A A A A A A A A A A A A A A A P E A A A B b Q 2 9 u d G V u d F 9 U e X B l c 1 0 u e G 1 s U E s B A i 0 A F A A C A A g A R 4 t W W o 4 p I u D X A Q A A g g M A A B M A A A A A A A A A A A A A A A A A 4 g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E A A A A A A A D 6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m Z l Z V 9 z a G 9 w X 3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Z m Z l Z V 9 z a G 9 w X 3 N h b X B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m Z m V l X 3 N o b 3 B f c 2 F t c G x l L 0 N o Y W 5 n Z W Q g V H l w Z S 5 7 d H J h b n N h Y 3 R p b 2 5 f Z G F 0 Z S w w f S Z x d W 9 0 O y w m c X V v d D t T Z W N 0 a W 9 u M S 9 j b 2 Z m Z W V f c 2 h v c F 9 z Y W 1 w b G U v Q 2 h h b m d l Z C B U e X B l L n t 0 c m F u c 2 F j d G l v b l 9 0 a W 1 l L D F 9 J n F 1 b 3 Q 7 L C Z x d W 9 0 O 1 N l Y 3 R p b 2 4 x L 2 N v Z m Z l Z V 9 z a G 9 w X 3 N h b X B s Z S 9 D a G F u Z 2 V k I F R 5 c G U u e 2 N 1 c 3 R v b W V y X 2 l k L D J 9 J n F 1 b 3 Q 7 L C Z x d W 9 0 O 1 N l Y 3 R p b 2 4 x L 2 N v Z m Z l Z V 9 z a G 9 w X 3 N h b X B s Z S 9 D a G F u Z 2 V k I F R 5 c G U u e 3 F 1 Y W 5 0 a X R 5 L D N 9 J n F 1 b 3 Q 7 L C Z x d W 9 0 O 1 N l Y 3 R p b 2 4 x L 2 N v Z m Z l Z V 9 z a G 9 w X 3 N h b X B s Z S 9 D a G F u Z 2 V k I F R 5 c G U u e 2 x p b m V f a X R l b V 9 h b W 9 1 b n Q s N H 0 m c X V v d D s s J n F 1 b 3 Q 7 U 2 V j d G l v b j E v Y 2 9 m Z m V l X 3 N o b 3 B f c 2 F t c G x l L 0 N o Y W 5 n Z W Q g V H l w Z S 5 7 d W 5 p d F 9 w c m l j Z S w 1 f S Z x d W 9 0 O y w m c X V v d D t T Z W N 0 a W 9 u M S 9 j b 2 Z m Z W V f c 2 h v c F 9 z Y W 1 w b G U v Q 2 h h b m d l Z C B U e X B l L n t w c m 9 k d W N 0 X 2 d y b 3 V w L D Z 9 J n F 1 b 3 Q 7 L C Z x d W 9 0 O 1 N l Y 3 R p b 2 4 x L 2 N v Z m Z l Z V 9 z a G 9 w X 3 N h b X B s Z S 9 D a G F u Z 2 V k I F R 5 c G U u e 3 B y b 2 R 1 Y 3 R f Y 2 F 0 Z W d v c n k s N 3 0 m c X V v d D s s J n F 1 b 3 Q 7 U 2 V j d G l v b j E v Y 2 9 m Z m V l X 3 N o b 3 B f c 2 F t c G x l L 0 N o Y W 5 n Z W Q g V H l w Z S 5 7 c H J v Z H V j d F 9 0 e X B l L D h 9 J n F 1 b 3 Q 7 L C Z x d W 9 0 O 1 N l Y 3 R p b 2 4 x L 2 N v Z m Z l Z V 9 z a G 9 w X 3 N h b X B s Z S 9 D a G F u Z 2 V k I F R 5 c G U u e 2 N 1 c n J l b n R f d 2 h v b G V z Y W x l X 3 B y a W N l L D l 9 J n F 1 b 3 Q 7 L C Z x d W 9 0 O 1 N l Y 3 R p b 2 4 x L 2 N v Z m Z l Z V 9 z a G 9 w X 3 N h b X B s Z S 9 D a G F u Z 2 V k I F R 5 c G U u e 2 N 1 c 3 R v b W V y X 3 N p b m N l L D E w f S Z x d W 9 0 O y w m c X V v d D t T Z W N 0 a W 9 u M S 9 j b 2 Z m Z W V f c 2 h v c F 9 z Y W 1 w b G U v Q 2 h h b m d l Z C B U e X B l L n t j d X N 0 b 2 1 l c l 9 i a X J 0 a F 9 5 Z W F y L D E x f S Z x d W 9 0 O y w m c X V v d D t T Z W N 0 a W 9 u M S 9 j b 2 Z m Z W V f c 2 h v c F 9 z Y W 1 w b G U v Q 2 h h b m d l Z C B U e X B l L n t j d X N 0 b 2 1 l c l 9 n Z W 5 l c m F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2 9 m Z m V l X 3 N o b 3 B f c 2 F t c G x l L 0 N o Y W 5 n Z W Q g V H l w Z S 5 7 d H J h b n N h Y 3 R p b 2 5 f Z G F 0 Z S w w f S Z x d W 9 0 O y w m c X V v d D t T Z W N 0 a W 9 u M S 9 j b 2 Z m Z W V f c 2 h v c F 9 z Y W 1 w b G U v Q 2 h h b m d l Z C B U e X B l L n t 0 c m F u c 2 F j d G l v b l 9 0 a W 1 l L D F 9 J n F 1 b 3 Q 7 L C Z x d W 9 0 O 1 N l Y 3 R p b 2 4 x L 2 N v Z m Z l Z V 9 z a G 9 w X 3 N h b X B s Z S 9 D a G F u Z 2 V k I F R 5 c G U u e 2 N 1 c 3 R v b W V y X 2 l k L D J 9 J n F 1 b 3 Q 7 L C Z x d W 9 0 O 1 N l Y 3 R p b 2 4 x L 2 N v Z m Z l Z V 9 z a G 9 w X 3 N h b X B s Z S 9 D a G F u Z 2 V k I F R 5 c G U u e 3 F 1 Y W 5 0 a X R 5 L D N 9 J n F 1 b 3 Q 7 L C Z x d W 9 0 O 1 N l Y 3 R p b 2 4 x L 2 N v Z m Z l Z V 9 z a G 9 w X 3 N h b X B s Z S 9 D a G F u Z 2 V k I F R 5 c G U u e 2 x p b m V f a X R l b V 9 h b W 9 1 b n Q s N H 0 m c X V v d D s s J n F 1 b 3 Q 7 U 2 V j d G l v b j E v Y 2 9 m Z m V l X 3 N o b 3 B f c 2 F t c G x l L 0 N o Y W 5 n Z W Q g V H l w Z S 5 7 d W 5 p d F 9 w c m l j Z S w 1 f S Z x d W 9 0 O y w m c X V v d D t T Z W N 0 a W 9 u M S 9 j b 2 Z m Z W V f c 2 h v c F 9 z Y W 1 w b G U v Q 2 h h b m d l Z C B U e X B l L n t w c m 9 k d W N 0 X 2 d y b 3 V w L D Z 9 J n F 1 b 3 Q 7 L C Z x d W 9 0 O 1 N l Y 3 R p b 2 4 x L 2 N v Z m Z l Z V 9 z a G 9 w X 3 N h b X B s Z S 9 D a G F u Z 2 V k I F R 5 c G U u e 3 B y b 2 R 1 Y 3 R f Y 2 F 0 Z W d v c n k s N 3 0 m c X V v d D s s J n F 1 b 3 Q 7 U 2 V j d G l v b j E v Y 2 9 m Z m V l X 3 N o b 3 B f c 2 F t c G x l L 0 N o Y W 5 n Z W Q g V H l w Z S 5 7 c H J v Z H V j d F 9 0 e X B l L D h 9 J n F 1 b 3 Q 7 L C Z x d W 9 0 O 1 N l Y 3 R p b 2 4 x L 2 N v Z m Z l Z V 9 z a G 9 w X 3 N h b X B s Z S 9 D a G F u Z 2 V k I F R 5 c G U u e 2 N 1 c n J l b n R f d 2 h v b G V z Y W x l X 3 B y a W N l L D l 9 J n F 1 b 3 Q 7 L C Z x d W 9 0 O 1 N l Y 3 R p b 2 4 x L 2 N v Z m Z l Z V 9 z a G 9 w X 3 N h b X B s Z S 9 D a G F u Z 2 V k I F R 5 c G U u e 2 N 1 c 3 R v b W V y X 3 N p b m N l L D E w f S Z x d W 9 0 O y w m c X V v d D t T Z W N 0 a W 9 u M S 9 j b 2 Z m Z W V f c 2 h v c F 9 z Y W 1 w b G U v Q 2 h h b m d l Z C B U e X B l L n t j d X N 0 b 2 1 l c l 9 i a X J 0 a F 9 5 Z W F y L D E x f S Z x d W 9 0 O y w m c X V v d D t T Z W N 0 a W 9 u M S 9 j b 2 Z m Z W V f c 2 h v c F 9 z Y W 1 w b G U v Q 2 h h b m d l Z C B U e X B l L n t j d X N 0 b 2 1 l c l 9 n Z W 5 l c m F 0 a W 9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H J h b n N h Y 3 R p b 2 5 f Z G F 0 Z S Z x d W 9 0 O y w m c X V v d D t 0 c m F u c 2 F j d G l v b l 9 0 a W 1 l J n F 1 b 3 Q 7 L C Z x d W 9 0 O 2 N 1 c 3 R v b W V y X 2 l k J n F 1 b 3 Q 7 L C Z x d W 9 0 O 3 F 1 Y W 5 0 a X R 5 J n F 1 b 3 Q 7 L C Z x d W 9 0 O 2 x p b m V f a X R l b V 9 h b W 9 1 b n Q m c X V v d D s s J n F 1 b 3 Q 7 d W 5 p d F 9 w c m l j Z S Z x d W 9 0 O y w m c X V v d D t w c m 9 k d W N 0 X 2 d y b 3 V w J n F 1 b 3 Q 7 L C Z x d W 9 0 O 3 B y b 2 R 1 Y 3 R f Y 2 F 0 Z W d v c n k m c X V v d D s s J n F 1 b 3 Q 7 c H J v Z H V j d F 9 0 e X B l J n F 1 b 3 Q 7 L C Z x d W 9 0 O 2 N 1 c n J l b n R f d 2 h v b G V z Y W x l X 3 B y a W N l J n F 1 b 3 Q 7 L C Z x d W 9 0 O 2 N 1 c 3 R v b W V y X 3 N p b m N l J n F 1 b 3 Q 7 L C Z x d W 9 0 O 2 N 1 c 3 R v b W V y X 2 J p c n R o X 3 l l Y X I m c X V v d D s s J n F 1 b 3 Q 7 Y 3 V z d G 9 t Z X J f Z 2 V u Z X J h d G l v b i Z x d W 9 0 O 1 0 i I C 8 + P E V u d H J 5 I F R 5 c G U 9 I k Z p b G x D b 2 x 1 b W 5 U e X B l c y I g V m F s d W U 9 I n N D U W 9 E Q X d V R k J n W U d C U W t E Q m c 9 P S I g L z 4 8 R W 5 0 c n k g V H l w Z T 0 i R m l s b E x h c 3 R V c G R h d G V k I i B W Y W x 1 Z T 0 i Z D I w M j U t M D I t M j J U M T E 6 M j Y 6 M T U u N D E w M z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R d W V y e U l E I i B W Y W x 1 Z T 0 i c 2 M 4 N T h j M 2 N l L W J m O G M t N D N l O S 0 4 O T B j L T Z m M G Q z N G Q 3 Z G Q 5 N y I g L z 4 8 L 1 N 0 Y W J s Z U V u d H J p Z X M + P C 9 J d G V t P j x J d G V t P j x J d G V t T G 9 j Y X R p b 2 4 + P E l 0 Z W 1 U e X B l P k Z v c m 1 1 b G E 8 L 0 l 0 Z W 1 U e X B l P j x J d G V t U G F 0 a D 5 T Z W N 0 a W 9 u M S 9 j b 2 Z m Z W V f c 2 h v c F 9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m Z m V l X 3 N o b 3 B f c 2 F t c G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m Z l Z V 9 z a G 9 w X 3 N h b X B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p O Z u I v V a Q L v z 1 K / k a R i C A A A A A A I A A A A A A B B m A A A A A Q A A I A A A A H x U I G H n G o L U v J D a F i 7 M s b 3 W A J j k m 5 F R T g I b I q g e A v W d A A A A A A 6 A A A A A A g A A I A A A A N 3 9 C c U w c 1 G w 8 6 u 0 L y W Q Z O Q 4 n w g f 7 7 d C N k q l y v b 6 r P Q j U A A A A A v o R M 7 8 v u P H s f i 5 o R 5 j x 2 k M 1 u j t e 0 a i B x M T + k J f 1 h X J A x W v M d G X n 1 v w M b h m v F i f d 9 F C K r 4 h 0 u G I Y J / j H 0 k 7 Q c A D o o j M q W F n 7 Q G s Y + c E Z j Q H Q A A A A E p a 0 t 7 J z N D 9 Y T n p W s i G 9 / W P I H 6 3 I Q Q C 0 j w j l / / r 5 0 r 0 e D I H 6 y m y T 3 K Y y j G I y b 1 d n Y 3 X Z 6 9 c V z 0 u D f X G b F L t X a o = < / D a t a M a s h u p > 
</file>

<file path=customXml/itemProps1.xml><?xml version="1.0" encoding="utf-8"?>
<ds:datastoreItem xmlns:ds="http://schemas.openxmlformats.org/officeDocument/2006/customXml" ds:itemID="{E0D68D96-E722-41F4-B8C9-D3C30B223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coffee_shop_sample</vt:lpstr>
      <vt:lpstr>Pivot 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BdCalling</dc:creator>
  <cp:lastModifiedBy>cvdsv sd cdsrv</cp:lastModifiedBy>
  <dcterms:created xsi:type="dcterms:W3CDTF">2015-06-05T18:17:20Z</dcterms:created>
  <dcterms:modified xsi:type="dcterms:W3CDTF">2025-02-22T12:07:45Z</dcterms:modified>
</cp:coreProperties>
</file>